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7"/>
  <workbookPr hidePivotFieldList="1" defaultThemeVersion="166925"/>
  <mc:AlternateContent xmlns:mc="http://schemas.openxmlformats.org/markup-compatibility/2006">
    <mc:Choice Requires="x15">
      <x15ac:absPath xmlns:x15ac="http://schemas.microsoft.com/office/spreadsheetml/2010/11/ac" url="D:\1. 20260311 IDPAC 2025-2026\Plan Acción\2026\Plan de Acción 2026 Revisado x Dirección\Depuración Indicadores Intermedios\"/>
    </mc:Choice>
  </mc:AlternateContent>
  <xr:revisionPtr revIDLastSave="0" documentId="8_{63EE5FFD-3CA0-4DFA-8BBF-177996B2F01D}" xr6:coauthVersionLast="47" xr6:coauthVersionMax="47" xr10:uidLastSave="{00000000-0000-0000-0000-000000000000}"/>
  <bookViews>
    <workbookView xWindow="-120" yWindow="-120" windowWidth="29040" windowHeight="15720" xr2:uid="{00000000-000D-0000-FFFF-FFFF00000000}"/>
  </bookViews>
  <sheets>
    <sheet name="PlanAcciónInst IDPAC 2026 ok" sheetId="1" r:id="rId1"/>
    <sheet name="Grafico ok" sheetId="14" r:id="rId2"/>
    <sheet name="Dependencias" sheetId="15" r:id="rId3"/>
    <sheet name="Indicadores Ajustados" sheetId="13" r:id="rId4"/>
    <sheet name="IndicadoresV1-20260127  " sheetId="7" r:id="rId5"/>
    <sheet name="Hoja1" sheetId="2" state="hidden" r:id="rId6"/>
  </sheets>
  <definedNames>
    <definedName name="_100.000_aportes_realizados_en_la_plataforma__Bogotá_Abierta">#REF!</definedName>
    <definedName name="_100__del_marco_de_gestión_de_TI___Arquitectura_empresarial_implementado">#REF!</definedName>
    <definedName name="_1013_Formación_para_una_participación_ciudadana_incidente_en_los_asuntos_públicos_de_la_ciudad.">#REF!</definedName>
    <definedName name="_1014_Fortalecimiento_a_las_organizaciones_para_la_participación_incidente_en_la_ciudad.">#REF!</definedName>
    <definedName name="_1080_Fortalecimiento_y_modernización_de_la_gestión_institucional">#REF!</definedName>
    <definedName name="_1088_Estrategias_para_la_modernización_de_las_Organizaciones_Comunales_en_el_Distrito_Capital.__1">#REF!</definedName>
    <definedName name="_1089_Promoción_para_una_participación_incidente_en_el_Distrito_Capital.">#REF!</definedName>
    <definedName name="_1193_Modernización_de_las_herramientas_tecnológicas_del_IDPAC.">#REF!</definedName>
    <definedName name="_20_de_puntos_de_participación_IDPAC_en_las_localidades.">#REF!</definedName>
    <definedName name="_xlnm._FilterDatabase" localSheetId="3" hidden="1">'Indicadores Ajustados'!$A$1:$D$82</definedName>
    <definedName name="_xlnm._FilterDatabase" localSheetId="4" hidden="1">'IndicadoresV1-20260127  '!$A$1:$E$107</definedName>
    <definedName name="_xlnm._FilterDatabase" localSheetId="0" hidden="1">'PlanAcciónInst IDPAC 2026 ok'!$A$6:$AV$89</definedName>
    <definedName name="_Llevar_a_un_100__la_implementación_de_las_leyes_1712_de_2014_y_1474_de_2011">#REF!</definedName>
    <definedName name="Acompañar_50acciones_de_participación_ciudadana_realizadas_por_organizaciones_de_Propiedad_horizontal.">#REF!</definedName>
    <definedName name="Acompañar_el_50__de_las_organizaciones_comunales_de_primer_grado_en_temas_relacionados_con_acción_comunal.">#REF!</definedName>
    <definedName name="Acompañar_técnicamente_100_instancias_de_participación_en_el_Distrito_Capital.">#REF!</definedName>
    <definedName name="Acompañar100__de_las_organizaciones_comunales_de_segundo_grado_en_temas_relacionados_con_acción_comunal">#REF!</definedName>
    <definedName name="Adecuar_en_un_100__las_redes_y_hardware_de_acuerdo_a_las_necesidades_del_IDPAC.">#REF!</definedName>
    <definedName name="_xlnm.Print_Area" localSheetId="3">'Indicadores Ajustados'!$A$1:$D$33</definedName>
    <definedName name="_xlnm.Print_Area" localSheetId="4">'IndicadoresV1-20260127  '!$A$1:$E$107</definedName>
    <definedName name="_xlnm.Print_Area" localSheetId="0">'PlanAcciónInst IDPAC 2026 ok'!$A$1:$AV$40</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#REF!</definedName>
    <definedName name="EA1_Adecuar_y_mantener_el_Sistema_Integrado_de_Gestión_del_IDPAC">#REF!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#REF!</definedName>
    <definedName name="Formar_10.000_ciudadanos_en_participación">#REF!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#REF!</definedName>
    <definedName name="Fortalecer_100__la_capacidad_operativa_en_los_procesos_estratégicos_y_de_apoyo">#REF!</definedName>
    <definedName name="Fortalecer_150_organizaciones_de_mujer_y_género_en_espacios_y_procesos_de_participación">#REF!</definedName>
    <definedName name="Fortalecer_150_organizaciones_étnicas_en_espacios_y_procesos_de_participación">#REF!</definedName>
    <definedName name="Fortalecer_50__organizaciones_sociales_de_población_con_discapacidad_en_espacios_y_procesos_de_participación">#REF!</definedName>
    <definedName name="Fortalecer_50_organizaciones_de_nuevas_expresiones_en_espacios_y_procesos_de_participación">#REF!</definedName>
    <definedName name="Fortalecer_los_19_Consejos_Locales_de_Propiedad_Horizontal_en_el_Distrito_Capital">#REF!</definedName>
    <definedName name="Generar_1_alianza_anual_con_entidad_pública_o_privada_para_el_fortalecimiento_de_las_JAC">#REF!</definedName>
    <definedName name="GM1_Modernizar_la_participación_en_el_Distrito_Capital">#REF!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#REF!</definedName>
    <definedName name="Incrementar_a_un_90__la_sostenibilidad_del_SIG_en_el_Gobierno_Distrital">#REF!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#REF!</definedName>
    <definedName name="Mejorar_las_herramientas_administrativas_del_IDPAC">#REF!</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#REF!</definedName>
    <definedName name="Propiciar_64_espacios_de_transferencia_de_conocimiento_realizados_por_los_líderes_formados.">#REF!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#REF!</definedName>
    <definedName name="Registrar_40.000_ciudadanos_en_la_plataforma_Bogotá_Abierta">#REF!</definedName>
    <definedName name="RI1_Fortalecer_la_capacidad_operativa_del_IDPAC">#REF!</definedName>
    <definedName name="Sostener_en_un_100__el_Sistema_Integrado_de_Gestión___SIG">#REF!</definedName>
    <definedName name="Subdirección_de_Fortalecimiento_de_la_Organización_Social">#REF!</definedName>
    <definedName name="Subdirección_de_Promoción_de_la_Participación">#REF!</definedName>
    <definedName name="_xlnm.Print_Titles" localSheetId="3">'Indicadores Ajustados'!$1:$1</definedName>
    <definedName name="_xlnm.Print_Titles" localSheetId="4">'IndicadoresV1-20260127  '!$1:$3</definedName>
    <definedName name="_xlnm.Print_Titles" localSheetId="0">'PlanAcciónInst IDPAC 2026 ok'!$1:$8</definedName>
    <definedName name="Vincular_a_80_líderes_de_las_organizaciones_sociales_en_espacios_de_intercambio_de_conocimiento_a_nivel_nacional_o_internacional">#REF!</definedName>
  </definedNames>
  <calcPr calcId="191028"/>
  <pivotCaches>
    <pivotCache cacheId="2220"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 i="15" l="1"/>
  <c r="AN89" i="1" l="1"/>
  <c r="AN78" i="1"/>
  <c r="AN77" i="1"/>
  <c r="AN76" i="1"/>
  <c r="AN75" i="1"/>
  <c r="AN74" i="1"/>
  <c r="AN73" i="1"/>
  <c r="AN72" i="1"/>
  <c r="AN71" i="1"/>
  <c r="AN70" i="1"/>
  <c r="AN69" i="1"/>
  <c r="AN67" i="1"/>
  <c r="AN64" i="1"/>
  <c r="AN61" i="1"/>
  <c r="AN60" i="1"/>
  <c r="AN59" i="1"/>
  <c r="AN58" i="1"/>
  <c r="AN57" i="1"/>
  <c r="AN56" i="1"/>
  <c r="AN55" i="1"/>
  <c r="AN53" i="1"/>
  <c r="AN52" i="1"/>
  <c r="AN50" i="1"/>
  <c r="AN49" i="1"/>
  <c r="AN40" i="1"/>
  <c r="AN32" i="1"/>
  <c r="AN21" i="1"/>
  <c r="AN31" i="1" l="1"/>
  <c r="AN30" i="1"/>
  <c r="AN39" i="1" l="1"/>
  <c r="AN19" i="1"/>
  <c r="AN18" i="1"/>
  <c r="AN17" i="1"/>
  <c r="AN16" i="1"/>
  <c r="AN15" i="1"/>
  <c r="AN38" i="1" l="1"/>
  <c r="AN37" i="1"/>
  <c r="AN36" i="1"/>
  <c r="AN35" i="1"/>
  <c r="AN34" i="1"/>
  <c r="AN33" i="1"/>
  <c r="AN29" i="1"/>
  <c r="AN28" i="1"/>
  <c r="AN27" i="1"/>
  <c r="AN26" i="1"/>
  <c r="AN25" i="1"/>
  <c r="AN24" i="1"/>
  <c r="AN23" i="1"/>
  <c r="AN22" i="1"/>
  <c r="AN14" i="1"/>
  <c r="AN13" i="1"/>
  <c r="AN12" i="1"/>
  <c r="AN11" i="1"/>
  <c r="AN10" i="1"/>
  <c r="AN9" i="1"/>
</calcChain>
</file>

<file path=xl/sharedStrings.xml><?xml version="1.0" encoding="utf-8"?>
<sst xmlns="http://schemas.openxmlformats.org/spreadsheetml/2006/main" count="2558" uniqueCount="727">
  <si>
    <t>DIRECCIONAMIENTO ESTRATÉGICO</t>
  </si>
  <si>
    <t>Código: IDPAC-DE-FT-04                                              
Versión: 09
Página 1 de 1
29/12/2025</t>
  </si>
  <si>
    <t>FORMULACIÓN PLANES DE ACCIÓN</t>
  </si>
  <si>
    <t xml:space="preserve">Fecha de Formulación: </t>
  </si>
  <si>
    <t xml:space="preserve">Fecha de Aprobación 
Versión Inicial </t>
  </si>
  <si>
    <t>Nombre del Plan</t>
  </si>
  <si>
    <t>Plan de Acción Institucional</t>
  </si>
  <si>
    <t>Versión</t>
  </si>
  <si>
    <t>Objetivo Plan de Desarrollo Distrital</t>
  </si>
  <si>
    <t>Programa Plan de Desarrollo Distrital</t>
  </si>
  <si>
    <t>Meta Plan de Desarrollo Distrital</t>
  </si>
  <si>
    <t>Objetivo estratégico institucional</t>
  </si>
  <si>
    <t xml:space="preserve">Política MIPG </t>
  </si>
  <si>
    <t>Programa o Plan General Asociado</t>
  </si>
  <si>
    <t>Meta Segplan Vigencia
(Indicador)</t>
  </si>
  <si>
    <r>
      <t xml:space="preserve">Categoría - Producto
</t>
    </r>
    <r>
      <rPr>
        <sz val="9"/>
        <color theme="0"/>
        <rFont val="Arial"/>
        <family val="2"/>
      </rPr>
      <t>(Conjunto de características y atributos tangibles que le apuntan al cumplimiento del plan - Actividad principal)</t>
    </r>
  </si>
  <si>
    <t xml:space="preserve">Unicamente aplica para PTEP
Componente </t>
  </si>
  <si>
    <t>Unicamente aplica para PTEP
Acción Estratégica</t>
  </si>
  <si>
    <t>Actividades - Tarea
(Sumatoria de acciones que permiten cumplir la categoría - producto)</t>
  </si>
  <si>
    <t xml:space="preserve">Con qué Planes se Articula </t>
  </si>
  <si>
    <t>Peso de la tarea en porcentaje</t>
  </si>
  <si>
    <t xml:space="preserve">Indicador </t>
  </si>
  <si>
    <t>Formula del Indicador</t>
  </si>
  <si>
    <t>Programación mensual en porcentaje</t>
  </si>
  <si>
    <t>Suma de la programación mensual</t>
  </si>
  <si>
    <t>Fecha Inicio</t>
  </si>
  <si>
    <t>Fecha Final</t>
  </si>
  <si>
    <t>Evidencias</t>
  </si>
  <si>
    <t>Dependencia</t>
  </si>
  <si>
    <t>Presupuesto por actividad</t>
  </si>
  <si>
    <t>Funcionario(s) / Contratista Responsable(s) del reporte</t>
  </si>
  <si>
    <t>Funcionario(s) / Contratista Responsable de Revisión</t>
  </si>
  <si>
    <t>Responsable de Aprobación</t>
  </si>
  <si>
    <t xml:space="preserve">Enero </t>
  </si>
  <si>
    <t>Febrero</t>
  </si>
  <si>
    <t>Marzo</t>
  </si>
  <si>
    <t>Abril</t>
  </si>
  <si>
    <t>Mayo</t>
  </si>
  <si>
    <t>Junio</t>
  </si>
  <si>
    <t>Julio</t>
  </si>
  <si>
    <t>Agosto</t>
  </si>
  <si>
    <t>Septiembre</t>
  </si>
  <si>
    <t>Octubre</t>
  </si>
  <si>
    <t>Noviembre</t>
  </si>
  <si>
    <t>Diciembre</t>
  </si>
  <si>
    <t>Prog</t>
  </si>
  <si>
    <t>Ejec</t>
  </si>
  <si>
    <t xml:space="preserve">5- Bogotá Confía en su Gobierno </t>
  </si>
  <si>
    <t>Programa 33: Fortalecimiento institucional para un gobierno confiable</t>
  </si>
  <si>
    <t>Implementar 1 Estrategia(s) para fortalecimiento de la gestión institucional y operativa</t>
  </si>
  <si>
    <t>Objetivo Estratégico 1: Contribuir al logro de las acciones misionales a través del fortalecimiento institucional del talento humano, el uso de tecnologías y el mejoramiento de la infraestructura, que faciliten la gestión por procesos para la prestación de los bienes y servicios a los grupos de valor y partes interesadas.</t>
  </si>
  <si>
    <t>Politica de Planeación Institucional</t>
  </si>
  <si>
    <t>N.A.</t>
  </si>
  <si>
    <t xml:space="preserve">8066. Fortalecimiento de la gestión Intitucional del IDPAC en el marco de la ejecución del Plan de Desarrollo de Bogotá D.C. </t>
  </si>
  <si>
    <t xml:space="preserve">Desarrollo de la Primera Fase de revisión y actualización del Sistema Integrado de Gestión y los procesos que lo integran </t>
  </si>
  <si>
    <t>% de procesos del SIG revisados y actualizados - Fase 1</t>
  </si>
  <si>
    <t>(Procesos actualizados Fase 1 / Total de procesos Programados en Fase 1 del SIG) × 100</t>
  </si>
  <si>
    <t>Sistema Integrado de Gestión y Mapa de Procesos y Procesos actualizados</t>
  </si>
  <si>
    <t xml:space="preserve">Oficina Asesora de Planeación </t>
  </si>
  <si>
    <t>Personal Designado</t>
  </si>
  <si>
    <t>Jefe Oficina Asesora de Planeación</t>
  </si>
  <si>
    <t xml:space="preserve">Dirección General </t>
  </si>
  <si>
    <t xml:space="preserve">Fortalecimiento del esquema de seguimiento a la ejecución física y presupuestal de los proyectos de inversión de la Entidad </t>
  </si>
  <si>
    <t>% de proyectos con seguimiento periódico realizado</t>
  </si>
  <si>
    <t>(Proyectos con seguimiento / Total de proyectos) × 100</t>
  </si>
  <si>
    <t xml:space="preserve">Reportes de Seguimiento Segplan - Bog Data Proyectos de Inversión </t>
  </si>
  <si>
    <t xml:space="preserve">Revisión y actualización de la Política de Administración de Riesgos y el Mapa de Riesgos Intitucionales </t>
  </si>
  <si>
    <t>Cumplimiento del cronograma de actualización del mapa de riesgos</t>
  </si>
  <si>
    <t>(Actividades ejecutadas / Actividades programadas) × 100</t>
  </si>
  <si>
    <t xml:space="preserve">Política de Administración de Riesgos y Mapa de Riesgos actualizados </t>
  </si>
  <si>
    <t>Seguimiento y evaluación del desempeño institucional</t>
  </si>
  <si>
    <t>Realizar el seguimiento al Plan de Acción Institucional</t>
  </si>
  <si>
    <t>Oportunidad en el reporte de seguimiento del PAI</t>
  </si>
  <si>
    <t>(Reportes entregados a tiempo / Reportes programados) × 100</t>
  </si>
  <si>
    <t xml:space="preserve">Seguimientoal Plan de Acción Institucional </t>
  </si>
  <si>
    <t>Realizar el monitoreo, en calidad de segunda línea de defensa, al cumplimiento de las acciones formuladas, coordinadas y ejecutadas por las dependencias responsables en el marco del Plan de Acción Territorial</t>
  </si>
  <si>
    <t>% de acciones del PAT implementadas</t>
  </si>
  <si>
    <t>(Acciones implementadas / Acciones aprobadas) × 100</t>
  </si>
  <si>
    <t xml:space="preserve">Seguimiento al Plan de Acción Territorial </t>
  </si>
  <si>
    <t>Fortalecer el proceso de revisión, formulación, adopción, implementación y seguimiento del  PIGA y PACA</t>
  </si>
  <si>
    <t>% de seguimiento realizado al PIGA y PACA</t>
  </si>
  <si>
    <t>(Seguimientos realizados / Seguimientos programados) × 100</t>
  </si>
  <si>
    <t xml:space="preserve">Seguimiento del  PIGA y PACA </t>
  </si>
  <si>
    <t>Objetivo 5: Bogotá confía en su Gobierno</t>
  </si>
  <si>
    <t>Programa 39: Camino hacia una democracia deliberativa con un gobierno cercano a la gente y con participación ciudadana</t>
  </si>
  <si>
    <t>424 Implementar 1 Metodología(s) conducente a la implementación y seguimiento de convenios solidarios para facilitar el aprovechamiento en bienes fiscales y de carácter comunitario en salones comunales así como en estacionamiento en zonas de cesión con uso de parqueadero de carácter barrial con uso comunitario que no hagan parte de la red de estacionamientos públicos y privados de conexión al sistema de transporte</t>
  </si>
  <si>
    <t xml:space="preserve">2. Incrementar las capacidades organizativas, de incidencia, sostenibilidad y autonomía de las organizaciones sociales, comunales, de medios comunitarios alternativos de comunicación, de propiedad horizontal e instancias de participación formales y no formales para aumentar la participación en la toma de decisiones en asuntos públicos locales y distritales. </t>
  </si>
  <si>
    <t>Participación Ciudadana en la Gestión Pública</t>
  </si>
  <si>
    <t>Programa de Transparencia y Etica Pública - PTEP</t>
  </si>
  <si>
    <t>8131 - Implementación de mecanismos de participación que potencian el desarrollo territorial Bogotá D.C.</t>
  </si>
  <si>
    <t>2.REDES DE ARTICULACIÓN</t>
  </si>
  <si>
    <t xml:space="preserve">2.2 Redes externas </t>
  </si>
  <si>
    <t>Gestionar accciones de fortalecimiento para el desarrollo del proceso electoral de Juntas de Acción Comunal</t>
  </si>
  <si>
    <t>Índice de Fortalecimiento del Proceso Electoral Comunal</t>
  </si>
  <si>
    <t>Acciones de fortalecimiento ejecutadas​/Acciones programadas x 100</t>
  </si>
  <si>
    <t>Presentaciones, Actas de reunión, listado de asistencia y registro fotográfico</t>
  </si>
  <si>
    <t>Subdirección de Asuntos Comunales</t>
  </si>
  <si>
    <t>Subdirector Asuntos Comunales</t>
  </si>
  <si>
    <t>Verificación sobre el cumplimiento de los lineamientos establecidos en los procesos de Inspección, Vigilancia y Control, en las organizaciones comunales</t>
  </si>
  <si>
    <t>Nivel de Cumplimiento de Lineamientos de IVC</t>
  </si>
  <si>
    <t>Organizaciones verificadas/Organizaciones que cumplen lineamientos​ x 100</t>
  </si>
  <si>
    <t>Gestionar de manera oportuna las acciones relacionadas con los informes preliminares de IVC y la promocion de aquellas que trascienden a un procesio preliminar sancionatorio de IVC</t>
  </si>
  <si>
    <t>Tasa de Trámite a Proceso Sancionatorio</t>
  </si>
  <si>
    <t>Casos que avanzan a proceso preliminar sancionatorio/Total Informes Preliminares x 100</t>
  </si>
  <si>
    <t>Gestionar de manera efectiva las funciones de la Secretaria Técnica de los consejos locales y distrital de propiedad horizontal</t>
  </si>
  <si>
    <t>Efectividad en la Gestión de Actas y Compromisos</t>
  </si>
  <si>
    <t>Compromisos formalizados y notificados oportunamente​/Total compromisos adquiridos x 100</t>
  </si>
  <si>
    <t>Pantallazo de verificacion de la actualizaación del link de transparencia.</t>
  </si>
  <si>
    <t>Fortalecer en las organizaciones comunales, la implementación del Modelo de fortalecimiento.</t>
  </si>
  <si>
    <t>Nivel de Implementación del Modelo de Fortalecimiento</t>
  </si>
  <si>
    <t>Organizaciones que implementan el modelo/ Organizaciones priorizadas x 100</t>
  </si>
  <si>
    <t>Programa 36: Innovación pública para la generación de confianza ciudadana</t>
  </si>
  <si>
    <t>Implementar 100 Acción(es) con un enfoque interseccional en el marco del laboratorio de innovación en la relación gobierno y ciudadanía desarrollando prototipos que recojan retos ciudadanos para ser solucionados de manera colaborativa mejorando la participación incidente en Bogotá</t>
  </si>
  <si>
    <t xml:space="preserve">5.	Consolidar el observatorio de la participación y el laboratorio de innovación social como fuente de producción de información y contenidos que faciliten la toma de decisiones en materia de participación de manera documentada que contribuya a la ejecución e impacto de las políticas públicas a cargo del IDPAC.  </t>
  </si>
  <si>
    <t>8080 - Formación en capacidades democráticas en interrelación con la cualificación de la participación
incidente; con enfoques de cultura ciudadana, democrática y de paz Bogotá D.C.</t>
  </si>
  <si>
    <t>3.CULTURA DE LEGALIDAD Y ESTADO ABIERTO</t>
  </si>
  <si>
    <t xml:space="preserve">3.2 Participación ciudadana y Rendición de cuentas 
</t>
  </si>
  <si>
    <t>Fortalecer el desarrollo de prototipos en el Laboratorio "ParticiLab", con el proposito de mejorar la participación incidente en Bogotá</t>
  </si>
  <si>
    <t>Porcentaje de avance en el desarrollo de prototipos para el fortalecimiento del laboratorio</t>
  </si>
  <si>
    <t>Porcentaje de avance en el desarrollo de prototipos/100%</t>
  </si>
  <si>
    <t>100%%</t>
  </si>
  <si>
    <t>Actas y Listados de asistencia</t>
  </si>
  <si>
    <t>Gerencia de Escuela de la Participación</t>
  </si>
  <si>
    <t>Gerente de Escuela de la Participación</t>
  </si>
  <si>
    <t>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t>
  </si>
  <si>
    <t>N/A</t>
  </si>
  <si>
    <t>PTEP-2026 Temática: Cultura de la legalidad y Estado Abierto. Acción Estratégica: Acceso a la información pública y transparencia.</t>
  </si>
  <si>
    <t xml:space="preserve">3.1. Acceso a la información Pública y Transparencia </t>
  </si>
  <si>
    <t>Verificar de manera permanente que la información de los procesos de formación cursos se encuentre publicado  en el link de transparencia de la página web de la Entidad.</t>
  </si>
  <si>
    <t xml:space="preserve">Número de validaciones de información publicada en el link de transparencia </t>
  </si>
  <si>
    <t>Total de validaciones de información publicada/solicitud de publicación</t>
  </si>
  <si>
    <t>Informe</t>
  </si>
  <si>
    <r>
      <t xml:space="preserve">3.2 Participación ciudadana y Rendición de cuentas 
</t>
    </r>
    <r>
      <rPr>
        <sz val="8"/>
        <rFont val="Calibri"/>
        <family val="2"/>
      </rPr>
      <t xml:space="preserve">
Debe tener en cuenta las actividades enmarcadas en:
</t>
    </r>
    <r>
      <rPr>
        <b/>
        <sz val="8"/>
        <rFont val="Calibri"/>
        <family val="2"/>
      </rPr>
      <t xml:space="preserve">
Participación e Innovación en la Gestión Pública 
Rendición de Cuentas</t>
    </r>
  </si>
  <si>
    <t>Definir, formular, implementar y hacer seguimiento a la  Estrategia de Rendición de Cuentas</t>
  </si>
  <si>
    <t>Porcentaje de avance en la defnición, aprobación e implementación de  la Estrategia de Rendición de Cuentas</t>
  </si>
  <si>
    <t>Número de etapas cumplidas (definición, aprobación, implementación)​ x 100/ Número de etapas programadas (3)</t>
  </si>
  <si>
    <t>21/02/206</t>
  </si>
  <si>
    <t>Estrategia de Rendición de Cuentas 2026</t>
  </si>
  <si>
    <t>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t>
  </si>
  <si>
    <t xml:space="preserve">Lograr el fortalecimiento del tejido social a través de la implementación de estrategias comunicativas e innovadoras de intervención territorial, para la promoción de la participación en escenarios y procesos de diálogo en doble vía que permitan atender temas cotidianos, intereses y propuestas de la ciudadanía para la construcción de acuerdos de confianza. </t>
  </si>
  <si>
    <t>Actividad estratégica - Subdirección de Promoción de la Participación - Entregar 1550 incentivos para estimular y promover la participación incidente</t>
  </si>
  <si>
    <t>Monitorear y consolidar mensualmente los resultados de las acciones realizadas en el territorio (por localidad), emitiendo el informe de seguimiento correspondiente</t>
  </si>
  <si>
    <t>Nivel de Ejecución de Acciones Territoriales</t>
  </si>
  <si>
    <t>Acciones ejecutadas/Acciones planificadas por localidad x 100</t>
  </si>
  <si>
    <t>Informes mensuales por Localidad</t>
  </si>
  <si>
    <t>Subdirección de Promoción de la Participación</t>
  </si>
  <si>
    <t>Subdirector de Promoción de la Participación</t>
  </si>
  <si>
    <t>Actividad estratégica - Subdirección de Promoción de la Participación - Elaborar 4 lineamientos con la metodología y cronograma para la implementación de los Presupuestos Participativos
e Innovación en Bogotá D.C</t>
  </si>
  <si>
    <t>En el marco del Comité Técnico de Presupuestos Participativos, coordinar con las diferentes instancias, los lineamientos definidos para el proceso de presupuestos participativos, incluyendo la formación y generación de capacidades ciudadanas.</t>
  </si>
  <si>
    <t>Nivel de Implementación de Lineamientos de Presupuestos Participativos</t>
  </si>
  <si>
    <t>Lineamientos Implementados/ Lineamientos definidos x 100</t>
  </si>
  <si>
    <t>Actas de reunión y demás documentos soporte</t>
  </si>
  <si>
    <t>En el marco de la Comisión Intersectorial de Participación - CIP, coordinar, articular, orientar y concertar las acciones de las entidades distritales en materia de promoción de la participación y fortalecimiento de la sociedad civil y sus organizaciones sociales.</t>
  </si>
  <si>
    <t>Índice de Articulación Interinstitucional</t>
  </si>
  <si>
    <t>Acciones intersectoriales ejecutadas/Acciones intersectoriales cocertadas x 100</t>
  </si>
  <si>
    <t>Actas de las sesiones de la CIP</t>
  </si>
  <si>
    <t xml:space="preserve">Generar los informes correspondientes al seguimiento del Plan de Acción de la Política Pública de Participación Incidente, con el fin de asegurar su cumplimiento. </t>
  </si>
  <si>
    <t>Avance de Ejecución del Plan de Acción de la Política Publica de Participación Incidente</t>
  </si>
  <si>
    <t xml:space="preserve">Metas cumplidas
/metasprogramadas x 100 </t>
  </si>
  <si>
    <t>Informe
Formato de seguimiento de la Política</t>
  </si>
  <si>
    <t>Política de Transparencia, Acceso a la
Información Pública y Lucha
contra la Corrupción</t>
  </si>
  <si>
    <t>Garantizar información transparente y disponible para la ciudadanía en la pagina web institucional, a cargo de la Subdirección de Promoción de la Participación</t>
  </si>
  <si>
    <t>Nivel de Cumplimiento de Publicación Obligatoria</t>
  </si>
  <si>
    <t>Contenidos publicados conforme a la normativa/Contenidos exigidos x 100</t>
  </si>
  <si>
    <t xml:space="preserve">PTEP-2026 Temática: Cultura de la legalidad y Estado Abierto. Acceso a la información pública y transparencia. </t>
  </si>
  <si>
    <t>Registrar y realizar con oportunidad, el seguimiento a los compromisos formulados por la Entidad en la platoforma de la Veeduría Distrital. (COLIBRI)</t>
  </si>
  <si>
    <t>Tasa de Cierre de Compromisos</t>
  </si>
  <si>
    <t>Compromisos cerrados / Total Compromisos registrados x 100</t>
  </si>
  <si>
    <t>Informe mensual</t>
  </si>
  <si>
    <t xml:space="preserve">Fortalecer el proceso de revisión, implementación y seguimiento de las Políticas Públicas en las que interviene el IDPAC </t>
  </si>
  <si>
    <t>% de políticas públicas con seguimiento realizado</t>
  </si>
  <si>
    <t>(Políticas con seguimiento / Total de políticas) × 100</t>
  </si>
  <si>
    <t>Seguimiento de las Politicas Públicas</t>
  </si>
  <si>
    <t>421 Implementar 1 Modelo(s) de gobernanza democrática que amplíe el alcance de la participación de la ciudadanía organizaciones sociales y comunales de primer segundo y tercer grado en todas las decisiones públicas del gobierno distrital</t>
  </si>
  <si>
    <t xml:space="preserve">2.	Incrementar las capacidades organizativas, de incidencia, sostenibilidad y autonomía de las organizaciones sociales, comunales, de medios comunitarios alternativos de comunicación, de propiedad horizontal e instancias de participación formales y no formales para aumentar la participación en la toma de decisiones en asuntos públicos locales y distritales. </t>
  </si>
  <si>
    <t>Realizar seguimiento a las actividades y acciones adelantadas en el marco del Consejo Consultivo de Participación y Consejo Distrital de la Bicicleta</t>
  </si>
  <si>
    <t>Sesiones realizadas en la vigencia</t>
  </si>
  <si>
    <t>(Número de sesiones realizadas / Número de sesioes programadas para la vigencia)*100</t>
  </si>
  <si>
    <t>Actas de Reunión - Listados de Asistencia</t>
  </si>
  <si>
    <t>Gerencia de Instancias y Mecanismos de Participación</t>
  </si>
  <si>
    <t>Gerente de Instancias y Mecanismos de Participación</t>
  </si>
  <si>
    <t>Desarrollar acciones de fortalecimiento a Instancias de Participación ciudadana  formales y no formales en el marco del modelo establecido por la Gerencia</t>
  </si>
  <si>
    <t xml:space="preserve"> Acciones de Fortalecimiento desarrolladas</t>
  </si>
  <si>
    <t>(No de Acciones de Fortalecimiento ejecutadas / No de Acciones de Fortalecimiento programadas)*100</t>
  </si>
  <si>
    <t>Ficha de Caracterización Diligenciada
Índice de Fortalecimiento a Instancias - IFIS, Plan de Fortalecimiento elaborado y con seguimiento,  Actas de Reunión - Listados de Asistencia - Certificados de cursos, Formatos - Documentos de apoyo</t>
  </si>
  <si>
    <t>418 Implementar 35 Iniciativa(s) de producción de información que recojan información y datos diferenciados por sexo edad orientación sexual identidad de género estrato social pertenencia étnico-racial, identidad religiosa, ubicación geográfica discapacidad sobre las dinámicas retos y tendencias de participación incidente y paritaria que aportan datos claves para la ciudadanía y la toma de decisiones en materia de políticas públicas</t>
  </si>
  <si>
    <t>Fotalecer el esquema de analisis de datos en las lineas de investigación del observatorio para la generación de informes que sirvan para la toma de decisiones incorporando enfoques de cultura ciudadana, democrática y de paz.</t>
  </si>
  <si>
    <t>Plan de Gestión del Conocimiento; Plan de Acción Territorial</t>
  </si>
  <si>
    <t>Porcentaje de avance en el desarrollo de analisis de datos para la generación de informes del Observatorio</t>
  </si>
  <si>
    <t>Porcentaje de avance en el desarrollo de  analisis de datos para la generación de informes /100%</t>
  </si>
  <si>
    <t>Documentos de análisis y/o
Actas de reuniones y/o
Correos Electrónico</t>
  </si>
  <si>
    <t xml:space="preserve">N/A
</t>
  </si>
  <si>
    <t>Actividad estratégica - Gerencia de Juventud</t>
  </si>
  <si>
    <t>Gestionar acciones para la construcción e implementación de agendas de juventud en los escenarios de diálogo mixto del Sistema Distrital de Juventud.</t>
  </si>
  <si>
    <t>Porcentaje de cumplimiento en la gestión y acompañamiento en escenarios del Sistema Distrital de Juventud</t>
  </si>
  <si>
    <t>Número de acciones realizadas en los escenarios y plataformas de juventud / Número total de acciones planificadas en dichos escenarios x 100</t>
  </si>
  <si>
    <t>Actas de reunión, listado de asistencia y registro fotográfico y/o agendas juveniles.</t>
  </si>
  <si>
    <t>Gerencia de Juventud</t>
  </si>
  <si>
    <t>Ejercer la secretaría técnica en las sesiones de la Mesa Distrital de Juventud.</t>
  </si>
  <si>
    <t>Porcentaje de sesiones con secretaría técnica ejercida en la Mesa Distrital de Juventud</t>
  </si>
  <si>
    <t>Sesiones con secretaría técnica realizada/ total de sesiones programadas x 100</t>
  </si>
  <si>
    <t>Actas de reunión, listado de asistencia y registro fotográfico.</t>
  </si>
  <si>
    <t>Participar en los Comités Operativos Locales de Juventud, para socializar los avances correspondientes a los productos a cargo del IDPAC en La Política Publica Distrital de Juventud.</t>
  </si>
  <si>
    <t>Porcentaje de participación en Comités Operativos Locales para socialización de avances</t>
  </si>
  <si>
    <t>Comités locales en los que se participo / Total de Comités programados x 100</t>
  </si>
  <si>
    <t>Acompañar y hacer seguimiento a las sesiones de la Comisión de Concertación y Decisión de Juventudes, de conformidad al Decreto 614 de 2022.</t>
  </si>
  <si>
    <t>Porcentaje de sesiones de la Comisión de Concertación acompañadas y con seguimiento</t>
  </si>
  <si>
    <t>Porcentaje de sesiones de la Comisión de Concertación acompañadas y con seguimiento/Total de sesiones programadas x 100</t>
  </si>
  <si>
    <t>Acompañar y apoyar las acciones concertadas en las Plataformas Locales y /o Distrital de Juventud.</t>
  </si>
  <si>
    <t>Porcentaje de acciones apoyadas en Plataformas Locales y Distritales de Juventud</t>
  </si>
  <si>
    <t>Acciones apoyadas /Total acciones concertadas x 100</t>
  </si>
  <si>
    <t>4.INICIATIVAS ADICIONALES</t>
  </si>
  <si>
    <r>
      <t xml:space="preserve">4.1 Iniciativas adicionales 
</t>
    </r>
    <r>
      <rPr>
        <sz val="8"/>
        <rFont val="Calibri"/>
        <family val="2"/>
      </rPr>
      <t xml:space="preserve">Debe tener en cuenta las actividades enmarcadas en:
</t>
    </r>
    <r>
      <rPr>
        <b/>
        <sz val="8"/>
        <rFont val="Calibri"/>
        <family val="2"/>
      </rPr>
      <t xml:space="preserve">Mejora en la Atención y Servicio a la Ciudadanía
Racionalización de Trámites
</t>
    </r>
  </si>
  <si>
    <t>Definir, aprobar, registrar, implementar y hacer seguimiento a la Estrategia institucional de racionalización de trámites.</t>
  </si>
  <si>
    <t>Porcentaje de avance en la defnición, aprobación, registro e  implementación de  la Estrategia de Racionalización de Trámites</t>
  </si>
  <si>
    <t>Número de etapas cumplidas (definición, aprobación, implementación)​ x 100/ Número de etapas programadas (4)</t>
  </si>
  <si>
    <t>Estrategia de Racionalización de Trámites 2026</t>
  </si>
  <si>
    <t xml:space="preserve">4.1 Iniciativas adicionales </t>
  </si>
  <si>
    <t xml:space="preserve">Gestionar de manera oportuna la atención de requerimientos de las organizaciones comunales de primer y segundo grado </t>
  </si>
  <si>
    <t>Oportunidad en la Atención de Requerimientos</t>
  </si>
  <si>
    <t xml:space="preserve"> Requerimientos atendidos dentro del plazo​/Total de requerimientos recibidos x 100</t>
  </si>
  <si>
    <t xml:space="preserve">Fortalecer las acciones de planificación, desarrollo y cierre de formaciones relacionadas con el incremento de las capacidades democráticas. </t>
  </si>
  <si>
    <t>Nivel de cumplimiento en la gestión de las formaciones</t>
  </si>
  <si>
    <t>Formaciones ejecutadas y cerradas conforme a lo planificado/formaciones programadasX100.</t>
  </si>
  <si>
    <t xml:space="preserve">3.	Lograr el fortalecimiento del tejido social a través de la implementación de estrategias comunicativas e innovadoras de intervención territorial, para la promoción de la participación en escenarios y procesos de diálogo en doble vía que permitan atender temas cotidianos, intereses y propuestas de la ciudadanía para la construcción de acuerdos de confianza. </t>
  </si>
  <si>
    <t>Participación Ciudadana en la Gestión Pública:</t>
  </si>
  <si>
    <t xml:space="preserve">8146 - Construcción de Ciudadanía Activa Crece La Participación en el Territorio con Promoción, Información e Innovación en Bogotá D.C - </t>
  </si>
  <si>
    <t xml:space="preserve">N.A. </t>
  </si>
  <si>
    <t>Lanzamiento de la Convocatoria y Publicación de los requisitos para participar.</t>
  </si>
  <si>
    <t>Plan de acción territorial</t>
  </si>
  <si>
    <t>Porcentaje de convocatoria publicada en los tiempos establecidos</t>
  </si>
  <si>
    <t>(Convocatoria publicada / Convocatoria programada) x 100</t>
  </si>
  <si>
    <t xml:space="preserve">Documento de Requisitos
Formatos
</t>
  </si>
  <si>
    <t>Gerencia de Proyectos</t>
  </si>
  <si>
    <t>Gerente de Proyectos</t>
  </si>
  <si>
    <t>Publicación de los resultados de la Convocatoria.</t>
  </si>
  <si>
    <t>Publicación de resultados definitivos</t>
  </si>
  <si>
    <t>(Publicación realizada / Publicación programada) x 100</t>
  </si>
  <si>
    <t xml:space="preserve">Acta de ganadores </t>
  </si>
  <si>
    <t>Constituir y formalizar los convenios solidarios con las Juntas de Acción Comunal ganadoras de la convocatoria ‘Obras con Saldo Pedagógico 2026’, garantizando el cumplimiento de los requisitos establecidos en la metodología</t>
  </si>
  <si>
    <t>Porcentaje de convenios OSP suscritos</t>
  </si>
  <si>
    <t>(Convenios OSP suscritos / Total OSP programados en la vigencia) x 100</t>
  </si>
  <si>
    <t xml:space="preserve">
Minutas 
Acta de inicio.</t>
  </si>
  <si>
    <t>Realizar acompañamiento territorial integral, desde el equipo interdisciplinario de la Gerencia de Proyectos, para garantizar la adecuada ejecución de las Obras con Saldo Pedagógico seleccionadas.</t>
  </si>
  <si>
    <t>Porcentaje de seguimiento a proyectos OSP</t>
  </si>
  <si>
    <t>(Proyectos con seguimiento realizado / Total proyectos OSP en ejecución) x 100</t>
  </si>
  <si>
    <r>
      <t xml:space="preserve">
Plan de trabajo
Actas de visitas
</t>
    </r>
    <r>
      <rPr>
        <sz val="12"/>
        <color rgb="FFFF0000"/>
        <rFont val="Arial"/>
        <family val="2"/>
      </rPr>
      <t xml:space="preserve"> </t>
    </r>
  </si>
  <si>
    <t>Realizar un evento de reconocimiento a las Juntas de Acción Comunal y organizaciones sociales ganadoras, con el fin de destacar sus logros, promover la participación comunitaria y fortalecer el compromiso con el desarrollo local.</t>
  </si>
  <si>
    <t>Realización del evento de reconocimiento</t>
  </si>
  <si>
    <t>(Evento realizado / Evento programado) x 100</t>
  </si>
  <si>
    <t xml:space="preserve">
Informe del evento  </t>
  </si>
  <si>
    <t>Transparencia, acceso a la información pública y lucha contra la corrupción:</t>
  </si>
  <si>
    <t>Programa de transparencia y ética pública</t>
  </si>
  <si>
    <t>Actualizar información de participación en el link de transparencia, en los términos establecidos en el esquema de publicación vigente.</t>
  </si>
  <si>
    <t>Porcentaje de contenidos actualizados</t>
  </si>
  <si>
    <t>Número de contenidos actualizados / Número de contenidos programados</t>
  </si>
  <si>
    <t>PTEP-2026 Temática: Cultura de la legalidad y Estado Abierto. Acción Participación ciudadana y rendición de cuentas.</t>
  </si>
  <si>
    <t>Socializar en espacios participativos en las localidades los temas misionales priorizados por el IDPAC.</t>
  </si>
  <si>
    <t>Porcentaje de socialización de temas misionales priorizados en espacios participativos locales</t>
  </si>
  <si>
    <t>Número de espacios participativos realizados / Total de espacios participativos locales programados</t>
  </si>
  <si>
    <t xml:space="preserve">Acta de reunión de la mesa intersectorial de  asentamiento   urbanos de la Secretaria Distrital del Hábitat </t>
  </si>
  <si>
    <t>Registrar y realizar seguimiento a los compromisos formulados por la Entidad en la platoforma de la Veeduría Distrital.</t>
  </si>
  <si>
    <t>Porcentaje de compromisos institucionales registrados y con seguimiento en la plataforma de la Veeduría Distrital</t>
  </si>
  <si>
    <t>Compromisos formulados por la Entidad / Total de compromisos institucionales formulados</t>
  </si>
  <si>
    <t>Registro de la verificación  compromisos formulados por la Entidad en la platoforma de la Veeduría Distrital.</t>
  </si>
  <si>
    <t>Promover el derecho de acceso a la información pública en las localidades</t>
  </si>
  <si>
    <t>Porcentaje de jornadas de promoción del derecho de acceso a la información pública realizadas en las localidades</t>
  </si>
  <si>
    <t>Número de jornadas efectivamente realizadas en las localidades / Total de jornadas programadas en la vigencia</t>
  </si>
  <si>
    <t>Inforne mensual</t>
  </si>
  <si>
    <t>368 Implementar una (1) estrategia para fortalecimiento de la gestión institucional y operativa</t>
  </si>
  <si>
    <t>Realizar el 100% de la estrategia de adquisición de capacidad tecnológica</t>
  </si>
  <si>
    <t>Política de Gobierno Digital</t>
  </si>
  <si>
    <t xml:space="preserve">Plan Estratégico de Tecnologías de la Información PETI </t>
  </si>
  <si>
    <t>PETI</t>
  </si>
  <si>
    <t xml:space="preserve">Implementar el Plan Estratégico de Tecnologías de la Información PETI Aprobado </t>
  </si>
  <si>
    <t xml:space="preserve">Porcentaje de avance en la implementación del PETI </t>
  </si>
  <si>
    <t>Proyectos ejecutados/proyectos programados x100</t>
  </si>
  <si>
    <t>Informe trimestral de seguimiento del PETI</t>
  </si>
  <si>
    <t>Secretaría General</t>
  </si>
  <si>
    <t>Contratista especialista en temas TI</t>
  </si>
  <si>
    <t>Profesional Especializado de TI</t>
  </si>
  <si>
    <t>Secretaría General - Tecnología de la Información</t>
  </si>
  <si>
    <t>Política de Seguridad Digital</t>
  </si>
  <si>
    <t>Plan de tratamiento de riesgos de seguridad y privacidad de la información</t>
  </si>
  <si>
    <t>Fortalecer de manera integral la gestión de activos de información y la seguridad de la información del IDPAC</t>
  </si>
  <si>
    <t>Índice de Cumplimiento del Plan de Seguridad y Gestión de Activos de Información</t>
  </si>
  <si>
    <t>Acciones estratégicas ejecutadas /acciones estratégicas programas x 100</t>
  </si>
  <si>
    <t> </t>
  </si>
  <si>
    <t>Instrumento Actualizado y revisado</t>
  </si>
  <si>
    <t>1.	Contribuir al logro de las acciones misionales a través del fortalecimiento institucional del talento humano, el uso de tecnologías y el mejoramiento de la infraestructura, que faciliten la gestión por procesos para la prestación de los bienes y servicios a los grupos de valor y partes interesadas. "</t>
  </si>
  <si>
    <t>Política de Gestión Estratégica del Talento Humano</t>
  </si>
  <si>
    <t>Plan Anual de vacantes</t>
  </si>
  <si>
    <t>Garantizar la provisión oportuna y transitoria de las vacantes definitivas mediante encargos o nombramientos en provisionalidad, asegurando la continuidad operativa y el cumplimiento de la misión institucional.</t>
  </si>
  <si>
    <t>Índice de Provisión Oportuna de Vacantes Definitivas</t>
  </si>
  <si>
    <t>Vacantes definitivas provistas/total de vacantes identificadas x 100</t>
  </si>
  <si>
    <t>soporte de las acciones de nombramiento en encargo
Soporte las acciones de nombramiento en provisionalidad</t>
  </si>
  <si>
    <t>Contratista asignado para reportes</t>
  </si>
  <si>
    <t>Profesional universitario de TH</t>
  </si>
  <si>
    <t>Secretaría General - Gestión de Talento Humano</t>
  </si>
  <si>
    <t>Plan Institucional de capacitación</t>
  </si>
  <si>
    <t>Garantizar la ejecución integral, soporte documental, contratación oportuna y evaluación de impacto del Plan Institucional de Capacitación (PIC), asegurando trazabilidad, cumplimiento normativo y mejora continua en el desarrollo de competencias institucionales.</t>
  </si>
  <si>
    <t>Índice de Gestión Integral del Plan Institucional de Capacitación</t>
  </si>
  <si>
    <t>Componentes del PIC ejecutados y soportados conforme a plan/ Componentes del PIC programados x 100</t>
  </si>
  <si>
    <t>Soportes del desarrollo de las capacitaciones ejecutadas</t>
  </si>
  <si>
    <t>Plan de bienestar e incentivos</t>
  </si>
  <si>
    <t>Soportes del desarrollo de las jornadas de conmemoración</t>
  </si>
  <si>
    <t>Implementar integralmente el Programa de Bienestar, orientado al fortalecimiento del clima organizacional, la motivación, la apropiación de valores y el sentido de pertenencia de los servidores públicos.</t>
  </si>
  <si>
    <t>Índice de Ejecución del Programa de Bienestar e Integración Institucional</t>
  </si>
  <si>
    <t xml:space="preserve">Actividades de Bienestar ejecutadas/Actividades de Bienestar programadas x 100/ </t>
  </si>
  <si>
    <t>Política de Integridad</t>
  </si>
  <si>
    <t>Soporte del desarrollo de la jornada de formalización</t>
  </si>
  <si>
    <t>Desarrollar, implementar y monitorear el Plan de Gestión de Integridad institucional, asegurando la formalización del equipo de integridad, la capacitación y sensibilización continua de los servidores, la socialización y apropiación del Código de Integridad, y el seguimiento efectivo de riesgos y buenas prácticas para promover una cultura ética y de cumplimiento en la entidad.</t>
  </si>
  <si>
    <t xml:space="preserve">Plan de Integridad </t>
  </si>
  <si>
    <t>Índice de Avance en la Implementación del Plan de Integridad</t>
  </si>
  <si>
    <t>Actividades programadas del Plan de Integridad / Actividades ejecutadas del Plan de Integridad x100</t>
  </si>
  <si>
    <t>Plan de seguridad y salud en el trabajo</t>
  </si>
  <si>
    <t>informe del análisis del seguimiento</t>
  </si>
  <si>
    <t>Implementar y monitorear integralmente el Plan de Seguridad y Salud en el Trabajo, garantizando la vigilancia epidemiológica, prevención de riesgos biomecánicos y psicosociales, capacitaciones en ergonomía y seguridad, inspecciones periódicas, actualización normativa y la promoción de ambientes laborales saludables que contribuyan al bienestar físico y emocional de los servidores.</t>
  </si>
  <si>
    <t>Índice de Cumplimiento del Plan de Seguridad y Salud en el Trabajo</t>
  </si>
  <si>
    <t>Actividades ejecutadas del Plan de Seguridad y Salud en el Trabajo / Actividades programadas del Programa x 100</t>
  </si>
  <si>
    <t>Política de Gestión Documental</t>
  </si>
  <si>
    <t>Plan institucional de archivo</t>
  </si>
  <si>
    <t>Formato Único de Inventario Documental - FUID</t>
  </si>
  <si>
    <t>Implementar y consolidar el Plan de Gestión Documental del IDPAC en el marco del PINAR, asegurando la actualización, control y seguimiento de inventarios, tablas de retención y valoración documental, registros electrónicos y asistencia técnica, garantizando cumplimiento normativo, trazabilidad de la información y disponibilidad oportuna de los documentos para la gestión institucional.</t>
  </si>
  <si>
    <t>Plan Institucional de Archivos</t>
  </si>
  <si>
    <t>Índice de Cumplimiento del Plan de Gestión Documental – PINAR</t>
  </si>
  <si>
    <t>Actividades ejecutadas y soportadas conforme al PINAR / Actividades Programadas x100</t>
  </si>
  <si>
    <t>Profesional universitario de GD</t>
  </si>
  <si>
    <t>Plan Estratégico de talento Humano</t>
  </si>
  <si>
    <t xml:space="preserve">documento Metodología  para medición de cargas de trabajo en el IDPAC </t>
  </si>
  <si>
    <t>Optimizar la estructura organizacional y la asignación de funciones del IDPAC mediante la medición de cargas de trabajo y el rediseño institucional, asegurando eficiencia operativa, equilibrio de las cargas laborales y fortalecimiento de la capacidad institucional, en línea con los lineamientos estratégicos del Plan Estratégico de Talento Humano y el MIPG.</t>
  </si>
  <si>
    <t xml:space="preserve">Plan Estratégico de Talento Humano </t>
  </si>
  <si>
    <t>Índice de Optimización Organizacional – PETAL/MIPG</t>
  </si>
  <si>
    <t>Etapas ejecutadas del proceso de medición y rediseño/ Etapas planificadas conforme al PETH x100</t>
  </si>
  <si>
    <t>Política de gestión presupuestal y eficiencia del gasto</t>
  </si>
  <si>
    <t>Herramienta de seguimiento presupuestal</t>
  </si>
  <si>
    <t xml:space="preserve">Optimizar la gestión financiera de la Secretaría General mediante la implementación de una herramienta de seguimiento presupuestal que garantice control, transparencia y eficiencia en la ejecución de los recursos. </t>
  </si>
  <si>
    <t>Índice de Seguimiento Presupuestal</t>
  </si>
  <si>
    <t>Actividades de seguimiento y control ejecutadas/ Actividades programadas de gestión Presupuestal x100</t>
  </si>
  <si>
    <t>Profesional universitario</t>
  </si>
  <si>
    <t>Secretaría General - Gestión financiera</t>
  </si>
  <si>
    <t xml:space="preserve">Política de Servicio a la Ciudadanía </t>
  </si>
  <si>
    <t>Programa de Transparencia y Ética Pública - PTEP</t>
  </si>
  <si>
    <t>PTEP-2026 Componente Programático - Iniciativas Adicionales</t>
  </si>
  <si>
    <t>Realizar un diagnóstico integral de la Política de Servicio al Ciudadano para identificar brechas, fortalezas y oportunidades que permitan diseñar un plan de acción efectivo y medible para mejorar la relación Estado–Ciudadanía.</t>
  </si>
  <si>
    <t xml:space="preserve">Política de Servicio a la ciudadanía </t>
  </si>
  <si>
    <t>Nivel de avance del diagnóstico integral</t>
  </si>
  <si>
    <t>Número de lineamientos evaluados y documentados/ Número total de lineamientos x100</t>
  </si>
  <si>
    <t>Informes periódicos de la implementación de mejoras</t>
  </si>
  <si>
    <t>Secretaria General</t>
  </si>
  <si>
    <t>Evaluar y ejecutar mejoras en la infraestructura física y digital de la entidad, garantizando espacios de trabajo funcionales y accesibles para todos los ciudadanos, incluyendo personas con discapacidad.</t>
  </si>
  <si>
    <t>% de espacios físicos y canales digitales adaptados y funcionales.</t>
  </si>
  <si>
    <t>Número de espacios mejorados y accesibles/ Número total de espacios</t>
  </si>
  <si>
    <t>Auxiliar administrativo de BsSs</t>
  </si>
  <si>
    <t xml:space="preserve">PTEP-2026 Componente Programático - Gestión del Riesgo - Canales de Denuncia </t>
  </si>
  <si>
    <t xml:space="preserve">1. GESTIÓN DEL RIESGO </t>
  </si>
  <si>
    <t xml:space="preserve">1.3. Canales de Denuncia </t>
  </si>
  <si>
    <t>Implementar de manera progresiva el Modelo de Servicio al Ciudadano en articulación con todas las áreas de la entidad, alineado con el Modelo Distrital de Relacionamiento Integral con la Ciudadanía, fortaleciendo procesos, canales y protocolos de atención.</t>
  </si>
  <si>
    <t>Progreso de implementación del Modelo de Servicio al Ciudadano</t>
  </si>
  <si>
    <t>Número de acciones del modelo implementadas/ Total de acciones a implementar según la normatividad establecida x 100</t>
  </si>
  <si>
    <t>368 Implementar 1 estrategia para fortalecimiento de la gestión institucional y operativa</t>
  </si>
  <si>
    <t xml:space="preserve">1.	Contribuir al logro de las acciones misionales a través del fortalecimiento institucional del talento humano, el uso de tecnologías y el mejoramiento de la infraestructura, que faciliten la gestión por procesos para la prestación de los bienes y servicios a los grupos de valor y partes interesadas. </t>
  </si>
  <si>
    <t xml:space="preserve">PTEP-2026 Componente Programático - Modelo de Estado Abierto - Acceso a la información Pública y Transparencia </t>
  </si>
  <si>
    <t xml:space="preserve">3. Modelo de Estado Abierto </t>
  </si>
  <si>
    <t>Garantizar que la información, comunicación y formación dirigidas a la ciudadanía sean accesibles e inclusivas, incorporando criterios de lenguaje claro y enfoque diferencial para facilitar el acceso efectivo de todos los ciudadanos y grupos de valor.</t>
  </si>
  <si>
    <t>Porcentaje de contenidos accesibles e inclusivos implementados</t>
  </si>
  <si>
    <t>Contenidos adaptados con accesibilidad e inclusión /Total de contenidos  dirigidos a la ciudadanía y los grupos de valor x100</t>
  </si>
  <si>
    <t>Reportes sobre el contenido visual adecuado.</t>
  </si>
  <si>
    <t>Auxiliar administrativo de Atención a la Ciudadanía</t>
  </si>
  <si>
    <t>Política de atención al ciudadano</t>
  </si>
  <si>
    <t>Optimizar los canales de atención y comunicación ciudadana, integrando criterios de lenguaje claro y soluciones tecnológicas para ofrecer una experiencia más ágil, clara y efectiva.</t>
  </si>
  <si>
    <t>Porcentaje de mejoras implementadas en canales de atención</t>
  </si>
  <si>
    <t>(Mejoras implementadas / Mejoras definidas) × 100</t>
  </si>
  <si>
    <t>Fortalecer las competencias del talento humano en todos los niveles de atención al ciudadano, asegurando la aplicación de buenas prácticas de servicio, comunicación asertiva y lenguaje claro e inclusivo, para garantizar la eficacia del Modelo de Servicio al Ciudadano.</t>
  </si>
  <si>
    <t>Nivel de aplicación de buenas prácticas de servicio al ciudadano por los servidores</t>
  </si>
  <si>
    <t>Número de interacciones ciudadanas que cumplen con estándares de servicio, comunicación asertiva y lenguaje claro / Total de interacciones ciudadanas registradas x100</t>
  </si>
  <si>
    <t>Presentaciones y listados de asistencia.</t>
  </si>
  <si>
    <t>Realizar informes semestrales de PQRSD con recomendaciones para la mejora en la prestación de los trámites y servicios de la entidad.</t>
  </si>
  <si>
    <t>Cumplimiento en la presentación de informes semestrales de PQRSD con recomendaciones para la mejora del servicio</t>
  </si>
  <si>
    <t>Número de informes presentados​/ Número de informes programados x 100</t>
  </si>
  <si>
    <t>Informes semestrales de PQRSD publicados en link de transparencia y presentados en el CIGD</t>
  </si>
  <si>
    <t>414 Ejecutar el 100% de las acciones que garanticen el cumplimiento de los productos en las Políticas Públicas Distritales a cargo de IDPAC con enfoque de género poblacional y diferencial</t>
  </si>
  <si>
    <t>Realizar el seguimiento a la implementación del plan de acción de la Política Pública de Comunicación Comunitaria y Medios Alternativos a cargo de la Subdirección de Fortalecimiento de la Organización Social, así como la revisión de los reportes de seguimiento correspondientes a las demás políticas públicas a cargo del IDPAC</t>
  </si>
  <si>
    <t>Porcentaje de implementación de los de los planes de acción de las políticas públicas a cargo del IDPAC</t>
  </si>
  <si>
    <t>%IPAPP = NPAPPejec / NPAPPprog * 25% %IPAPPmeta</t>
  </si>
  <si>
    <t>Hoja de Vida de Indicador Porcentaje de implementación de los de los planes de acción de las políticas públicas a cargo del IDPAC</t>
  </si>
  <si>
    <t>Subdirección de Fortalecimiento de la Organización Social</t>
  </si>
  <si>
    <t xml:space="preserve">Personal Designado </t>
  </si>
  <si>
    <t>Subdirector de Fortalecimiento de la Organización Social</t>
  </si>
  <si>
    <t>Elaboración de un documento técnico que estructure y consolide el Ecosistema de Innovación y Fortalecimiento.</t>
  </si>
  <si>
    <t>Porcentaje de avance del documento técnico que permite estructurar y consolidar el Ecosistema de Innovación y Fortalecimiento.</t>
  </si>
  <si>
    <t>Porcentaje de avance=(Número total de componentes definidos/ Número de componentes del documento elaborados​)×100</t>
  </si>
  <si>
    <t>Correos Electronicos y/o 
Actas de reunión presencial
Acta de Reunión Virtual IDPAC</t>
  </si>
  <si>
    <t xml:space="preserve">Brindar acompañamiento a los procesos electorales </t>
  </si>
  <si>
    <t>Porcentaje de acompañamientos realizados a los procesos electorales</t>
  </si>
  <si>
    <t>Porcentaje de acompañamientos=(Número total de procesos electorales programados/Número de acompañamientos realizados​)×100</t>
  </si>
  <si>
    <t xml:space="preserve">Realizar  mesas de trabajo para el seguimiento y retroalimentación de la aplicación del Modelo de Fortalecimiento. </t>
  </si>
  <si>
    <t>Porcentaje de mesas de trabajo realizadas para el seguimiento del Modelo de Fortalecimiento</t>
  </si>
  <si>
    <t>Porcentaje de cumplimiento=(Número de mesas de trabajo programadas/Número de mesas de trabajo realizadas​)×100</t>
  </si>
  <si>
    <t>8131 Implementación de mecanismos de participación que potencian el desarrollo territorial Bogotá D.C.</t>
  </si>
  <si>
    <t>Asegurar la publicación y actualización oportuna de las actas e informes de la Comisión Intersectorial Diferencial Poblacional en el enlace de Transparencia del IDPAC</t>
  </si>
  <si>
    <t>Porcentaje de actas e informes de la Comisión Intersectorial Diferencial Poblacional publicados y actualizados oportunamente en el enlace de Transparencia del IDPAC</t>
  </si>
  <si>
    <t>(Total de actas e informes generados en el periodoNuˊmero de actas e informes publicados y actualizados dentro del plazo establecido​)×100</t>
  </si>
  <si>
    <t>Actas de reunión</t>
  </si>
  <si>
    <r>
      <t xml:space="preserve">2.1 Redes internas
</t>
    </r>
    <r>
      <rPr>
        <sz val="8"/>
        <rFont val="Calibri"/>
        <family val="2"/>
      </rPr>
      <t xml:space="preserve">Debe tener en cuenta las actividades nuevas relacionadas con Redes Internas: </t>
    </r>
  </si>
  <si>
    <t>Implementar estrategias de comunicación interna mediante la gestión y publicación de contenidos en intranet, pantallas informativas y canales digitales institucionales.</t>
  </si>
  <si>
    <t>Porcentaje de implementación de estrategias de comunicación interna en canales institucionales</t>
  </si>
  <si>
    <t>(Número de publicaciones realizadas en canales internos / Número de publicaciones programadas en el período) × 100</t>
  </si>
  <si>
    <t xml:space="preserve">Informe con reporte mensual. </t>
  </si>
  <si>
    <t>Oficina Asesora de Comunicaciones</t>
  </si>
  <si>
    <t>Jefe Oficina Asesora de Comunicaciones</t>
  </si>
  <si>
    <t xml:space="preserve">3. Lograr el fortalecimiento del tejido social a través de la implementación de estrategias comunicativas e innovadoras de intervención territorial, para la promoción de la participación en escenarios y procesos de diálogo en doble vía que permitan atender temas cotidianos, intereses y propuestas de la ciudadanía para la construcción de acuerdos de confianza. </t>
  </si>
  <si>
    <r>
      <t xml:space="preserve">2.2 Redes externas 
</t>
    </r>
    <r>
      <rPr>
        <sz val="8"/>
        <rFont val="Calibri"/>
        <family val="2"/>
      </rPr>
      <t xml:space="preserve">Debe tener en cuenta las actividades nuevas relacionadas con Redes Externas: </t>
    </r>
  </si>
  <si>
    <t>Desarrollar y difundir contenidos institucionales a través de medios digitales, redes sociales y canales informativos externos.</t>
  </si>
  <si>
    <t>Porcentaje de cumplimiento en el desarrollo y difusión de contenidos institucional</t>
  </si>
  <si>
    <t>(Número de contenidos producidos y difundidos / Número de contenidos programados) × 100</t>
  </si>
  <si>
    <t>Archivo digital de los programas realizados. Publicaciones en página Web y Redes Sociales consolidado en la Matriz de Reporte Mensual.</t>
  </si>
  <si>
    <t>Personal designado</t>
  </si>
  <si>
    <t>Producir contenidos informativos institucionales para fortalecer el Sistema Informativo y de Comunicación de la Participación, mediante podcasts, boletines de prensa y contenidos para redes sociales institucionales.(6 podcast, 4 boletines de prensa, contenidos en 5 redes institucionales)</t>
  </si>
  <si>
    <t>Porcentaje de producción de contenidos informativos institucionales</t>
  </si>
  <si>
    <t>(Número de contenidos informativos producidos / Número total de contenidos programados en el período) × 100</t>
  </si>
  <si>
    <t>Actas de reuniones con otras entidades. Parrilla de contenido</t>
  </si>
  <si>
    <r>
      <t xml:space="preserve">3.1. Acceso a la información Pública y Transparencia 
</t>
    </r>
    <r>
      <rPr>
        <sz val="8"/>
        <rFont val="Calibri"/>
        <family val="2"/>
      </rPr>
      <t xml:space="preserve">
Debe tener en cuenta las actividades enmarcadas en:
</t>
    </r>
    <r>
      <rPr>
        <b/>
        <sz val="8"/>
        <rFont val="Calibri"/>
        <family val="2"/>
      </rPr>
      <t xml:space="preserve">
Acceso a la Información Pública
Apertura e Información de Datos Abiertos </t>
    </r>
  </si>
  <si>
    <t>Realizar programas, entrevistas y espacios radiales a través de la emisora institucional para fortalecer la articulación interinstitucional y la visibilidad de la gestión del IDPAC.</t>
  </si>
  <si>
    <t>Porcentaje de realización de programas y entrevistas para articulación interinstitucional</t>
  </si>
  <si>
    <t>Número de programas,entrevistas o espacios realizados/Número de programas,entrevistas programados en el perıíodo)×100</t>
  </si>
  <si>
    <t xml:space="preserve">Piezas comunicacionales </t>
  </si>
  <si>
    <t>Diseñar y desarrollar piezas gráficas para la comunicación interna y externa de la entidad.</t>
  </si>
  <si>
    <t>Porcentaje de piezas gráficas diseñadas y desarrolladas</t>
  </si>
  <si>
    <t>Numero de piezas gráficasdiseñadas y desarrolladas/ Número de piezas gráficas programadas en el periodo) x100</t>
  </si>
  <si>
    <t>Matriz de reporte de solicitudes gráficas y audiovisuales</t>
  </si>
  <si>
    <t>Garantizar, por parte de todas las dependencias de la entidad, el reporte, actualización y publicación oportuna en la página web institucional, en la sección de Transparencia, de la información relacionada con su gestión, en cumplimiento de la Ley 1712 de 2014, asegurando el acceso público a la información y el principio de transparencia administrativa.</t>
  </si>
  <si>
    <t>Porcentaje de seguimiento a la implementación de la Ley 1712 de 2014 y la Resolución 1519 de 2020</t>
  </si>
  <si>
    <t>Número de requerimientos/acciones implementadas según la Ley y Resolución / Número total  de requerimientos/acciones implementadas según la Ley y Resolución x100</t>
  </si>
  <si>
    <t>Matriz de monitoreo de medios</t>
  </si>
  <si>
    <t>Todas las Dependencias</t>
  </si>
  <si>
    <t>PTEP-2025 Componente 1: Mecanismos para la Transparencia y Acceso a la Información
Subcomponente 4.1. Criterio diferencial de accesibilidad</t>
  </si>
  <si>
    <t>Desarrollar y ejecutar el plan comunicacional para la audiencia pública de rendición de cuentas, incluyendo acciones previas, cubrimiento del evento y difusión posterior del informe y resultados.</t>
  </si>
  <si>
    <t>Porcentaje de difusión del informe de rendición de cuentas institucional 2025-2026</t>
  </si>
  <si>
    <t>Número de acciones de difusión realizadas /Número total de acciones de difusión programadas x 100</t>
  </si>
  <si>
    <t>Documento de informe de seguimiento al link de transparencia</t>
  </si>
  <si>
    <t>Política de Defensa Jurídica</t>
  </si>
  <si>
    <t>Actividad Estratégica - Oficina Jurídica</t>
  </si>
  <si>
    <t>Ejercer la representación judicial y extrajudicial del IDPAC con el fin de asegurar la defensa técnica de la entidad</t>
  </si>
  <si>
    <t xml:space="preserve">Número de registro en la plataforma siprojweb </t>
  </si>
  <si>
    <t>Número de registro en la plataforma siprojweb/ el número total de estados procesales</t>
  </si>
  <si>
    <t>Informe mensual consolidado sobre las actuaciones realizadas en los procesos a cargo de la entidad</t>
  </si>
  <si>
    <t>Oficina Jurídica</t>
  </si>
  <si>
    <t>Jefe Oficina Jurídica</t>
  </si>
  <si>
    <t>Sensibilizar y fortalecer la cultura de prevención del daño antijurídico al interior del IDPAC</t>
  </si>
  <si>
    <t>Número de actividades realizadas por sementre</t>
  </si>
  <si>
    <t xml:space="preserve">Número de actividades realizadas por sementre/ número total actividades </t>
  </si>
  <si>
    <t xml:space="preserve">Informe de las actividades realizadas durante el semestre </t>
  </si>
  <si>
    <t xml:space="preserve">Política de Mejora Normativa </t>
  </si>
  <si>
    <t>Emitir Boletines Jurídicos, Tips y demás recomendaciones, con el objeto de difundir lineamientos normativos, criterios jurisprudenciales y conceptos relevantes que orienten la gestión de los organismos comunales</t>
  </si>
  <si>
    <t xml:space="preserve">Número de boletines jurídicos </t>
  </si>
  <si>
    <t xml:space="preserve">Número de boletines jurídicos/total de boletines jurídicos </t>
  </si>
  <si>
    <t xml:space="preserve">Boletines Jurídicos, tips y demás recomendaciones </t>
  </si>
  <si>
    <t>Atender requerimientos relacionados con reconocimiento de personerías jurídicas, revisión estatutaria, impugnaciones, asesorías, entre otras</t>
  </si>
  <si>
    <t>Número de atenciones de requerimientos relacionados con reconocimiento de personerías jurídicas, revisión estatutaria, impugnaciones, asesorías</t>
  </si>
  <si>
    <t xml:space="preserve">Número de atenciones de requerimientos / sobre la solicitudes requeridos </t>
  </si>
  <si>
    <t>Actos administrativos expedidos por la  Director General, actuaciones administrativas</t>
  </si>
  <si>
    <t>Sustanciar  las actuaciones administrativas sancionatorias a que haya lugar, de acuerdo con los informes de inspección y vigilancia respecto de las juntas de acción comunal.</t>
  </si>
  <si>
    <t>Número de actuaciones  y/u oficios emitidos por la OJ derivados del Proceso Administrativos Sancionatorio contra organizaciones comunales de primer y segundo grado y sobre las demás organizaciones sociales</t>
  </si>
  <si>
    <t>Número de actuaciones administrativos y/u oficios derivados del Proceso Sancionatorio / los procesos sancionatorios en curso. Lo anterior, tomando en consideración el término dispuesto en el artículo 52 de Ley 1437 de 2011</t>
  </si>
  <si>
    <t xml:space="preserve">Actuaciones administrativas u oficios  relacionados que hagan parte del Procedimiento Sancionatoria  </t>
  </si>
  <si>
    <t>Adelantar la etapa de juzgamiento en primera instancia de los procesos disciplinarios contra los/as servidores/as y ex servidores/as del Instituto con el respectivo proceso de notificación y/o comunicación</t>
  </si>
  <si>
    <t>Número de actuaciones  y/u  oficios emitidos por la OJ derivados del la etapa de juzgamiento en primera instancia de los procesos disciplinarios contra los/as servidores/as y ex servidores/as del Instituto con el respectivo proceso de notificación y/o comunicación</t>
  </si>
  <si>
    <t xml:space="preserve">Número de  actuaciones  y/u oficios de la etapa de juzgamiento en primera instancia de los procesos disciplinarios / los procesos disciplinarios  en curso. </t>
  </si>
  <si>
    <t xml:space="preserve">Actuaciones administrativas u oficios  expedidos relacionados con la primera instancia de los procesos disciplinarios adelantados contra los/as servidores/as y ex servidores/as del Instituto </t>
  </si>
  <si>
    <t>Socializar los lineamientos distritales para la planificación e implementación de la Agenda Regulatoria</t>
  </si>
  <si>
    <t xml:space="preserve">informe de las actividades realizadas  </t>
  </si>
  <si>
    <t>Construir la agenda regulatoria de la entidad</t>
  </si>
  <si>
    <t>Publicación de la agenda regulatoria institucional en el LegalBog</t>
  </si>
  <si>
    <t>Publicación de la agenda regulatoria/ cantidad de actualizaciones anuales que se presenten sobre misma.</t>
  </si>
  <si>
    <t xml:space="preserve">Matriz de agenda regulatoria publicada </t>
  </si>
  <si>
    <t>Realizar la actualización del normograma de la entidad</t>
  </si>
  <si>
    <t>Publicación de la matriz del normograma institucional</t>
  </si>
  <si>
    <t>Publicación de la matriz del normograma institucional/ cantidad de actualizaciones anuales que se presenten sobre misma.</t>
  </si>
  <si>
    <t>Matriz normograma institucional 
Publicación del Normograma Institucional en el Link de Transparencia</t>
  </si>
  <si>
    <t>Asesorar y orientar a las dependencias del IDPAC en materia jurídica, a solicitud de parte.</t>
  </si>
  <si>
    <t xml:space="preserve">número de asesorias por semestre </t>
  </si>
  <si>
    <t>número de asesorias por semestre/ número de asesorias por semestre solicitadas a la OJ</t>
  </si>
  <si>
    <t>informe de las actividades realizadas</t>
  </si>
  <si>
    <t xml:space="preserve">PTEP - 3.CULTURA DE LEGALIDAD Y ESTADO ABIERTO - 3.1. Aceeso a la información Pública y Transparencia </t>
  </si>
  <si>
    <t>Verificar de manera permanente que la información publicada en el link de transparencia de la página web (numerales 1.7, 1.8, 2.1.2, 2.1.2, 2.1.3, 2.1.4, ,2.1.6, 2.2.1, 2.2.2, 2.3.1, 2.3.2, 2.3.3 y 4.9), se encuentre completa, actualizada y es consistente, de conformidad con lo dispuesto en la Ley de Transparencia, dejando informe trimestral de la verificación efectuada y de las gestiones adelantadas por cada dependencias y/o proceso.</t>
  </si>
  <si>
    <t>Número de actividades verificadas en link de transparencia</t>
  </si>
  <si>
    <t>Número de actividades verificadas en link de transparencia/ La totalidad de información a cargo de la OJ en el  link de transparencia</t>
  </si>
  <si>
    <t>Informe trimestral de verificación de la información publicada y gestionada en link de transparencia</t>
  </si>
  <si>
    <t xml:space="preserve">CONTROL DE CAMBIOS </t>
  </si>
  <si>
    <t>No. de Cambio</t>
  </si>
  <si>
    <t xml:space="preserve">Fecha Elaboración </t>
  </si>
  <si>
    <t xml:space="preserve">Descripción del Cambio </t>
  </si>
  <si>
    <t xml:space="preserve">Revisado por </t>
  </si>
  <si>
    <t xml:space="preserve">Estado del Cambio </t>
  </si>
  <si>
    <t xml:space="preserve">Creación del Documento </t>
  </si>
  <si>
    <t>Miembros del Comité Institucional de Gestión y Desempeño de Sesión No. 1 -Enero 27 de 2026</t>
  </si>
  <si>
    <t>Aprobado</t>
  </si>
  <si>
    <t>Se realizó la optimización de actividades e indicadores del plan de trabajo, reduciendo de 103 a 81 actividades mediante la priorización y consolidación estratégica de acciones, con el fin de mejorar la eficiencia en la gestión y facilitar el seguimiento al cumplimiento de resultados.</t>
  </si>
  <si>
    <t>Miembros del Comité Institucional de Gestión y Desempeño de Sesión No. 2 - Fecha Marzo 11 de 2026</t>
  </si>
  <si>
    <t>Etiquetas de fila</t>
  </si>
  <si>
    <t xml:space="preserve">Cuenta de Indicador </t>
  </si>
  <si>
    <t>(en blanco)</t>
  </si>
  <si>
    <t>Total general</t>
  </si>
  <si>
    <t>Dependencias</t>
  </si>
  <si>
    <t>No. Indicadores</t>
  </si>
  <si>
    <t xml:space="preserve">Desarrollo de la Primera Fase de revisión y actualzación del Sistema Integrado de Gestión y los procesos que lo integran </t>
  </si>
  <si>
    <t>Fortalecer el proceso de revisión, formulación, adopción, implementación y seguimiento del  Plan de Acción Terrirtorial</t>
  </si>
  <si>
    <t>Realizar seguimiento a la implementación de las obligaciones de publicación y actualización de información en el marco de la Ley 1712 de 2014 – Ley de Transparencia y del Derecho de Acceso a la Información Pública.</t>
  </si>
  <si>
    <t xml:space="preserve">Revisión y actualzación del Sistema Integrado de Gestión y los procesos que lo integran </t>
  </si>
  <si>
    <t>% de procesos del SIG revisados y actualizados</t>
  </si>
  <si>
    <t>(Procesos actualizados / Total de procesos del SIG) × 100</t>
  </si>
  <si>
    <t>Sustanciar  las actuaciones administrativas sancionatorias a que haya lugar, de acuerdo con los informes de inspección y vigilancia respecto de las juntas de acción comunal y sobre las demás organizaciones sociales que asigna la normatividad vigente</t>
  </si>
  <si>
    <t>Número de actos administrativos y/o oficios emitidos por la OJ derivados del Proceso Administrativos Sancionatorio contra organizaciones comunales de primer y segundo grado y sobre las demás organizaciones sociales</t>
  </si>
  <si>
    <t>Número de actos administrativos y/oficios derivados del Proceso Sancionatorio / los procesos sancionatorios en curso. Lo anterior, tomando en consideración el término dispuesto en el artículo 52 de Ley 1437 de 2011</t>
  </si>
  <si>
    <t>Número de actos administrativos y/o oficios emitidos por la OJ derivados del la etapa de juzgamiento en primera instancia de los procesos disciplinarios contra los/as servidores/as y ex servidores/as del Instituto con el respectivo proceso de notificación y/o comunicación</t>
  </si>
  <si>
    <t xml:space="preserve">Número de actos administrativos y/oficios el la etapa de juzgamiento en primera instancia de los procesos disciplinarios / los procesos disciplinarios en etapa de juzgamiento en curso. </t>
  </si>
  <si>
    <t>Eje 1: Gobierno Ético y Clima Laboral - SST</t>
  </si>
  <si>
    <t>Implementar el Plan Anual del SG-SST para promover el bienestar, la prevención y garantizar condiciones de trabajo seguras y habilitantes.</t>
  </si>
  <si>
    <t>Cumplimiento del SG-SST</t>
  </si>
  <si>
    <t>Eje 1: Gobierno Ético y Clima Laboral -Planta de personal; Plan Talento Humano</t>
  </si>
  <si>
    <t>Fortalecer la gestión del talento humano, actualizando perfiles, revisando la estructura organizacional y la planeación de personal, para alinear capacidades, cargas laborales y roles con los objetivos institucionales.</t>
  </si>
  <si>
    <t>Avance en la actualización de elementos de estructura organizacional y perfiles</t>
  </si>
  <si>
    <t xml:space="preserve">(Elementos actualizados / Elementos totales definidos) × 100
Donde: Cada perfil es un elemento y cada componente de estructura es un elemento. </t>
  </si>
  <si>
    <t>Eje 1: Gobierno Ético y Clima Laboral -Conocimiento institucional</t>
  </si>
  <si>
    <t>Ejecutar el Plan Institucional de Capacitación y sistemas de gestión del conocimiento, enfocados en cerrar brechas de competencia y desarrollar las capacidades del equipo humano.</t>
  </si>
  <si>
    <t>Cumplimiento del Plan Institucional de Capacitación</t>
  </si>
  <si>
    <t>Ejecutar el Plan de Bienestar e Incentivos, propiciando un ambiente de trabajo óptimo que favorezca el bienestar y el clima laboral de los servidores públicos</t>
  </si>
  <si>
    <t>Eje 2: Transformación Digital y Datos - Innovación; Territorialización</t>
  </si>
  <si>
    <t>Ejecutar el Plan Institucional de Archivos para asegurar el funcionamiento de un sistema institucional de gestión documental y archivos a lo largo del ciclo vital de los documentos</t>
  </si>
  <si>
    <t>Cumplimiento del PINAR</t>
  </si>
  <si>
    <t>Eje 3: Servicio e Infraestructura -Infraestructura física</t>
  </si>
  <si>
    <t>Evaluar y ejecutar mejoras en la infraestructura física, priorizando acciones que garanticen condiciones operativas adecuadas y espacios de trabajo funcionales.</t>
  </si>
  <si>
    <t>Ejecución de mejoras en la infraestructura</t>
  </si>
  <si>
    <t>(Acciones ejecutadas / Acciones priorizadas) × 100</t>
  </si>
  <si>
    <t>Definir, aprobar e implementar la política institucional de conflicto de intereses.</t>
  </si>
  <si>
    <t xml:space="preserve">Porcentaje de avance en la defnición, aprobación e implementación de  la política institucional de conflicto de intereses. </t>
  </si>
  <si>
    <t>Definir, aprobar e implementar la política institucional de Antisoborno</t>
  </si>
  <si>
    <t>Porcentaje de avance en la defnición, aprobación e implementación de  la política institucional de Antisoborno</t>
  </si>
  <si>
    <t>Eje 1: Gobierno Ético y Clima Laboral - Integridad; Conflicto de interés; Convivencia</t>
  </si>
  <si>
    <t>Implementar un Sistema Integrado de Gestión de Riesgos éticos (integridad, conflictos de interés y convivencia) con protocolos unificados y mecanismos de control, para fortalecer la transparencia y el ambiente de trabajo.</t>
  </si>
  <si>
    <t>Nivel de implementación del sistema de integridad y convivencia</t>
  </si>
  <si>
    <t>(Componentes implementados / Componentes definidos) × 100</t>
  </si>
  <si>
    <t>Recepcionar y gestionar las denuncias relacionadas con presuntos actos de corrupción y/o existencia de inhabilidades, incompatibilidades o conflicto de intereses, a través de los canales institucionales habilitados: correo electrónico controldisciplinariointerno@participacionbogota.gov.co y el sistema de información Bogotá Te Escucha, garantizando su adecuada atención, registro, documentación, evaluación e investigación. (Control Disciplinario Interno)</t>
  </si>
  <si>
    <t>Porcentaje de denuncias relacionadas con actos de corrupción y conflictos de intereses gestionadas adecuadamente</t>
  </si>
  <si>
    <t xml:space="preserve">Nuˊmero de denuncias gestionadas adecuadamente​ / Número Total de denuncias recibidas x 100 </t>
  </si>
  <si>
    <t>Verificar, mediante muestreo semestral, la incorporación de cláusulas de prevención y control del riesgo de Lavado de Activos, Financiación del Terrorismo y Proliferación de Armas de Destrucción Masiva (LAFT/FPADM) en los contratos y convenios suscritos por la entidad.</t>
  </si>
  <si>
    <t>Porcentaje de contratos y convenios suscritos con cláusulas de prevención LAFT/FPADM incorporadas</t>
  </si>
  <si>
    <t>Número de contratos y convenios con claúsulas LAFT incorporadas/Muestra del 60% del total de contratos y convenios suscritos)x100
Se definirá una muestra aleatoria de, al menos, el 60 % de los contratos y convenios suscritos durante la vigencia para verificación de cláusulas de prevención LAFT/FPADM incorporadas</t>
  </si>
  <si>
    <t xml:space="preserve">Realizar una (1) jornada de capacitación dirigida a los servidores de la Entidad en temas relacionados con SARLAFT, en el marco de la implementación de la política de administración del riesgo LAFT/FPADM de la entidad. </t>
  </si>
  <si>
    <t>Porcentaje de cumplimiento de capacitaciones programadas</t>
  </si>
  <si>
    <t>(capacitaciones realizadas/capacitaciones programas)x100</t>
  </si>
  <si>
    <t>Definir, aprobar e implementar la política y el marco de administración del riesgo LAFT/FPADM.</t>
  </si>
  <si>
    <t>Porcentaje de avance en la defnición, aprobación e implementación de  la política de riesgo LAFT/FPADM.</t>
  </si>
  <si>
    <t>Definir, aprobar e implementar la política de Debida Diligencia</t>
  </si>
  <si>
    <t>Porcentaje de avance en la defnición, aprobación e implementación de  la política de Debida Diligencia</t>
  </si>
  <si>
    <t xml:space="preserve">Diseñar e implementar estrategias orientadas a fortalecer la comunicación organizacional, mediante el uso de: Intranet, pantallas informativas, activaciones internas, canal de WhatsApp y correo masivo.  Asimismo, producir doce (12) ediciones del boletín interno virtual IDPAC en Acción durante el año. </t>
  </si>
  <si>
    <t>Porcentaje de implementación de estrategias de comunicación organizacional (Intranet, pantallas, WhatsApp, correo masivo) y producción del boletín interno.</t>
  </si>
  <si>
    <t>Número de estrategias implementadas + boletines producidos / Número de estrategias planificadas + boletines planificados x 100</t>
  </si>
  <si>
    <t>Fortalecer el Sistema Informativo y de Comunicación de la Participación mediante la producción de seis (6) podcast al año,  difusión de contenidos en las cinco (5) redes sociales institucionales, publicar cuatro (4)  boletines de prensa mensualmente.</t>
  </si>
  <si>
    <t>Porcentaje de cumplimiento en la producción y difusión de podcast, contenidos en redes sociales y boletines de prensa.</t>
  </si>
  <si>
    <t>Número de podcast producidos + boletines publicados + contenidos difundidos /Número total planificado de podcast + boletines + contenidos x 100</t>
  </si>
  <si>
    <t xml:space="preserve">Realizar articulación interinstitucional a través de DC Radio (programas, entrevistas y/o podcast) </t>
  </si>
  <si>
    <t>Número de programas, entrevistas y/o podcast realizados a través de DC Radio.</t>
  </si>
  <si>
    <t>Total de programas, entrevistas y podcast realizados en el periodo</t>
  </si>
  <si>
    <t>Realizar las actividades necesarias para el proceso de elección de Dignatarios de las Organizaciones Comunales de primer y segundo grado del Distrito Capital para el periodo 2026 – 2030, y demás actividades complementarias</t>
  </si>
  <si>
    <t>Cumplimiento de las actividades del proceso de elección de dignatarios comunales</t>
  </si>
  <si>
    <t>Número de actividades del proceso electoral comunal ejecutadas/ Número de actividades del proceso electoral comunal ejecutadas x 100</t>
  </si>
  <si>
    <t>Número de acciones de socialización sobre el proceso de Inspección, Vigilancia y control Comunal</t>
  </si>
  <si>
    <t xml:space="preserve">Número de Socializaciones del proceso de IVC  </t>
  </si>
  <si>
    <t xml:space="preserve">Número de socializaciones cumplidas / Número de socializaciones programadas </t>
  </si>
  <si>
    <t>Realizar las acciones preliminares sancionatorias a que haya lugar</t>
  </si>
  <si>
    <t>Cumplimiento de acciones preliminares sancionatorias</t>
  </si>
  <si>
    <t>Número de acciones preliminares sancionatorias realizadas/Número de acciones preliminares sancionatorias requeridas x 100</t>
  </si>
  <si>
    <t>Realizar el seguimiento transversal de la aplicación del modelo de fortalecimiento a las Gerencias y Subdirecciones.</t>
  </si>
  <si>
    <t>Cumplimiento del seguimiento transversal del modelo de fortalecimiento</t>
  </si>
  <si>
    <t>Número de Gerencias y Subdirecciones con seguimiento realizado / Número de Gerencias y Subdirecciones a las que aplica el mpdelo x 100</t>
  </si>
  <si>
    <t xml:space="preserve">Prestar asistencia técnica a los procesos electorales </t>
  </si>
  <si>
    <t>Número de procesos electorales atendidos con asistencia técnica.</t>
  </si>
  <si>
    <t>Total de procesos electorales con asistencia técnica prestada en el periodo</t>
  </si>
  <si>
    <t>Realizar mesas de trabajo orientadas a la revisión del modelo de Fortalecimiento de Organizaciones Sociales, Medios Comunitarios, Comunales e Instancias de Participación.</t>
  </si>
  <si>
    <t>Mesas de trabajo realizadas para la revisión del modelo de fortalecimiento</t>
  </si>
  <si>
    <t>Mesas de trabajo realizadas /Numero de mesas de trabajo programadas x 100</t>
  </si>
  <si>
    <t xml:space="preserve">Actualizar y Publicar las Actas de los Consejos locales y el consejo Distrital de Propiedad Horizontal </t>
  </si>
  <si>
    <t>Cumplimiento en la actualización y publicación de actas de los Consejos de Propiedad Horizontal</t>
  </si>
  <si>
    <t>Número de actas actualizadas y publicadas/Nuˊmero de actas generadas x 100</t>
  </si>
  <si>
    <t>Fortalecer a 300 organizaciones Organizaciones Comunales de primer y segundo grado del Distrito Capital.</t>
  </si>
  <si>
    <t xml:space="preserve">Número de organizaciones Fortalecidas </t>
  </si>
  <si>
    <t>Número de organizaciones fortalecidas /Número de Organizaciones Priorizadas para la vigencia×100</t>
  </si>
  <si>
    <t>Socializar la información sobre accesibilidad de documentos y uso de las plataformas.</t>
  </si>
  <si>
    <t>Cobertura de socialización sobre accesibilidad de documentos y uso de plataformas</t>
  </si>
  <si>
    <t>Número de personas o grupos que recibieron la socializacioón / Nuˊmero de personas o grupos programados para socialización x 100</t>
  </si>
  <si>
    <t>Gestionar la comunicación de los productos institucionales del IDPAC y realizar productos comunicativos mediante el diseño de piezas gráficas, en coherencia con las solicitudes y necesidades planteadas por las diferentes dependencias.</t>
  </si>
  <si>
    <t>Número de productos comunicativos diseñados y entregados según solicitudes institucionales.</t>
  </si>
  <si>
    <t xml:space="preserve">Total de productos comunicativos entregados en el periodo / requeridos </t>
  </si>
  <si>
    <t>Realizar la difusión de las actividades del instituto a través de redes sociales, medios de comunicación y medios comunitarios.</t>
  </si>
  <si>
    <t>Cobertura de difusión de actividades del IDPAC en medios y redes sociales</t>
  </si>
  <si>
    <t xml:space="preserve">Número de actividades difundidas efectivamente / Número total de actividades programadas para difusión </t>
  </si>
  <si>
    <t>Realizar seguimiento a la implementación de la Ley 1712 de 2014 "Por medio de la cual se crea la Ley de Transparencia y del Derecho de Acceso a la Información Pública Nacional" y la Resolución 1519 de 2020 "Por la cual se definen los estándares y directrices para publicar la información señalada en la Ley 1712 del 2014 y se definen los requisitos materia de acceso a la información pública, accesibilidad web, seguridad digital, y datos abiertos”</t>
  </si>
  <si>
    <t>Remitir a la Oficina Asesora de Comunicaciones las actas de las reuniones de la Comisión Intersectorial Diferencial-Poblacional del Distrito Capital – CIDPO, para el cargue en el enlace de Transparencia y Acceso a la Información &gt; Participa &gt; Mecanismos, espacios o instancias establecidos.</t>
  </si>
  <si>
    <t>Porcentaje de avance en las reuniones del cronograma de la Comisión Intersectorial Diferencial-Poblacional del Distrito Capital – CIDPO</t>
  </si>
  <si>
    <t>Número de reuniones de la Comisión Intersectorial Diferencial-Poblacional del Distrito Capital – CIDPO (4 programadas al año)</t>
  </si>
  <si>
    <t>Garantizar el uso de repositorios institucionales autorizados (SharePoint, carpetas oficiales) para el almacenamiento de información y soportes, así como la privacidad de los datos personales.</t>
  </si>
  <si>
    <t>Número de repositorios institucionales utilizados correctamente.</t>
  </si>
  <si>
    <t>Total de repositorios institucionales utilizados conforme a los lineamientos.</t>
  </si>
  <si>
    <t>Verificar de manera permanente que la información publicada en el link de transparencia de la página web se encuentre completa actualizada y es consistente de conformidad con lo dispuesto en la Ley de Transparencia dejando informe trimestral de la verificación efectuada y de las gestiones adelantadas</t>
  </si>
  <si>
    <t>Número de verificaciones e informes trimestrales de transparencia realizados.</t>
  </si>
  <si>
    <t>Total de verificaciones e informes trimestrales realizados</t>
  </si>
  <si>
    <t>Verificar de manera permanente que la información publicada en el link de transparencia de la página web, se encuentre completa, actualizada y es consistente, de conformidad con lo dispuesto en la Ley de Transparencia, dejando informe trimestral de la verificación efectuada y de las gestiones adelantadas por cada dependencias y/o proceso.</t>
  </si>
  <si>
    <t>Actualizar preguntas frecuentes en página web</t>
  </si>
  <si>
    <t>Preguntas y respuestas frecuentes publicado en página WEB</t>
  </si>
  <si>
    <t>Preguntas y respuestas frecuentes publicado en página WEB/ cantidad de actualizaciones anuales</t>
  </si>
  <si>
    <t>PTEP-2026 Componente 1: Mecanismos para la Transparencia y Acceso a la Información
Subcomponente 4.1. Criterio diferencial de accesibilidad</t>
  </si>
  <si>
    <t>Adecuar los contenidos de información, comunicación y formación dirigidos a la ciudadanía y a los grupos de valor, incorporando criterios de accesibilidad e inclusión que garanticen el acceso efectivo de las personas con discapacidad a la información, los servicios y los espacios de participación.</t>
  </si>
  <si>
    <t>Porcentaje de contenidos adaptados con criterios de accesibilidad e inclusión</t>
  </si>
  <si>
    <t>Número de contenidos adaptados seguˊn criterios de accesibilidad e inclusión /Número total de contenidos desarrollados x 100</t>
  </si>
  <si>
    <t>Eje 2: Transformación Digital y Datos - DATA; Conocimiento institucional; PTRSPI</t>
  </si>
  <si>
    <t>Implementar un Modelo Institucional de Gestión de Datos para garantizar su calidad, seguridad, uso estratégico y administración eficaz, aportando a una toma de decisiones robusta y a un mejor control institucional.</t>
  </si>
  <si>
    <t>Avance de implementación del modelo de gestión del dato</t>
  </si>
  <si>
    <t>(Hitos del modelo ejecutados / Hitos definidos) × 100</t>
  </si>
  <si>
    <t>Eje 2: Transformación Digital y Datos - PETI</t>
  </si>
  <si>
    <t>Modernizar la infraestructura tecnológica, actualizando y dando seguimiento al PETI y a sus componentes (incluyendo IPv6), en línea con las necesidades institucionales y la estrategia de Gobierno Digital.</t>
  </si>
  <si>
    <t>Cumplimiento del PETI</t>
  </si>
  <si>
    <t>(Acciones PETI ejecutadas / Acciones PETI programadas) × 100</t>
  </si>
  <si>
    <t>Eje 3: Servicio e Infraestructura - Canales de atención; TI–Canales; Plan de atención a la ciudadanía; Lenguaje claro</t>
  </si>
  <si>
    <t>Definir, formular e implementar Estrategia de Rendición de Cuentas</t>
  </si>
  <si>
    <t>PTEP-2025 Componente 2: Rendición de cuentas
Subcomponente 2.2. Diálogo de doble vía con la ciudadanía y sus organizaciones</t>
  </si>
  <si>
    <t xml:space="preserve">Realizar acciones de diálogo de doble vía con los grupos de valor poblacionales y diferenciales a través de los diferentes canales de la entidad. </t>
  </si>
  <si>
    <t>Cobertura de acciones de diálogo de doble vía con grupos de valor poblacionales y diferenciales</t>
  </si>
  <si>
    <t>Número de acciones de diálogo realizadas con los grupos de valor​ / Número total de acciones de diálogo programadas ​× 100</t>
  </si>
  <si>
    <t>Apoyar la  jornada de Audiencia Pública de Rendición de Cuentas 2025-2026</t>
  </si>
  <si>
    <t>Cobertura de apoyo a la Audiencia Pública de Rendición de Cuentas 2025-2026</t>
  </si>
  <si>
    <t>Número de actividades de apoyo realizadas según planificación / Número de actividades de apoyo planificadas para la audiencia x 100</t>
  </si>
  <si>
    <t>Difundir el  informe de la rendición de cuentas institucional (Difusión de encuesta de consulta ciudadana y publicación de respuestas) 2025-2026</t>
  </si>
  <si>
    <t>Realizar seguimiento a la Estrategia de Rendición de Cuentas</t>
  </si>
  <si>
    <t>Porcentaje de avance en la  implementación de  la Estrategia de Rendición de Cuentas</t>
  </si>
  <si>
    <t xml:space="preserve">Número de acciones cumplidas / Número de acciones programadas </t>
  </si>
  <si>
    <t>Entregar incentivos que promuevan la interacción en los espacios de participación generados en el territorio, dirigidos a la ciudadanía, de acuerdo con la metodología establecida, para fomentar la participación ciudadana.</t>
  </si>
  <si>
    <t>Porcentaje de incentivos para el fomento de la participación ciudadana entregados</t>
  </si>
  <si>
    <t>(Incentivos entregados a la ciudadanía / Total de incentivos programados para la vigencia) * 100</t>
  </si>
  <si>
    <t>Suscribir pactos (acuerdos de confianza) ciudadanos de convivencia</t>
  </si>
  <si>
    <t>Porcentaje de pactos suscritos</t>
  </si>
  <si>
    <t>(Pactos suscritos / Total de pactos programados para la vigencia) X 100</t>
  </si>
  <si>
    <t>Elaborar 1  documento de lineamientos con la metodología y cronograma de implementación de los Presupuestos Participativos</t>
  </si>
  <si>
    <t>Numero de documentos de lineamientos elaborados para la implementación de los Presupuestos Participativos</t>
  </si>
  <si>
    <t>Numero de documentos de lineamientos elaborados/Total de lineamientos programados</t>
  </si>
  <si>
    <t>Participar y acompañar las diferentes escenarios ciudadanos que promuevan la participación incidente, en las cuales sea convocado el IDPAC.</t>
  </si>
  <si>
    <t>Escenarios ciudadanos acompañadas con participación institucional del IDPAC</t>
  </si>
  <si>
    <t xml:space="preserve">Número de escenarios ciudadanos que promueven la participación incidente / Total de escenarios ciudadanos que promueven la participación incidente </t>
  </si>
  <si>
    <t>Ejercer la secretaría técnica en las Comisiones Locales Intersectoriales de Participación -CLIP-</t>
  </si>
  <si>
    <t>Sesiones de las CLIP</t>
  </si>
  <si>
    <t>Número de sesiones de las (CLIP) realizadas durante la vigencia / Total de sesiones de las CLIP programadas en la vigencia</t>
  </si>
  <si>
    <t>Formular, aprobar y presentar los planes de acción de la CLIP.</t>
  </si>
  <si>
    <t>Planes formulados, aprobados y presentados</t>
  </si>
  <si>
    <t>Número de planes formulados, aprobados y presentados / Total de planes programados en la vigencia</t>
  </si>
  <si>
    <t>Desarrollar y acompañar la Semana de la Participación en articulación con  los sectores del Distrito y las Alcaldías Locales y presentar el informe correspondiente.</t>
  </si>
  <si>
    <t>Desarrollo de la Semana de la Participación con informe presentado</t>
  </si>
  <si>
    <t>Semana de la Participación desarrollada conforme a la programación institucional / Total de Semanas de la Participación programadas para la vigencia</t>
  </si>
  <si>
    <t>Realizar un (1) evento distrital de la CLIP</t>
  </si>
  <si>
    <t>Evento Distsrital de la CLIP</t>
  </si>
  <si>
    <t>Evento distrital de la CLIP efectivamente realizado / Total de eventos distritales de la CLIP programados para la vigencia</t>
  </si>
  <si>
    <t>Elaborar un informe mensual por localidad que de cuenta de la gestión realizada en cada territorio</t>
  </si>
  <si>
    <t>Informes de articulación territorial elaborados</t>
  </si>
  <si>
    <t>Número de informes elaborados / Número de informes programados para la vigencia</t>
  </si>
  <si>
    <t>Asistir a las reuniones en el marco de la coordinación General de Presupuestos Participativos</t>
  </si>
  <si>
    <t>Reuniones de la Coordinación General de Presupuestos Participativos</t>
  </si>
  <si>
    <t>Número de reuniones realizadas en el marco de la CIP / Total de reuniones convocadas durante la vigencia.</t>
  </si>
  <si>
    <t>Ejercer la secretaría técnica de la Comisión Intersectorial de Participación -CIP- y la articulación de los enfoques de participación de las entidades del Distrito y la ciudadanía en general</t>
  </si>
  <si>
    <t>Sesiones de la CIP realiazadas en la vigencia</t>
  </si>
  <si>
    <t>Número de sesiones realizadas / Número de sesioes programadas para la vigencia</t>
  </si>
  <si>
    <t>Realizar el seguimiento al cumplimiento del Plan de Acción de la Política de Participación Incidente</t>
  </si>
  <si>
    <t>Seguimientos realizados al Plan de acción de la PPPI</t>
  </si>
  <si>
    <t>Número de seguimientos realizados al Plan de acción de la PPPI / Total de seguimientos programados en la vigencia</t>
  </si>
  <si>
    <t>Implementar y hacer seguimiento a 32 retos ciudadanos que se realicen a través de la plataforma Bogotá Abierta.</t>
  </si>
  <si>
    <t>Retos registrados en la plataforma Bogotá Abierta</t>
  </si>
  <si>
    <t>Número de retos realizados / Número de retos programados</t>
  </si>
  <si>
    <t>8025 - Implementación del aprovechamiento en bienes fiscales y en zonas de cesión de carácter comunitario en Bogotá D.C.</t>
  </si>
  <si>
    <t>Socializar la estrategia “Espacios con Valor Comunitario”, orientada a la implementación y seguimiento de convenios solidarios para el aprovechamiento de bienes fiscales y comunitarios</t>
  </si>
  <si>
    <t>Porcentaje de convenios solidarios suscritos</t>
  </si>
  <si>
    <t>% Avance = (Convenios solidarios suscritos / Convenios solidarios programados)* 100</t>
  </si>
  <si>
    <t>Desarrollar acciones de socialización de la Política Pública Comunal de Bogotá</t>
  </si>
  <si>
    <t xml:space="preserve">Porcentaje anual de las acciones que garanticen el cumplimiento de los productos en las politicas publicas </t>
  </si>
  <si>
    <t>% Avance = (Número de acciones de Políticas Públicas  a cargo del IDPAC ejecutadas anualmente / Número de acciones de Políticas Públicas  a cargo del IDPAC programadas anualmente)* 100</t>
  </si>
  <si>
    <t>Llevar a cabo un encuentro de Escuelas de Formación del Distrito con enfoques de cultura ciudadana, democrática y de paz</t>
  </si>
  <si>
    <t>Número de encuentros de Escuelas de Formación del Distrito realizados.</t>
  </si>
  <si>
    <t>Número de encuentros realizados/Número de encuentros programados para la vigencia×100</t>
  </si>
  <si>
    <t>Generar documentos de análisis acorde con las líneas de investigación del Observatorio con enfoques de cultura ciudadana, democrática y de paz</t>
  </si>
  <si>
    <t>Número de documentos de análisis elaborados</t>
  </si>
  <si>
    <t>Número de documentos elaborados÷Nú
mero de documentos programados para la vigencia×100</t>
  </si>
  <si>
    <t>Generar espacios de intercambio de conocimientos y/o socialización de las acciones y productos de investigación del Observatorio con enfoques de cultura ciudadana, democrática y de paz.</t>
  </si>
  <si>
    <t>Número de espacios de intercambio y/o socialización de productos del Observatorio realizados.</t>
  </si>
  <si>
    <t>Número de espacios realizados÷Número de espacios programados para la vigencia×100</t>
  </si>
  <si>
    <t>Generar reportes cuantitativos y cualitativos de la participación con enfoques de cultura ciudadana, democrática y de paz</t>
  </si>
  <si>
    <t>Número de reportes cuantitativos y cualitativos de participación elaborados.</t>
  </si>
  <si>
    <t>Número de reportes elaborados</t>
  </si>
  <si>
    <t>Revisar y actualizar la metodología actual de las Obras con Saldo Pedagógico para mejorar su efectividad y alineación con los objetivos estratégicos del IDPAC y el nuevo Plan de Desarrollo "Bogotá Camina Segura," asegurando un impacto social y educativo más profundo en las comunidades involucradas.</t>
  </si>
  <si>
    <t>Porcentaje de convenios OSP  suscritos</t>
  </si>
  <si>
    <t>( convenios OSP  suscritos / Total de OSP programados para la vigencia) X 100</t>
  </si>
  <si>
    <t>Elaborar y gestionar la convocatoria para la implementación de las "Obras con Saldo Pedagógico 2026 Segundo semestre",  Este proceso incluirá la definición de criterios de elegibilidad, la estructuración de los términos del documento de requisitos y la validación de cada una de las fases para la evaluación y selección de las OSP  que promuevan la rehabilitación y embellecimiento de espacios públicos mediante procesos participativos y educativos.</t>
  </si>
  <si>
    <t xml:space="preserve">Constituir los convenios solidarios con las Juntas de Acción Comunal Ganadoras de la convocatoria Obras con Saldo Pedagógico 2024 </t>
  </si>
  <si>
    <t>Realizar un proceso de acompañamiento territorial integral por parte del equipo interdisciplinario de la Gerencia de Proyectos (técnico, social, ambiental y financiero) para garantizar la correcta ejecución de las Obras con Saldo Pedagógico seleccionadas.</t>
  </si>
  <si>
    <t xml:space="preserve">Realizar "Evento de Reconocimiento a las Juntas de Acción Comunal Ganadoras de la Convocatoria Obras con Saldo Pedagógico" busca reconocer y celebrar los logros de las Juntas de Acción Comunal (JAC) y Organizaciones sociales que han destacado en esta convocatoria, promoviendo la participación comunitaria y fortaleciendo el sentido de pertenencia y compromiso con el desarrollo local. </t>
  </si>
  <si>
    <t>Definir, aprobar, registrar en SUIT, e implementar la Estrategia institucional de racionalización de trámites.</t>
  </si>
  <si>
    <t>Realizar seguimiento a la Estrategia de Racionalización de Trámites</t>
  </si>
  <si>
    <t>Porcentaje de avance en la  implementación de  la Estrategia de Racionalización de Trámites</t>
  </si>
  <si>
    <t>Requerimientos de las organizaciones comunales respondidos en los tiempos de Ley.</t>
  </si>
  <si>
    <t>Número de Requerimientos de las organizaciones comunales respondidos</t>
  </si>
  <si>
    <t>(Requerimiento atendidos de manera oportuna / sobre el total de requerimientos recibidos) X 100</t>
  </si>
  <si>
    <t>Remitir mensualmente al proceso de Servicio a la Ciudadanía el formato de recopilación de información de atención al ciudadano y grupos de valor.</t>
  </si>
  <si>
    <t>Número de ciudadanos atendidos y reportados.</t>
  </si>
  <si>
    <t>Total de ciudadanos atendidos en el periodo.</t>
  </si>
  <si>
    <t xml:space="preserve">PTEP - 4.INICIATIVAS ADICIONALES - 4.1 Iniciativas adicionales </t>
  </si>
  <si>
    <t>Remitir mensualmente al proceso de Servicio a la Ciudadanía el formato de recopilación de información de atención al ciudadano y grupos de valor.</t>
  </si>
  <si>
    <t>Recopilación de información de atención al ciudadano y grupos de valor diligenciado</t>
  </si>
  <si>
    <t xml:space="preserve">Recopilación de información de atención al ciudadano y grupos de valor diligenciado/ las atenciones realizadas </t>
  </si>
  <si>
    <t>Realizar dos (2) jornadas de capacitación dirigidas a los servidores de la entidad que brindan atención a la ciudadanía, orientadas al fortalecimiento de buenas prácticas en el servicio, abordando temas como comunicación asertiva, expresión oral adecuada y uso de un lenguaje claro e incluyente.</t>
  </si>
  <si>
    <t>Cumplimiento en la realización de jornadas de capacitación sobre buenas prácticas en atención a la ciudadanía.</t>
  </si>
  <si>
    <t>Número de jornadas de capacitación programadas / Número de jornadas de capacitación realizadas​</t>
  </si>
  <si>
    <t>PTEP-2026 Componente 3: Mecanismos para Mejorar la Atención al Ciudadano
Subcomponente 3.1. Talento Humano</t>
  </si>
  <si>
    <t>Realizar dos (2) jornadas de capacitación dirigidas a los servidores de la Entidad en temas relacionados con Servicio a la Ciudadanía, normatividad sobre la atención de SDQS y herramientas informáticas para su clasificación, redireccionamiento y traslado por no competencia.</t>
  </si>
  <si>
    <t>Cumplimiento en la realización de jornadas de capacitación sobre Servicio a la Ciudadanía, normatividad SDQS y herramientas informáticas.</t>
  </si>
  <si>
    <t>PTEP-2026 Componente 3: Mecanismos para Mejorar la Atención al Ciudadano
Subcomponente 5.2. Relacionamiento con el ciudadano</t>
  </si>
  <si>
    <t xml:space="preserve">1. Contribuir al logro de las acciones misionales a través del fortalecimiento institucional del talento humano, el uso de tecnologías y el mejoramiento de la infraestructura, que faciliten la gestión por procesos para la prestación de los bienes y servicios a los grupos de valor y partes interesadas. </t>
  </si>
  <si>
    <t>Programa 36: Innovación Pública para la generación de confianza ciudadana</t>
  </si>
  <si>
    <t>401 Implementar 100 Acción(es) con un enfoque interseccional en el marco del laboratorio de innovación en la relación gobierno y ciudadanía desarrollando prototipos que recojan retos ciudadanos para ser solucionados de manera colaborativa mejorando la participación incidente en Bogotá</t>
  </si>
  <si>
    <t xml:space="preserve">4. Posicionar la Escuela de Participación como la Escuela de participación del Distrito, formando a las personas en cultura democrática, de paz y ciudadana a través de la consolidación de un núcleo común de contenidos que brinde herramientas teóricas, metodológicas y prácticas con el fin de aumentar el interés en los asuntos públicos de ciudad. </t>
  </si>
  <si>
    <t xml:space="preserve">5. Consolidar el observatorio de la participación y el laboratorio de innovación social como fuente de producción de información y contenidos que faciliten la toma de decisiones en materia de participación de manera documentada que contribuya a la ejecución e impacto de las políticas públicas a cargo del IDPAC.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</si>
</sst>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quot;$&quot;\ * #,##0.00_-;\-&quot;$&quot;\ * #,##0.00_-;_-&quot;$&quot;\ * &quot;-&quot;??_-;_-@_-"/>
    <numFmt numFmtId="165" formatCode="_-&quot;$&quot;\ * #,##0_-;\-&quot;$&quot;\ * #,##0_-;_-&quot;$&quot;\ * &quot;-&quot;??_-;_-@_-"/>
    <numFmt numFmtId="166" formatCode="&quot;$&quot;\ #,##0"/>
  </numFmts>
  <fonts count="26">
    <font>
      <sz val="11"/>
      <color rgb="FF000000"/>
      <name val="Calibri"/>
      <family val="2"/>
    </font>
    <font>
      <sz val="11"/>
      <color theme="1"/>
      <name val="Calibri"/>
      <family val="2"/>
      <scheme val="minor"/>
    </font>
    <font>
      <sz val="10"/>
      <color rgb="FF000000"/>
      <name val="Arial"/>
      <family val="2"/>
    </font>
    <font>
      <b/>
      <sz val="11"/>
      <name val="Arial"/>
      <family val="2"/>
    </font>
    <font>
      <sz val="11"/>
      <color theme="1"/>
      <name val="Arial"/>
      <family val="2"/>
    </font>
    <font>
      <b/>
      <sz val="11"/>
      <color theme="1"/>
      <name val="Arial"/>
      <family val="2"/>
    </font>
    <font>
      <sz val="11"/>
      <color rgb="FF000000"/>
      <name val="Arial"/>
      <family val="2"/>
    </font>
    <font>
      <b/>
      <sz val="11"/>
      <color rgb="FF000000"/>
      <name val="Arial"/>
      <family val="2"/>
    </font>
    <font>
      <sz val="11"/>
      <color indexed="8"/>
      <name val="Calibri"/>
      <family val="2"/>
    </font>
    <font>
      <sz val="11"/>
      <color theme="1" tint="4.9989318521683403E-2"/>
      <name val="Arial"/>
      <family val="2"/>
    </font>
    <font>
      <sz val="11"/>
      <color rgb="FF000000"/>
      <name val="Calibri"/>
      <family val="2"/>
    </font>
    <font>
      <sz val="8"/>
      <name val="Arial"/>
      <family val="2"/>
    </font>
    <font>
      <b/>
      <sz val="8"/>
      <name val="Arial"/>
      <family val="2"/>
    </font>
    <font>
      <b/>
      <sz val="9"/>
      <color theme="0"/>
      <name val="Arial"/>
      <family val="2"/>
    </font>
    <font>
      <b/>
      <sz val="9"/>
      <color theme="1"/>
      <name val="Arial"/>
      <family val="2"/>
    </font>
    <font>
      <sz val="9"/>
      <color theme="0"/>
      <name val="Arial"/>
      <family val="2"/>
    </font>
    <font>
      <b/>
      <sz val="8"/>
      <name val="Calibri"/>
      <family val="2"/>
    </font>
    <font>
      <sz val="8"/>
      <name val="Calibri"/>
      <family val="2"/>
    </font>
    <font>
      <sz val="8"/>
      <color rgb="FF000000"/>
      <name val="Arial"/>
      <family val="2"/>
    </font>
    <font>
      <sz val="12"/>
      <color rgb="FFFF0000"/>
      <name val="Arial"/>
      <family val="2"/>
    </font>
    <font>
      <sz val="10"/>
      <name val="Calibri"/>
      <family val="2"/>
      <scheme val="minor"/>
    </font>
    <font>
      <sz val="10"/>
      <color rgb="FF000000"/>
      <name val="Calibri"/>
      <family val="2"/>
      <scheme val="minor"/>
    </font>
    <font>
      <b/>
      <sz val="9"/>
      <color rgb="FF000000"/>
      <name val="Arial"/>
      <family val="2"/>
    </font>
    <font>
      <sz val="9"/>
      <color rgb="FF000000"/>
      <name val="Arial"/>
      <family val="2"/>
    </font>
    <font>
      <b/>
      <sz val="11"/>
      <color rgb="FF000000"/>
      <name val="Calibri"/>
      <family val="2"/>
    </font>
    <font>
      <b/>
      <sz val="12"/>
      <color rgb="FF000000"/>
      <name val="Calibri"/>
      <family val="2"/>
    </font>
  </fonts>
  <fills count="19">
    <fill>
      <patternFill patternType="none"/>
    </fill>
    <fill>
      <patternFill patternType="gray125"/>
    </fill>
    <fill>
      <patternFill patternType="solid">
        <fgColor rgb="FFFFFFFF"/>
        <bgColor rgb="FFFFFFFF"/>
      </patternFill>
    </fill>
    <fill>
      <patternFill patternType="solid">
        <fgColor theme="0"/>
        <bgColor rgb="FFFFFFFF"/>
      </patternFill>
    </fill>
    <fill>
      <patternFill patternType="solid">
        <fgColor theme="0"/>
        <bgColor indexed="64"/>
      </patternFill>
    </fill>
    <fill>
      <patternFill patternType="solid">
        <fgColor theme="0"/>
        <bgColor rgb="FFD9D9D9"/>
      </patternFill>
    </fill>
    <fill>
      <patternFill patternType="solid">
        <fgColor theme="0" tint="-0.249977111117893"/>
        <bgColor indexed="64"/>
      </patternFill>
    </fill>
    <fill>
      <patternFill patternType="solid">
        <fgColor rgb="FFC00000"/>
        <bgColor indexed="64"/>
      </patternFill>
    </fill>
    <fill>
      <patternFill patternType="solid">
        <fgColor theme="0" tint="-0.249977111117893"/>
        <bgColor rgb="FFFFFFFF"/>
      </patternFill>
    </fill>
    <fill>
      <patternFill patternType="solid">
        <fgColor theme="7" tint="0.39997558519241921"/>
        <bgColor indexed="64"/>
      </patternFill>
    </fill>
    <fill>
      <patternFill patternType="solid">
        <fgColor theme="2"/>
        <bgColor rgb="FFFFFFFF"/>
      </patternFill>
    </fill>
    <fill>
      <patternFill patternType="solid">
        <fgColor theme="2"/>
        <bgColor indexed="64"/>
      </patternFill>
    </fill>
    <fill>
      <patternFill patternType="solid">
        <fgColor theme="0" tint="-0.14999847407452621"/>
        <bgColor indexed="64"/>
      </patternFill>
    </fill>
    <fill>
      <patternFill patternType="solid">
        <fgColor theme="0" tint="-0.14999847407452621"/>
        <bgColor rgb="FFFFFFFF"/>
      </patternFill>
    </fill>
    <fill>
      <patternFill patternType="solid">
        <fgColor theme="7" tint="0.79998168889431442"/>
        <bgColor rgb="FFFFFFFF"/>
      </patternFill>
    </fill>
    <fill>
      <patternFill patternType="solid">
        <fgColor theme="0"/>
        <bgColor rgb="FF000000"/>
      </patternFill>
    </fill>
    <fill>
      <patternFill patternType="solid">
        <fgColor rgb="FFFFC000"/>
        <bgColor indexed="64"/>
      </patternFill>
    </fill>
    <fill>
      <patternFill patternType="solid">
        <fgColor rgb="FFFF0000"/>
        <bgColor indexed="64"/>
      </patternFill>
    </fill>
    <fill>
      <patternFill patternType="solid">
        <fgColor theme="9" tint="0.79998168889431442"/>
        <bgColor rgb="FFFFFFFF"/>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diagonal/>
    </border>
  </borders>
  <cellStyleXfs count="9">
    <xf numFmtId="0" fontId="0" fillId="0" borderId="0"/>
    <xf numFmtId="0" fontId="2" fillId="0" borderId="0" applyNumberFormat="0" applyBorder="0" applyProtection="0"/>
    <xf numFmtId="0" fontId="8" fillId="0" borderId="0" applyNumberFormat="0" applyFill="0" applyBorder="0" applyProtection="0"/>
    <xf numFmtId="9" fontId="10" fillId="0" borderId="0" applyFont="0" applyFill="0" applyBorder="0" applyAlignment="0" applyProtection="0"/>
    <xf numFmtId="164" fontId="10" fillId="0" borderId="0" applyFont="0" applyFill="0" applyBorder="0" applyAlignment="0" applyProtection="0"/>
    <xf numFmtId="9" fontId="10" fillId="0" borderId="0" applyFont="0" applyFill="0" applyBorder="0" applyAlignment="0" applyProtection="0"/>
    <xf numFmtId="0" fontId="10" fillId="0" borderId="0"/>
    <xf numFmtId="164" fontId="10" fillId="0" borderId="0" applyFont="0" applyFill="0" applyBorder="0" applyAlignment="0" applyProtection="0"/>
    <xf numFmtId="0" fontId="1" fillId="0" borderId="0"/>
  </cellStyleXfs>
  <cellXfs count="199">
    <xf numFmtId="0" fontId="0" fillId="0" borderId="0" xfId="0"/>
    <xf numFmtId="0" fontId="6" fillId="2" borderId="0" xfId="1" applyFont="1" applyFill="1" applyAlignment="1" applyProtection="1">
      <alignment vertical="center" wrapText="1"/>
    </xf>
    <xf numFmtId="0" fontId="6" fillId="3" borderId="0" xfId="1" applyFont="1" applyFill="1" applyBorder="1" applyAlignment="1" applyProtection="1">
      <alignment horizontal="center" vertical="center" wrapText="1"/>
    </xf>
    <xf numFmtId="0" fontId="6" fillId="2" borderId="0" xfId="1" applyFont="1" applyFill="1" applyAlignment="1" applyProtection="1">
      <alignment horizontal="center" vertical="center" wrapText="1"/>
    </xf>
    <xf numFmtId="0" fontId="7" fillId="2" borderId="0" xfId="1" applyFont="1" applyFill="1" applyAlignment="1" applyProtection="1">
      <alignment horizontal="center" vertical="center" wrapText="1"/>
    </xf>
    <xf numFmtId="0" fontId="6" fillId="4" borderId="0" xfId="1" applyFont="1" applyFill="1" applyAlignment="1" applyProtection="1">
      <alignment horizontal="center" vertical="center" wrapText="1"/>
    </xf>
    <xf numFmtId="0" fontId="3" fillId="6" borderId="1" xfId="0" applyFont="1" applyFill="1" applyBorder="1" applyAlignment="1">
      <alignment horizontal="center" vertical="center" wrapText="1"/>
    </xf>
    <xf numFmtId="14" fontId="9" fillId="0" borderId="1" xfId="0" applyNumberFormat="1" applyFont="1" applyBorder="1" applyAlignment="1" applyProtection="1">
      <alignment horizontal="center" vertical="center" wrapText="1"/>
      <protection locked="0"/>
    </xf>
    <xf numFmtId="1" fontId="4" fillId="4" borderId="0" xfId="0" applyNumberFormat="1" applyFont="1" applyFill="1" applyAlignment="1" applyProtection="1">
      <alignment horizontal="center" vertical="center" wrapText="1"/>
      <protection locked="0"/>
    </xf>
    <xf numFmtId="0" fontId="7" fillId="5" borderId="0" xfId="1" applyFont="1" applyFill="1" applyBorder="1" applyAlignment="1" applyProtection="1">
      <alignment horizontal="left" vertical="center" wrapText="1"/>
    </xf>
    <xf numFmtId="0" fontId="6" fillId="3" borderId="0" xfId="0" applyFont="1" applyFill="1"/>
    <xf numFmtId="0" fontId="6" fillId="3" borderId="0" xfId="0" applyFont="1" applyFill="1" applyAlignment="1">
      <alignment horizontal="center" vertical="center"/>
    </xf>
    <xf numFmtId="0" fontId="7" fillId="5" borderId="0" xfId="1" applyFont="1" applyFill="1" applyBorder="1" applyAlignment="1" applyProtection="1">
      <alignment horizontal="center" vertical="center" wrapText="1"/>
    </xf>
    <xf numFmtId="0" fontId="6" fillId="3" borderId="0" xfId="1" applyFont="1" applyFill="1" applyBorder="1" applyAlignment="1" applyProtection="1">
      <alignment vertical="center" wrapText="1"/>
    </xf>
    <xf numFmtId="0" fontId="7" fillId="8" borderId="1" xfId="1" applyFont="1" applyFill="1" applyBorder="1" applyAlignment="1" applyProtection="1">
      <alignment horizontal="center" vertical="center" wrapText="1"/>
    </xf>
    <xf numFmtId="14" fontId="6" fillId="2" borderId="0" xfId="1" applyNumberFormat="1" applyFont="1" applyFill="1" applyBorder="1" applyAlignment="1" applyProtection="1">
      <alignment horizontal="left" vertical="center" wrapText="1"/>
    </xf>
    <xf numFmtId="14" fontId="7" fillId="0" borderId="1" xfId="1" applyNumberFormat="1" applyFont="1" applyBorder="1" applyAlignment="1" applyProtection="1">
      <alignment horizontal="center" vertical="center" wrapText="1"/>
    </xf>
    <xf numFmtId="0" fontId="11" fillId="3" borderId="1" xfId="1" applyFont="1" applyFill="1" applyBorder="1" applyAlignment="1" applyProtection="1">
      <alignment horizontal="justify" vertical="center" wrapText="1"/>
    </xf>
    <xf numFmtId="0" fontId="11" fillId="3" borderId="1" xfId="1" applyFont="1" applyFill="1" applyBorder="1" applyAlignment="1" applyProtection="1">
      <alignment horizontal="center" vertical="center" wrapText="1"/>
    </xf>
    <xf numFmtId="9" fontId="11" fillId="3" borderId="1" xfId="1" applyNumberFormat="1" applyFont="1" applyFill="1" applyBorder="1" applyAlignment="1" applyProtection="1">
      <alignment horizontal="center" vertical="center" wrapText="1"/>
    </xf>
    <xf numFmtId="0" fontId="11" fillId="4" borderId="1" xfId="1" applyFont="1" applyFill="1" applyBorder="1" applyAlignment="1" applyProtection="1">
      <alignment vertical="center" wrapText="1"/>
    </xf>
    <xf numFmtId="0" fontId="11" fillId="4" borderId="1" xfId="0" applyFont="1" applyFill="1" applyBorder="1" applyAlignment="1">
      <alignment horizontal="justify" vertical="center" wrapText="1"/>
    </xf>
    <xf numFmtId="0" fontId="11" fillId="3" borderId="1" xfId="1" applyFont="1" applyFill="1" applyBorder="1" applyAlignment="1" applyProtection="1">
      <alignment vertical="center" wrapText="1"/>
    </xf>
    <xf numFmtId="0" fontId="11" fillId="4" borderId="1" xfId="1" applyFont="1" applyFill="1" applyBorder="1" applyAlignment="1" applyProtection="1">
      <alignment horizontal="justify" vertical="center" wrapText="1"/>
    </xf>
    <xf numFmtId="0" fontId="11" fillId="4" borderId="1" xfId="1" applyFont="1" applyFill="1" applyBorder="1" applyAlignment="1" applyProtection="1">
      <alignment horizontal="center" vertical="center" wrapText="1"/>
    </xf>
    <xf numFmtId="3" fontId="11" fillId="3" borderId="1" xfId="1" applyNumberFormat="1" applyFont="1" applyFill="1" applyBorder="1" applyAlignment="1" applyProtection="1">
      <alignment horizontal="center" vertical="center" wrapText="1"/>
    </xf>
    <xf numFmtId="0" fontId="11" fillId="3" borderId="1" xfId="1" applyFont="1" applyFill="1" applyBorder="1" applyAlignment="1" applyProtection="1">
      <alignment horizontal="left" vertical="center" wrapText="1"/>
    </xf>
    <xf numFmtId="0" fontId="11" fillId="4" borderId="1" xfId="6" applyFont="1" applyFill="1" applyBorder="1" applyAlignment="1" applyProtection="1">
      <alignment horizontal="justify" vertical="center" wrapText="1"/>
      <protection locked="0"/>
    </xf>
    <xf numFmtId="9" fontId="11" fillId="3" borderId="1" xfId="3" applyFont="1" applyFill="1" applyBorder="1" applyAlignment="1" applyProtection="1">
      <alignment horizontal="center" vertical="center" wrapText="1"/>
    </xf>
    <xf numFmtId="14" fontId="11" fillId="3" borderId="1" xfId="1" applyNumberFormat="1" applyFont="1" applyFill="1" applyBorder="1" applyAlignment="1" applyProtection="1">
      <alignment horizontal="center" vertical="center" wrapText="1"/>
    </xf>
    <xf numFmtId="14" fontId="11" fillId="4" borderId="1" xfId="1" applyNumberFormat="1" applyFont="1" applyFill="1" applyBorder="1" applyAlignment="1" applyProtection="1">
      <alignment horizontal="center" vertical="center" wrapText="1"/>
    </xf>
    <xf numFmtId="0" fontId="13" fillId="7" borderId="1" xfId="0" applyFont="1" applyFill="1" applyBorder="1" applyAlignment="1">
      <alignment horizontal="center" vertical="center" wrapText="1"/>
    </xf>
    <xf numFmtId="9" fontId="11" fillId="4" borderId="1" xfId="3" applyFont="1" applyFill="1" applyBorder="1" applyAlignment="1" applyProtection="1">
      <alignment horizontal="center" vertical="center" wrapText="1"/>
    </xf>
    <xf numFmtId="9" fontId="11" fillId="4" borderId="1" xfId="1" applyNumberFormat="1" applyFont="1" applyFill="1" applyBorder="1" applyAlignment="1" applyProtection="1">
      <alignment horizontal="center" vertical="center" wrapText="1"/>
    </xf>
    <xf numFmtId="0" fontId="6" fillId="2" borderId="0" xfId="1" applyFont="1" applyFill="1" applyAlignment="1" applyProtection="1">
      <alignment horizontal="left" vertical="center" wrapText="1"/>
    </xf>
    <xf numFmtId="0" fontId="6" fillId="3" borderId="0" xfId="1" applyFont="1" applyFill="1" applyBorder="1" applyAlignment="1" applyProtection="1">
      <alignment horizontal="left" vertical="center" wrapText="1"/>
    </xf>
    <xf numFmtId="0" fontId="11" fillId="4" borderId="1" xfId="1" applyFont="1" applyFill="1" applyBorder="1" applyAlignment="1" applyProtection="1">
      <alignment horizontal="left" vertical="center" wrapText="1"/>
    </xf>
    <xf numFmtId="165" fontId="11" fillId="3" borderId="1" xfId="4" applyNumberFormat="1" applyFont="1" applyFill="1" applyBorder="1" applyAlignment="1" applyProtection="1">
      <alignment horizontal="left" vertical="center" wrapText="1"/>
    </xf>
    <xf numFmtId="0" fontId="11" fillId="4" borderId="1" xfId="0" applyFont="1" applyFill="1" applyBorder="1" applyAlignment="1" applyProtection="1">
      <alignment horizontal="left" vertical="center" wrapText="1"/>
      <protection locked="0"/>
    </xf>
    <xf numFmtId="166" fontId="11" fillId="4" borderId="1" xfId="4" applyNumberFormat="1" applyFont="1" applyFill="1" applyBorder="1" applyAlignment="1" applyProtection="1">
      <alignment horizontal="left" vertical="center" wrapText="1"/>
      <protection locked="0"/>
    </xf>
    <xf numFmtId="0" fontId="11" fillId="4" borderId="1" xfId="6" applyFont="1" applyFill="1" applyBorder="1" applyAlignment="1">
      <alignment horizontal="left" vertical="center" wrapText="1"/>
    </xf>
    <xf numFmtId="0" fontId="11" fillId="4" borderId="1" xfId="6" applyFont="1" applyFill="1" applyBorder="1" applyAlignment="1" applyProtection="1">
      <alignment horizontal="left" vertical="center" wrapText="1"/>
      <protection locked="0"/>
    </xf>
    <xf numFmtId="0" fontId="12" fillId="4" borderId="2" xfId="1" applyFont="1" applyFill="1" applyBorder="1" applyAlignment="1" applyProtection="1">
      <alignment vertical="center" wrapText="1"/>
    </xf>
    <xf numFmtId="14" fontId="11" fillId="3" borderId="1" xfId="1" applyNumberFormat="1" applyFont="1" applyFill="1" applyBorder="1" applyAlignment="1">
      <alignment horizontal="center" vertical="center" wrapText="1"/>
    </xf>
    <xf numFmtId="9" fontId="11" fillId="4" borderId="1" xfId="3" applyFont="1" applyFill="1" applyBorder="1" applyAlignment="1">
      <alignment horizontal="center" vertical="center" wrapText="1"/>
    </xf>
    <xf numFmtId="0" fontId="11" fillId="4" borderId="1" xfId="0" applyFont="1" applyFill="1" applyBorder="1" applyAlignment="1" applyProtection="1">
      <alignment horizontal="justify" vertical="center" wrapText="1"/>
      <protection locked="0"/>
    </xf>
    <xf numFmtId="9" fontId="11" fillId="4" borderId="1" xfId="0" applyNumberFormat="1" applyFont="1" applyFill="1" applyBorder="1" applyAlignment="1">
      <alignment horizontal="center" vertical="center" wrapText="1"/>
    </xf>
    <xf numFmtId="0" fontId="11" fillId="4" borderId="7" xfId="0" applyFont="1" applyFill="1" applyBorder="1" applyAlignment="1">
      <alignment horizontal="justify" vertical="center" wrapText="1"/>
    </xf>
    <xf numFmtId="0" fontId="11" fillId="4" borderId="1" xfId="6" applyFont="1" applyFill="1" applyBorder="1" applyAlignment="1">
      <alignment horizontal="justify" vertical="center" wrapText="1"/>
    </xf>
    <xf numFmtId="0" fontId="6" fillId="2" borderId="0" xfId="1" applyFont="1" applyFill="1" applyBorder="1" applyAlignment="1" applyProtection="1">
      <alignment horizontal="left" vertical="center" wrapText="1"/>
    </xf>
    <xf numFmtId="1" fontId="4" fillId="4" borderId="0" xfId="0" applyNumberFormat="1" applyFont="1" applyFill="1" applyAlignment="1" applyProtection="1">
      <alignment horizontal="left" vertical="center" wrapText="1"/>
      <protection locked="0"/>
    </xf>
    <xf numFmtId="1" fontId="4" fillId="6" borderId="1" xfId="0" applyNumberFormat="1" applyFont="1" applyFill="1" applyBorder="1" applyAlignment="1" applyProtection="1">
      <alignment horizontal="left" vertical="center" wrapText="1"/>
      <protection locked="0"/>
    </xf>
    <xf numFmtId="1" fontId="4" fillId="4" borderId="1" xfId="0" applyNumberFormat="1" applyFont="1" applyFill="1" applyBorder="1" applyAlignment="1" applyProtection="1">
      <alignment horizontal="left" vertical="center" wrapText="1"/>
      <protection locked="0"/>
    </xf>
    <xf numFmtId="0" fontId="6" fillId="4" borderId="0" xfId="0" applyFont="1" applyFill="1" applyAlignment="1">
      <alignment horizontal="left" vertical="center"/>
    </xf>
    <xf numFmtId="0" fontId="6" fillId="3" borderId="0" xfId="1" applyFont="1" applyFill="1" applyAlignment="1" applyProtection="1">
      <alignment horizontal="left" vertical="center" wrapText="1"/>
    </xf>
    <xf numFmtId="0" fontId="16" fillId="4" borderId="2" xfId="0" applyFont="1" applyFill="1" applyBorder="1" applyAlignment="1">
      <alignment vertical="center" wrapText="1"/>
    </xf>
    <xf numFmtId="0" fontId="11" fillId="10" borderId="1" xfId="1" applyFont="1" applyFill="1" applyBorder="1" applyAlignment="1" applyProtection="1">
      <alignment horizontal="justify" vertical="center" wrapText="1"/>
    </xf>
    <xf numFmtId="9" fontId="11" fillId="10" borderId="1" xfId="1" applyNumberFormat="1" applyFont="1" applyFill="1" applyBorder="1" applyAlignment="1" applyProtection="1">
      <alignment horizontal="center" vertical="center" wrapText="1"/>
    </xf>
    <xf numFmtId="0" fontId="11" fillId="10" borderId="1" xfId="1" applyFont="1" applyFill="1" applyBorder="1" applyAlignment="1" applyProtection="1">
      <alignment horizontal="left" vertical="center" wrapText="1"/>
    </xf>
    <xf numFmtId="0" fontId="11" fillId="11" borderId="1" xfId="6" applyFont="1" applyFill="1" applyBorder="1" applyAlignment="1">
      <alignment horizontal="left" vertical="center" wrapText="1"/>
    </xf>
    <xf numFmtId="0" fontId="11" fillId="11" borderId="7" xfId="0" applyFont="1" applyFill="1" applyBorder="1" applyAlignment="1">
      <alignment horizontal="justify" vertical="center" wrapText="1"/>
    </xf>
    <xf numFmtId="0" fontId="11" fillId="11" borderId="1" xfId="0" applyFont="1" applyFill="1" applyBorder="1" applyAlignment="1">
      <alignment horizontal="justify" vertical="center" wrapText="1"/>
    </xf>
    <xf numFmtId="0" fontId="14" fillId="9" borderId="1" xfId="0" applyFont="1" applyFill="1" applyBorder="1" applyAlignment="1">
      <alignment vertical="center" wrapText="1"/>
    </xf>
    <xf numFmtId="0" fontId="11" fillId="13" borderId="1" xfId="1" applyFont="1" applyFill="1" applyBorder="1" applyAlignment="1">
      <alignment horizontal="justify" vertical="center" wrapText="1"/>
    </xf>
    <xf numFmtId="0" fontId="11" fillId="3" borderId="1" xfId="1" applyFont="1" applyFill="1" applyBorder="1" applyAlignment="1">
      <alignment horizontal="justify" vertical="center" wrapText="1"/>
    </xf>
    <xf numFmtId="0" fontId="11" fillId="12" borderId="1" xfId="0" applyFont="1" applyFill="1" applyBorder="1" applyAlignment="1">
      <alignment horizontal="justify" vertical="center" wrapText="1"/>
    </xf>
    <xf numFmtId="9" fontId="11" fillId="3" borderId="1" xfId="1" applyNumberFormat="1" applyFont="1" applyFill="1" applyBorder="1" applyAlignment="1">
      <alignment horizontal="center" vertical="center" wrapText="1"/>
    </xf>
    <xf numFmtId="9" fontId="11" fillId="13" borderId="1" xfId="1" applyNumberFormat="1" applyFont="1" applyFill="1" applyBorder="1" applyAlignment="1">
      <alignment horizontal="center" vertical="center" wrapText="1"/>
    </xf>
    <xf numFmtId="0" fontId="11" fillId="3" borderId="1" xfId="1" applyFont="1" applyFill="1" applyBorder="1" applyAlignment="1">
      <alignment horizontal="center" vertical="center" wrapText="1"/>
    </xf>
    <xf numFmtId="9" fontId="11" fillId="3" borderId="1" xfId="3" applyFont="1" applyFill="1" applyBorder="1" applyAlignment="1">
      <alignment horizontal="center" vertical="center" wrapText="1"/>
    </xf>
    <xf numFmtId="0" fontId="11" fillId="4" borderId="1" xfId="1" applyFont="1" applyFill="1" applyBorder="1" applyAlignment="1">
      <alignment horizontal="center" vertical="center" wrapText="1"/>
    </xf>
    <xf numFmtId="0" fontId="11" fillId="3" borderId="1" xfId="1" applyFont="1" applyFill="1" applyBorder="1" applyAlignment="1">
      <alignment horizontal="left" vertical="center" wrapText="1"/>
    </xf>
    <xf numFmtId="165" fontId="11" fillId="3" borderId="1" xfId="4" applyNumberFormat="1" applyFont="1" applyFill="1" applyBorder="1" applyAlignment="1">
      <alignment horizontal="left" vertical="center" wrapText="1"/>
    </xf>
    <xf numFmtId="0" fontId="11" fillId="4" borderId="1" xfId="1" applyFont="1" applyFill="1" applyBorder="1" applyAlignment="1">
      <alignment horizontal="left" vertical="center" wrapText="1"/>
    </xf>
    <xf numFmtId="0" fontId="11" fillId="13" borderId="1" xfId="0" applyFont="1" applyFill="1" applyBorder="1" applyAlignment="1">
      <alignment vertical="center" wrapText="1"/>
    </xf>
    <xf numFmtId="0" fontId="11" fillId="13" borderId="7" xfId="0" applyFont="1" applyFill="1" applyBorder="1" applyAlignment="1">
      <alignment horizontal="center" vertical="center" wrapText="1"/>
    </xf>
    <xf numFmtId="0" fontId="11" fillId="13" borderId="1" xfId="0" applyFont="1" applyFill="1" applyBorder="1" applyAlignment="1">
      <alignment horizontal="justify" vertical="center" wrapText="1"/>
    </xf>
    <xf numFmtId="9" fontId="20" fillId="3" borderId="1" xfId="1" applyNumberFormat="1" applyFont="1" applyFill="1" applyBorder="1" applyAlignment="1" applyProtection="1">
      <alignment horizontal="center" vertical="center" wrapText="1"/>
    </xf>
    <xf numFmtId="0" fontId="20" fillId="3" borderId="1" xfId="1" applyFont="1" applyFill="1" applyBorder="1" applyAlignment="1" applyProtection="1">
      <alignment horizontal="center" vertical="center" wrapText="1"/>
    </xf>
    <xf numFmtId="9" fontId="20" fillId="3" borderId="1" xfId="3" applyFont="1" applyFill="1" applyBorder="1" applyAlignment="1" applyProtection="1">
      <alignment horizontal="center" vertical="center" wrapText="1"/>
    </xf>
    <xf numFmtId="0" fontId="20" fillId="4" borderId="1" xfId="1" applyFont="1" applyFill="1" applyBorder="1" applyAlignment="1" applyProtection="1">
      <alignment horizontal="center" vertical="center" wrapText="1"/>
    </xf>
    <xf numFmtId="14" fontId="20" fillId="3" borderId="1" xfId="1" applyNumberFormat="1" applyFont="1" applyFill="1" applyBorder="1" applyAlignment="1" applyProtection="1">
      <alignment horizontal="center" vertical="center" wrapText="1"/>
    </xf>
    <xf numFmtId="165" fontId="20" fillId="3" borderId="1" xfId="4" applyNumberFormat="1" applyFont="1" applyFill="1" applyBorder="1" applyAlignment="1" applyProtection="1">
      <alignment horizontal="center" vertical="center" wrapText="1"/>
    </xf>
    <xf numFmtId="14" fontId="20" fillId="4" borderId="1" xfId="0" applyNumberFormat="1" applyFont="1" applyFill="1" applyBorder="1" applyAlignment="1" applyProtection="1">
      <alignment horizontal="center" vertical="center" wrapText="1"/>
      <protection locked="0"/>
    </xf>
    <xf numFmtId="0" fontId="20" fillId="4" borderId="1" xfId="6" applyFont="1" applyFill="1" applyBorder="1" applyAlignment="1" applyProtection="1">
      <alignment horizontal="center" vertical="center" wrapText="1"/>
      <protection locked="0"/>
    </xf>
    <xf numFmtId="9" fontId="20" fillId="4" borderId="1" xfId="1" applyNumberFormat="1" applyFont="1" applyFill="1" applyBorder="1" applyAlignment="1" applyProtection="1">
      <alignment horizontal="center" vertical="center" wrapText="1"/>
    </xf>
    <xf numFmtId="14" fontId="20" fillId="4" borderId="1" xfId="1" applyNumberFormat="1" applyFont="1" applyFill="1" applyBorder="1" applyAlignment="1" applyProtection="1">
      <alignment horizontal="center" vertical="center" wrapText="1"/>
    </xf>
    <xf numFmtId="0" fontId="21" fillId="4" borderId="9" xfId="1" applyFont="1" applyFill="1" applyBorder="1" applyAlignment="1" applyProtection="1">
      <alignment horizontal="center" vertical="center" wrapText="1"/>
    </xf>
    <xf numFmtId="9" fontId="20" fillId="3" borderId="9" xfId="3" applyFont="1" applyFill="1" applyBorder="1" applyAlignment="1" applyProtection="1">
      <alignment horizontal="center" vertical="center" wrapText="1"/>
    </xf>
    <xf numFmtId="0" fontId="11" fillId="13" borderId="1" xfId="1" applyFont="1" applyFill="1" applyBorder="1" applyAlignment="1" applyProtection="1">
      <alignment horizontal="center" vertical="center" wrapText="1"/>
    </xf>
    <xf numFmtId="0" fontId="11" fillId="13" borderId="1" xfId="1" applyFont="1" applyFill="1" applyBorder="1" applyAlignment="1" applyProtection="1">
      <alignment horizontal="justify" vertical="center" wrapText="1"/>
    </xf>
    <xf numFmtId="0" fontId="11" fillId="14" borderId="1" xfId="0" applyFont="1" applyFill="1" applyBorder="1" applyAlignment="1">
      <alignment horizontal="justify" vertical="center" wrapText="1"/>
    </xf>
    <xf numFmtId="0" fontId="11" fillId="14" borderId="7" xfId="0" applyFont="1" applyFill="1" applyBorder="1" applyAlignment="1">
      <alignment horizontal="center" vertical="center" wrapText="1"/>
    </xf>
    <xf numFmtId="9" fontId="11" fillId="14" borderId="1" xfId="1" applyNumberFormat="1" applyFont="1" applyFill="1" applyBorder="1" applyAlignment="1">
      <alignment horizontal="center" vertical="center" wrapText="1"/>
    </xf>
    <xf numFmtId="9" fontId="11" fillId="13" borderId="1" xfId="1" applyNumberFormat="1" applyFont="1" applyFill="1" applyBorder="1" applyAlignment="1" applyProtection="1">
      <alignment horizontal="center" vertical="center" wrapText="1"/>
    </xf>
    <xf numFmtId="0" fontId="11" fillId="13" borderId="1" xfId="1" applyFont="1" applyFill="1" applyBorder="1" applyAlignment="1" applyProtection="1">
      <alignment horizontal="left" vertical="center" wrapText="1"/>
    </xf>
    <xf numFmtId="0" fontId="11" fillId="12" borderId="1" xfId="0" applyFont="1" applyFill="1" applyBorder="1" applyAlignment="1">
      <alignment horizontal="left" vertical="center" wrapText="1"/>
    </xf>
    <xf numFmtId="9" fontId="11" fillId="12" borderId="1" xfId="1" applyNumberFormat="1" applyFont="1" applyFill="1" applyBorder="1" applyAlignment="1" applyProtection="1">
      <alignment horizontal="center" vertical="center" wrapText="1"/>
    </xf>
    <xf numFmtId="0" fontId="11" fillId="12" borderId="1" xfId="0" applyFont="1" applyFill="1" applyBorder="1" applyAlignment="1" applyProtection="1">
      <alignment horizontal="left" vertical="center" wrapText="1"/>
      <protection locked="0"/>
    </xf>
    <xf numFmtId="0" fontId="11" fillId="12" borderId="7" xfId="0" applyFont="1" applyFill="1" applyBorder="1" applyAlignment="1">
      <alignment horizontal="justify" vertical="center" wrapText="1"/>
    </xf>
    <xf numFmtId="0" fontId="11" fillId="12" borderId="1" xfId="6" applyFont="1" applyFill="1" applyBorder="1" applyAlignment="1" applyProtection="1">
      <alignment horizontal="justify" vertical="center" wrapText="1"/>
      <protection locked="0"/>
    </xf>
    <xf numFmtId="0" fontId="11" fillId="12" borderId="1" xfId="6" applyFont="1" applyFill="1" applyBorder="1" applyAlignment="1" applyProtection="1">
      <alignment horizontal="left" vertical="center" wrapText="1"/>
      <protection locked="0"/>
    </xf>
    <xf numFmtId="0" fontId="18" fillId="12" borderId="1" xfId="0" applyFont="1" applyFill="1" applyBorder="1" applyAlignment="1">
      <alignment horizontal="left" vertical="center" wrapText="1"/>
    </xf>
    <xf numFmtId="0" fontId="11" fillId="12" borderId="5" xfId="0" applyFont="1" applyFill="1" applyBorder="1" applyAlignment="1">
      <alignment vertical="center" wrapText="1"/>
    </xf>
    <xf numFmtId="0" fontId="11" fillId="12" borderId="1" xfId="0" applyFont="1" applyFill="1" applyBorder="1" applyAlignment="1">
      <alignment vertical="center" wrapText="1"/>
    </xf>
    <xf numFmtId="0" fontId="11" fillId="12" borderId="0" xfId="0" applyFont="1" applyFill="1" applyAlignment="1">
      <alignment horizontal="left" vertical="center" wrapText="1"/>
    </xf>
    <xf numFmtId="0" fontId="18" fillId="12" borderId="1" xfId="0" applyFont="1" applyFill="1" applyBorder="1" applyAlignment="1">
      <alignment vertical="center" wrapText="1"/>
    </xf>
    <xf numFmtId="0" fontId="13" fillId="7" borderId="1" xfId="0" applyFont="1" applyFill="1" applyBorder="1" applyAlignment="1">
      <alignment vertical="center" wrapText="1"/>
    </xf>
    <xf numFmtId="0" fontId="0" fillId="0" borderId="0" xfId="0" pivotButton="1"/>
    <xf numFmtId="0" fontId="0" fillId="0" borderId="0" xfId="0" applyAlignment="1">
      <alignment horizontal="left"/>
    </xf>
    <xf numFmtId="0" fontId="11" fillId="4" borderId="1" xfId="0" applyFont="1" applyFill="1" applyBorder="1" applyAlignment="1">
      <alignment horizontal="left" vertical="center" wrapText="1"/>
    </xf>
    <xf numFmtId="10" fontId="11" fillId="3" borderId="5" xfId="1" applyNumberFormat="1" applyFont="1" applyFill="1" applyBorder="1" applyAlignment="1" applyProtection="1">
      <alignment horizontal="center" vertical="center" wrapText="1"/>
    </xf>
    <xf numFmtId="0" fontId="18" fillId="3" borderId="0" xfId="1" applyFont="1" applyFill="1" applyAlignment="1" applyProtection="1">
      <alignment vertical="center" wrapText="1"/>
    </xf>
    <xf numFmtId="0" fontId="12" fillId="4" borderId="1" xfId="1" applyFont="1" applyFill="1" applyBorder="1" applyAlignment="1" applyProtection="1">
      <alignment vertical="center" wrapText="1"/>
    </xf>
    <xf numFmtId="0" fontId="16" fillId="4" borderId="1" xfId="0" applyFont="1" applyFill="1" applyBorder="1" applyAlignment="1">
      <alignment vertical="center" wrapText="1"/>
    </xf>
    <xf numFmtId="0" fontId="11" fillId="4" borderId="1" xfId="1" applyFont="1" applyFill="1" applyBorder="1" applyAlignment="1">
      <alignment vertical="center" wrapText="1"/>
    </xf>
    <xf numFmtId="0" fontId="11" fillId="4" borderId="1" xfId="1" applyFont="1" applyFill="1" applyBorder="1" applyAlignment="1">
      <alignment horizontal="justify" vertical="center" wrapText="1"/>
    </xf>
    <xf numFmtId="0" fontId="11" fillId="4" borderId="2" xfId="1" applyFont="1" applyFill="1" applyBorder="1" applyAlignment="1">
      <alignment horizontal="center" vertical="center" wrapText="1"/>
    </xf>
    <xf numFmtId="0" fontId="11" fillId="15" borderId="7" xfId="0" applyFont="1" applyFill="1" applyBorder="1" applyAlignment="1">
      <alignment vertical="center" wrapText="1"/>
    </xf>
    <xf numFmtId="0" fontId="11" fillId="3" borderId="7" xfId="0" applyFont="1" applyFill="1" applyBorder="1" applyAlignment="1">
      <alignment horizontal="center" vertical="center" wrapText="1"/>
    </xf>
    <xf numFmtId="0" fontId="11" fillId="3" borderId="7" xfId="0" applyFont="1" applyFill="1" applyBorder="1" applyAlignment="1">
      <alignment vertical="center" wrapText="1"/>
    </xf>
    <xf numFmtId="9" fontId="11" fillId="3" borderId="7" xfId="0" applyNumberFormat="1" applyFont="1" applyFill="1" applyBorder="1" applyAlignment="1">
      <alignment vertical="center" wrapText="1"/>
    </xf>
    <xf numFmtId="14" fontId="11" fillId="3" borderId="7" xfId="0" applyNumberFormat="1" applyFont="1" applyFill="1" applyBorder="1" applyAlignment="1">
      <alignment vertical="center" wrapText="1"/>
    </xf>
    <xf numFmtId="0" fontId="11" fillId="3" borderId="1" xfId="0" applyFont="1" applyFill="1" applyBorder="1" applyAlignment="1">
      <alignment horizontal="justify" vertical="center" wrapText="1"/>
    </xf>
    <xf numFmtId="0" fontId="20" fillId="15" borderId="1" xfId="0" applyFont="1" applyFill="1" applyBorder="1" applyAlignment="1">
      <alignment horizontal="center" vertical="center" wrapText="1"/>
    </xf>
    <xf numFmtId="0" fontId="20" fillId="3" borderId="7" xfId="0" applyFont="1" applyFill="1" applyBorder="1" applyAlignment="1">
      <alignment horizontal="center" vertical="center" wrapText="1"/>
    </xf>
    <xf numFmtId="9" fontId="20" fillId="3" borderId="7" xfId="0" applyNumberFormat="1" applyFont="1" applyFill="1" applyBorder="1" applyAlignment="1">
      <alignment horizontal="center" vertical="center" wrapText="1"/>
    </xf>
    <xf numFmtId="0" fontId="20" fillId="15" borderId="7" xfId="0" applyFont="1" applyFill="1" applyBorder="1" applyAlignment="1">
      <alignment horizontal="center" vertical="center" wrapText="1"/>
    </xf>
    <xf numFmtId="0" fontId="20" fillId="15" borderId="8" xfId="0" applyFont="1" applyFill="1" applyBorder="1" applyAlignment="1">
      <alignment horizontal="center" vertical="center" wrapText="1"/>
    </xf>
    <xf numFmtId="0" fontId="20" fillId="4" borderId="8" xfId="0" applyFont="1" applyFill="1" applyBorder="1" applyAlignment="1">
      <alignment horizontal="center" vertical="center" wrapText="1"/>
    </xf>
    <xf numFmtId="0" fontId="20" fillId="15" borderId="4" xfId="0" applyFont="1" applyFill="1" applyBorder="1" applyAlignment="1">
      <alignment horizontal="center" vertical="center" wrapText="1"/>
    </xf>
    <xf numFmtId="0" fontId="21" fillId="3" borderId="0" xfId="1" applyFont="1" applyFill="1" applyAlignment="1" applyProtection="1">
      <alignment horizontal="center" vertical="center" wrapText="1"/>
    </xf>
    <xf numFmtId="0" fontId="21" fillId="3" borderId="9" xfId="1" applyFont="1" applyFill="1" applyBorder="1" applyAlignment="1" applyProtection="1">
      <alignment horizontal="center" vertical="center" wrapText="1"/>
    </xf>
    <xf numFmtId="14" fontId="21" fillId="3" borderId="9" xfId="1" applyNumberFormat="1" applyFont="1" applyFill="1" applyBorder="1" applyAlignment="1" applyProtection="1">
      <alignment horizontal="center" vertical="center" wrapText="1"/>
    </xf>
    <xf numFmtId="0" fontId="11" fillId="4" borderId="2" xfId="1" applyFont="1" applyFill="1" applyBorder="1" applyAlignment="1">
      <alignment vertical="center" wrapText="1"/>
    </xf>
    <xf numFmtId="0" fontId="17" fillId="4" borderId="2" xfId="0" applyFont="1" applyFill="1" applyBorder="1" applyAlignment="1">
      <alignment vertical="center" wrapText="1"/>
    </xf>
    <xf numFmtId="9" fontId="11" fillId="4" borderId="1" xfId="3" applyFont="1" applyFill="1" applyBorder="1" applyAlignment="1" applyProtection="1">
      <alignment horizontal="center" vertical="center" wrapText="1"/>
      <protection locked="0"/>
    </xf>
    <xf numFmtId="9" fontId="11" fillId="4" borderId="1" xfId="5" applyFont="1" applyFill="1" applyBorder="1" applyAlignment="1" applyProtection="1">
      <alignment horizontal="center" vertical="center" wrapText="1"/>
      <protection locked="0"/>
    </xf>
    <xf numFmtId="14" fontId="11" fillId="4" borderId="1" xfId="0" applyNumberFormat="1" applyFont="1" applyFill="1" applyBorder="1" applyAlignment="1" applyProtection="1">
      <alignment horizontal="center" vertical="center" wrapText="1"/>
      <protection locked="0"/>
    </xf>
    <xf numFmtId="9" fontId="11" fillId="4" borderId="1" xfId="0" applyNumberFormat="1" applyFont="1" applyFill="1" applyBorder="1" applyAlignment="1" applyProtection="1">
      <alignment horizontal="center" vertical="center" wrapText="1"/>
      <protection locked="0"/>
    </xf>
    <xf numFmtId="9" fontId="11" fillId="4" borderId="7" xfId="0" applyNumberFormat="1" applyFont="1" applyFill="1" applyBorder="1" applyAlignment="1" applyProtection="1">
      <alignment horizontal="center" vertical="center" wrapText="1"/>
      <protection locked="0"/>
    </xf>
    <xf numFmtId="10" fontId="11" fillId="3" borderId="1" xfId="1" applyNumberFormat="1" applyFont="1" applyFill="1" applyBorder="1" applyAlignment="1" applyProtection="1">
      <alignment horizontal="center" vertical="center" wrapText="1"/>
    </xf>
    <xf numFmtId="10" fontId="11" fillId="4" borderId="1" xfId="5" applyNumberFormat="1" applyFont="1" applyFill="1" applyBorder="1" applyAlignment="1" applyProtection="1">
      <alignment horizontal="center" vertical="center" wrapText="1"/>
    </xf>
    <xf numFmtId="9" fontId="11" fillId="4" borderId="1" xfId="5" applyFont="1" applyFill="1" applyBorder="1" applyAlignment="1" applyProtection="1">
      <alignment horizontal="center" vertical="center" wrapText="1"/>
    </xf>
    <xf numFmtId="0" fontId="11" fillId="3" borderId="0" xfId="1" applyFont="1" applyFill="1" applyAlignment="1" applyProtection="1">
      <alignment horizontal="center" vertical="center" wrapText="1"/>
    </xf>
    <xf numFmtId="0" fontId="18" fillId="4" borderId="1" xfId="0" applyFont="1" applyFill="1" applyBorder="1" applyAlignment="1">
      <alignment horizontal="left" vertical="center" wrapText="1"/>
    </xf>
    <xf numFmtId="0" fontId="11" fillId="4" borderId="5" xfId="0" applyFont="1" applyFill="1" applyBorder="1" applyAlignment="1">
      <alignment vertical="center" wrapText="1"/>
    </xf>
    <xf numFmtId="0" fontId="11" fillId="4" borderId="1" xfId="0" applyFont="1" applyFill="1" applyBorder="1" applyAlignment="1">
      <alignment vertical="center" wrapText="1"/>
    </xf>
    <xf numFmtId="0" fontId="11" fillId="4" borderId="0" xfId="0" applyFont="1" applyFill="1" applyAlignment="1">
      <alignment horizontal="left" vertical="center" wrapText="1"/>
    </xf>
    <xf numFmtId="9" fontId="11" fillId="15" borderId="1" xfId="0" applyNumberFormat="1" applyFont="1" applyFill="1" applyBorder="1" applyAlignment="1">
      <alignment horizontal="center" vertical="center" wrapText="1"/>
    </xf>
    <xf numFmtId="0" fontId="11" fillId="15"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22" fillId="2" borderId="1" xfId="1" applyFont="1" applyFill="1" applyBorder="1" applyAlignment="1" applyProtection="1">
      <alignment horizontal="center" vertical="center" wrapText="1"/>
    </xf>
    <xf numFmtId="0" fontId="23" fillId="2" borderId="1" xfId="1" applyFont="1" applyFill="1" applyBorder="1" applyAlignment="1" applyProtection="1">
      <alignment horizontal="center" vertical="center" wrapText="1"/>
    </xf>
    <xf numFmtId="0" fontId="23" fillId="2" borderId="1" xfId="1" applyFont="1" applyFill="1" applyBorder="1" applyAlignment="1" applyProtection="1">
      <alignment vertical="center" wrapText="1"/>
    </xf>
    <xf numFmtId="0" fontId="18" fillId="2" borderId="1" xfId="1" applyFont="1" applyFill="1" applyBorder="1" applyAlignment="1" applyProtection="1">
      <alignment horizontal="center" vertical="center" wrapText="1"/>
    </xf>
    <xf numFmtId="14" fontId="18" fillId="2" borderId="1" xfId="1" applyNumberFormat="1" applyFont="1" applyFill="1" applyBorder="1" applyAlignment="1" applyProtection="1">
      <alignment horizontal="center" vertical="center" wrapText="1"/>
    </xf>
    <xf numFmtId="0" fontId="18" fillId="2" borderId="1" xfId="1" applyFont="1" applyFill="1" applyBorder="1" applyAlignment="1" applyProtection="1">
      <alignment horizontal="justify" vertical="center" wrapText="1"/>
    </xf>
    <xf numFmtId="9" fontId="11" fillId="16" borderId="1" xfId="3" applyFont="1" applyFill="1" applyBorder="1" applyAlignment="1" applyProtection="1">
      <alignment horizontal="center" vertical="center" wrapText="1"/>
      <protection locked="0"/>
    </xf>
    <xf numFmtId="9" fontId="11" fillId="16" borderId="1" xfId="5" applyFont="1" applyFill="1" applyBorder="1" applyAlignment="1" applyProtection="1">
      <alignment horizontal="center" vertical="center" wrapText="1"/>
      <protection locked="0"/>
    </xf>
    <xf numFmtId="14" fontId="11" fillId="16" borderId="1" xfId="0" applyNumberFormat="1" applyFont="1" applyFill="1" applyBorder="1" applyAlignment="1" applyProtection="1">
      <alignment horizontal="center" vertical="center" wrapText="1"/>
      <protection locked="0"/>
    </xf>
    <xf numFmtId="0" fontId="11" fillId="16" borderId="1" xfId="0" applyFont="1" applyFill="1" applyBorder="1" applyAlignment="1" applyProtection="1">
      <alignment horizontal="left" vertical="center" wrapText="1"/>
      <protection locked="0"/>
    </xf>
    <xf numFmtId="9" fontId="11" fillId="17" borderId="1" xfId="5" applyFont="1" applyFill="1" applyBorder="1" applyAlignment="1" applyProtection="1">
      <alignment horizontal="center" vertical="center" wrapText="1"/>
      <protection locked="0"/>
    </xf>
    <xf numFmtId="9" fontId="11" fillId="17" borderId="7" xfId="0" applyNumberFormat="1" applyFont="1" applyFill="1" applyBorder="1" applyAlignment="1" applyProtection="1">
      <alignment horizontal="center" vertical="center" wrapText="1"/>
      <protection locked="0"/>
    </xf>
    <xf numFmtId="9" fontId="11" fillId="0" borderId="7" xfId="0" applyNumberFormat="1" applyFont="1" applyBorder="1" applyAlignment="1" applyProtection="1">
      <alignment horizontal="center" vertical="center" wrapText="1"/>
      <protection locked="0"/>
    </xf>
    <xf numFmtId="9" fontId="11" fillId="17" borderId="1" xfId="3" applyFont="1" applyFill="1" applyBorder="1" applyAlignment="1" applyProtection="1">
      <alignment horizontal="center" vertical="center" wrapText="1"/>
      <protection locked="0"/>
    </xf>
    <xf numFmtId="0" fontId="17" fillId="4" borderId="1" xfId="0" applyFont="1" applyFill="1" applyBorder="1" applyAlignment="1">
      <alignment vertical="center" wrapText="1"/>
    </xf>
    <xf numFmtId="0" fontId="11" fillId="11" borderId="1" xfId="0" applyFont="1" applyFill="1" applyBorder="1" applyAlignment="1" applyProtection="1">
      <alignment horizontal="justify" vertical="center" wrapText="1"/>
      <protection locked="0"/>
    </xf>
    <xf numFmtId="0" fontId="11" fillId="11" borderId="1" xfId="1" applyFont="1" applyFill="1" applyBorder="1" applyAlignment="1" applyProtection="1">
      <alignment horizontal="justify" vertical="center" wrapText="1"/>
    </xf>
    <xf numFmtId="0" fontId="0" fillId="0" borderId="0" xfId="0" applyAlignment="1">
      <alignment horizontal="center"/>
    </xf>
    <xf numFmtId="0" fontId="24" fillId="16" borderId="1"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0" fillId="0" borderId="1" xfId="0" applyBorder="1" applyAlignment="1">
      <alignment horizontal="left"/>
    </xf>
    <xf numFmtId="0" fontId="0" fillId="0" borderId="1" xfId="0" applyBorder="1" applyAlignment="1">
      <alignment horizontal="center"/>
    </xf>
    <xf numFmtId="9" fontId="0" fillId="0" borderId="0" xfId="0" applyNumberFormat="1"/>
    <xf numFmtId="9" fontId="0" fillId="0" borderId="0" xfId="3" applyFont="1"/>
    <xf numFmtId="0" fontId="18" fillId="18" borderId="1" xfId="1" applyFont="1" applyFill="1" applyBorder="1" applyAlignment="1" applyProtection="1">
      <alignment horizontal="center" vertical="center" wrapText="1"/>
    </xf>
    <xf numFmtId="14" fontId="18" fillId="18" borderId="1" xfId="1" applyNumberFormat="1" applyFont="1" applyFill="1" applyBorder="1" applyAlignment="1" applyProtection="1">
      <alignment horizontal="center" vertical="center" wrapText="1"/>
    </xf>
    <xf numFmtId="0" fontId="18" fillId="18" borderId="1" xfId="1" applyFont="1" applyFill="1" applyBorder="1" applyAlignment="1" applyProtection="1">
      <alignment horizontal="justify" vertical="center" wrapText="1"/>
    </xf>
    <xf numFmtId="0" fontId="13" fillId="7" borderId="1" xfId="0" applyFont="1" applyFill="1" applyBorder="1" applyAlignment="1">
      <alignment horizontal="left" vertical="center" wrapText="1"/>
    </xf>
    <xf numFmtId="0" fontId="14" fillId="9" borderId="1" xfId="0" applyFont="1" applyFill="1" applyBorder="1" applyAlignment="1">
      <alignment vertical="center" wrapText="1"/>
    </xf>
    <xf numFmtId="0" fontId="14" fillId="9"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1" fontId="5" fillId="6" borderId="5" xfId="0" applyNumberFormat="1" applyFont="1" applyFill="1" applyBorder="1" applyAlignment="1" applyProtection="1">
      <alignment horizontal="center" vertical="center"/>
      <protection locked="0"/>
    </xf>
    <xf numFmtId="1" fontId="5" fillId="6" borderId="6" xfId="0" applyNumberFormat="1" applyFont="1" applyFill="1" applyBorder="1" applyAlignment="1" applyProtection="1">
      <alignment horizontal="center" vertical="center"/>
      <protection locked="0"/>
    </xf>
    <xf numFmtId="1" fontId="5" fillId="6" borderId="7" xfId="0" applyNumberFormat="1" applyFont="1" applyFill="1" applyBorder="1" applyAlignment="1" applyProtection="1">
      <alignment horizontal="center" vertical="center"/>
      <protection locked="0"/>
    </xf>
    <xf numFmtId="1" fontId="4" fillId="4" borderId="5" xfId="0" applyNumberFormat="1" applyFont="1" applyFill="1" applyBorder="1" applyAlignment="1" applyProtection="1">
      <alignment horizontal="center" vertical="center" wrapText="1"/>
      <protection locked="0"/>
    </xf>
    <xf numFmtId="1" fontId="4" fillId="4" borderId="6" xfId="0" applyNumberFormat="1" applyFont="1" applyFill="1" applyBorder="1" applyAlignment="1" applyProtection="1">
      <alignment horizontal="center" vertical="center" wrapText="1"/>
      <protection locked="0"/>
    </xf>
    <xf numFmtId="1" fontId="4" fillId="4" borderId="7" xfId="0" applyNumberFormat="1" applyFont="1" applyFill="1" applyBorder="1" applyAlignment="1" applyProtection="1">
      <alignment horizontal="center" vertical="center" wrapText="1"/>
      <protection locked="0"/>
    </xf>
    <xf numFmtId="0" fontId="6" fillId="2" borderId="1" xfId="1" applyFont="1" applyFill="1" applyBorder="1" applyAlignment="1" applyProtection="1">
      <alignment horizontal="center" vertical="center" wrapText="1"/>
    </xf>
    <xf numFmtId="0" fontId="13" fillId="7" borderId="2" xfId="0" applyFont="1" applyFill="1" applyBorder="1" applyAlignment="1">
      <alignment horizontal="center" vertical="center" wrapText="1"/>
    </xf>
    <xf numFmtId="0" fontId="13" fillId="7" borderId="3" xfId="0" applyFont="1" applyFill="1" applyBorder="1" applyAlignment="1">
      <alignment horizontal="center" vertical="center" wrapText="1"/>
    </xf>
    <xf numFmtId="0" fontId="13" fillId="7" borderId="4" xfId="0" applyFont="1" applyFill="1" applyBorder="1" applyAlignment="1">
      <alignment horizontal="center" vertical="center" wrapText="1"/>
    </xf>
    <xf numFmtId="0" fontId="22" fillId="2" borderId="1" xfId="1" applyFont="1" applyFill="1" applyBorder="1" applyAlignment="1" applyProtection="1">
      <alignment horizontal="center" vertical="center" wrapText="1"/>
    </xf>
    <xf numFmtId="0" fontId="6" fillId="4" borderId="1" xfId="0" applyFont="1" applyFill="1" applyBorder="1" applyAlignment="1">
      <alignment horizontal="left" vertical="center" wrapText="1"/>
    </xf>
    <xf numFmtId="0" fontId="7" fillId="0" borderId="5" xfId="0" applyFont="1" applyBorder="1" applyAlignment="1">
      <alignment horizontal="center" vertical="center" wrapText="1"/>
    </xf>
    <xf numFmtId="0" fontId="7" fillId="0" borderId="6" xfId="0" applyFont="1" applyBorder="1" applyAlignment="1">
      <alignment vertical="center" wrapText="1"/>
    </xf>
    <xf numFmtId="0" fontId="7" fillId="0" borderId="6" xfId="0" applyFont="1" applyBorder="1" applyAlignment="1">
      <alignment horizontal="center" vertical="center" wrapText="1"/>
    </xf>
    <xf numFmtId="0" fontId="7" fillId="0" borderId="7" xfId="0" applyFont="1" applyBorder="1" applyAlignment="1">
      <alignment vertical="center" wrapText="1"/>
    </xf>
  </cellXfs>
  <cellStyles count="9">
    <cellStyle name="Moneda 2" xfId="4" xr:uid="{00000000-0005-0000-0000-000000000000}"/>
    <cellStyle name="Moneda 3" xfId="7" xr:uid="{00000000-0005-0000-0000-000001000000}"/>
    <cellStyle name="Normal" xfId="0" builtinId="0"/>
    <cellStyle name="Normal 2" xfId="1" xr:uid="{00000000-0005-0000-0000-000003000000}"/>
    <cellStyle name="Normal 3" xfId="2" xr:uid="{00000000-0005-0000-0000-000004000000}"/>
    <cellStyle name="Normal 4" xfId="6" xr:uid="{00000000-0005-0000-0000-000005000000}"/>
    <cellStyle name="Normal 5" xfId="8" xr:uid="{81FCC550-9471-4783-9D80-E442394FD47A}"/>
    <cellStyle name="Porcentaje" xfId="3" builtinId="5"/>
    <cellStyle name="Porcentaje 2" xfId="5" xr:uid="{00000000-0005-0000-0000-000007000000}"/>
  </cellStyles>
  <dxfs count="0"/>
  <tableStyles count="1" defaultTableStyle="TableStyleMedium2" defaultPivotStyle="PivotStyleLight16">
    <tableStyle name="Invisible" pivot="0" table="0" count="0" xr9:uid="{00000000-0011-0000-FFFF-FFFF00000000}"/>
  </tableStyles>
  <colors>
    <mruColors>
      <color rgb="FF6699FF"/>
      <color rgb="FF666699"/>
      <color rgb="FFCCECFF"/>
      <color rgb="FF00FFCC"/>
      <color rgb="FFCC6600"/>
      <color rgb="FFFDCD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[20260311 Plan de Acción Instiucional Consolidado V2 CIGD (1).xlsx]Grafico ok!TablaDinámica2</c:name>
    <c:fmtId val="0"/>
  </c:pivotSource>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n-US" sz="1600" b="1" i="0" u="none" strike="noStrike" kern="1200" cap="all" baseline="0">
                <a:solidFill>
                  <a:sysClr val="windowText" lastClr="000000">
                    <a:lumMod val="65000"/>
                    <a:lumOff val="35000"/>
                  </a:sysClr>
                </a:solidFill>
              </a:rPr>
              <a:t>Total indicadores plan de Acción 2026</a:t>
            </a:r>
          </a:p>
        </c:rich>
      </c:tx>
      <c:layout>
        <c:manualLayout>
          <c:xMode val="edge"/>
          <c:yMode val="edge"/>
          <c:x val="9.6126315789473699E-2"/>
          <c:y val="2.3809523809523808E-2"/>
        </c:manualLayout>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outEnd"/>
          <c:showLegendKey val="0"/>
          <c:showVal val="1"/>
          <c:showCatName val="1"/>
          <c:showSerName val="0"/>
          <c:showPercent val="1"/>
          <c:showBubbleSize val="0"/>
          <c:extLst>
            <c:ext xmlns:c15="http://schemas.microsoft.com/office/drawing/2012/chart" uri="{CE6537A1-D6FC-4f65-9D91-7224C49458BB}"/>
          </c:extLst>
        </c:dLbl>
      </c:pivotFmt>
      <c:pivotFmt>
        <c:idx val="1"/>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dLbl>
          <c:idx val="0"/>
          <c:layout>
            <c:manualLayout>
              <c:x val="2.4445924938929602E-2"/>
              <c:y val="-1.722398336571580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bestFit"/>
          <c:showLegendKey val="0"/>
          <c:showVal val="1"/>
          <c:showCatName val="1"/>
          <c:showSerName val="0"/>
          <c:showPercent val="1"/>
          <c:showBubbleSize val="0"/>
          <c:extLst>
            <c:ext xmlns:c15="http://schemas.microsoft.com/office/drawing/2012/chart" uri="{CE6537A1-D6FC-4f65-9D91-7224C49458BB}"/>
          </c:extLst>
        </c:dLbl>
      </c:pivotFmt>
      <c:pivotFmt>
        <c:idx val="2"/>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dLbl>
          <c:idx val="0"/>
          <c:layout>
            <c:manualLayout>
              <c:x val="9.5936042638239873E-3"/>
              <c:y val="-9.554504550567542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bestFit"/>
          <c:showLegendKey val="0"/>
          <c:showVal val="1"/>
          <c:showCatName val="1"/>
          <c:showSerName val="0"/>
          <c:showPercent val="1"/>
          <c:showBubbleSize val="0"/>
          <c:extLst>
            <c:ext xmlns:c15="http://schemas.microsoft.com/office/drawing/2012/chart" uri="{CE6537A1-D6FC-4f65-9D91-7224C49458BB}"/>
          </c:extLst>
        </c:dLbl>
      </c:pivotFmt>
      <c:pivotFmt>
        <c:idx val="3"/>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dLbl>
          <c:idx val="0"/>
          <c:layout>
            <c:manualLayout>
              <c:x val="4.1821008216744261E-2"/>
              <c:y val="2.506834372976105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bestFit"/>
          <c:showLegendKey val="0"/>
          <c:showVal val="1"/>
          <c:showCatName val="1"/>
          <c:showSerName val="0"/>
          <c:showPercent val="1"/>
          <c:showBubbleSize val="0"/>
          <c:extLst>
            <c:ext xmlns:c15="http://schemas.microsoft.com/office/drawing/2012/chart" uri="{CE6537A1-D6FC-4f65-9D91-7224C49458BB}"/>
          </c:extLst>
        </c:dLbl>
      </c:pivotFmt>
      <c:pivotFmt>
        <c:idx val="4"/>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dLbl>
          <c:idx val="0"/>
          <c:layout>
            <c:manualLayout>
              <c:x val="8.1403508771929922E-2"/>
              <c:y val="3.546099290780137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bestFit"/>
          <c:showLegendKey val="0"/>
          <c:showVal val="1"/>
          <c:showCatName val="1"/>
          <c:showSerName val="0"/>
          <c:showPercent val="1"/>
          <c:showBubbleSize val="0"/>
          <c:extLst>
            <c:ext xmlns:c15="http://schemas.microsoft.com/office/drawing/2012/chart" uri="{CE6537A1-D6FC-4f65-9D91-7224C49458BB}"/>
          </c:extLst>
        </c:dLbl>
      </c:pivotFmt>
      <c:pivotFmt>
        <c:idx val="5"/>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dLbl>
          <c:idx val="0"/>
          <c:layout>
            <c:manualLayout>
              <c:x val="0.111587830335332"/>
              <c:y val="-1.3386167638136161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bestFit"/>
          <c:showLegendKey val="0"/>
          <c:showVal val="1"/>
          <c:showCatName val="1"/>
          <c:showSerName val="0"/>
          <c:showPercent val="1"/>
          <c:showBubbleSize val="0"/>
          <c:extLst>
            <c:ext xmlns:c15="http://schemas.microsoft.com/office/drawing/2012/chart" uri="{CE6537A1-D6FC-4f65-9D91-7224C49458BB}"/>
          </c:extLst>
        </c:dLbl>
      </c:pivotFmt>
      <c:pivotFmt>
        <c:idx val="6"/>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dLbl>
          <c:idx val="0"/>
          <c:layout>
            <c:manualLayout>
              <c:x val="-3.7610481900954916E-2"/>
              <c:y val="-6.20029314517503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bestFit"/>
          <c:showLegendKey val="0"/>
          <c:showVal val="1"/>
          <c:showCatName val="1"/>
          <c:showSerName val="0"/>
          <c:showPercent val="1"/>
          <c:showBubbleSize val="0"/>
          <c:extLst>
            <c:ext xmlns:c15="http://schemas.microsoft.com/office/drawing/2012/chart" uri="{CE6537A1-D6FC-4f65-9D91-7224C49458BB}"/>
          </c:extLst>
        </c:dLbl>
      </c:pivotFmt>
      <c:pivotFmt>
        <c:idx val="7"/>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dLbl>
          <c:idx val="0"/>
          <c:layout>
            <c:manualLayout>
              <c:x val="2.0093271152564925E-2"/>
              <c:y val="-8.7009919214643641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bestFit"/>
          <c:showLegendKey val="0"/>
          <c:showVal val="1"/>
          <c:showCatName val="1"/>
          <c:showSerName val="0"/>
          <c:showPercent val="1"/>
          <c:showBubbleSize val="0"/>
          <c:extLst>
            <c:ext xmlns:c15="http://schemas.microsoft.com/office/drawing/2012/chart" uri="{CE6537A1-D6FC-4f65-9D91-7224C49458BB}"/>
          </c:extLst>
        </c:dLbl>
      </c:pivotFmt>
      <c:pivotFmt>
        <c:idx val="8"/>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dLbl>
          <c:idx val="0"/>
          <c:layout>
            <c:manualLayout>
              <c:x val="-0.11723739729069511"/>
              <c:y val="-6.613252888843440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bestFit"/>
          <c:showLegendKey val="0"/>
          <c:showVal val="1"/>
          <c:showCatName val="1"/>
          <c:showSerName val="0"/>
          <c:showPercent val="1"/>
          <c:showBubbleSize val="0"/>
          <c:extLst>
            <c:ext xmlns:c15="http://schemas.microsoft.com/office/drawing/2012/chart" uri="{CE6537A1-D6FC-4f65-9D91-7224C49458BB}"/>
          </c:extLst>
        </c:dLbl>
      </c:pivotFmt>
      <c:pivotFmt>
        <c:idx val="9"/>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dLbl>
          <c:idx val="0"/>
          <c:layout>
            <c:manualLayout>
              <c:x val="-5.9935336197565581E-2"/>
              <c:y val="-1.6717285339332623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bestFit"/>
          <c:showLegendKey val="0"/>
          <c:showVal val="1"/>
          <c:showCatName val="1"/>
          <c:showSerName val="0"/>
          <c:showPercent val="1"/>
          <c:showBubbleSize val="0"/>
          <c:extLst>
            <c:ext xmlns:c15="http://schemas.microsoft.com/office/drawing/2012/chart" uri="{CE6537A1-D6FC-4f65-9D91-7224C49458BB}">
              <c15:layout>
                <c:manualLayout>
                  <c:w val="0.12485614035087719"/>
                  <c:h val="9.3652575342975747E-2"/>
                </c:manualLayout>
              </c15:layout>
            </c:ext>
          </c:extLst>
        </c:dLbl>
      </c:pivotFmt>
      <c:pivotFmt>
        <c:idx val="1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dLbl>
          <c:idx val="0"/>
          <c:layout>
            <c:manualLayout>
              <c:x val="-2.9971130357539452E-2"/>
              <c:y val="-6.370624126529558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bestFit"/>
          <c:showLegendKey val="0"/>
          <c:showVal val="1"/>
          <c:showCatName val="1"/>
          <c:showSerName val="0"/>
          <c:showPercent val="1"/>
          <c:showBubbleSize val="0"/>
          <c:extLst>
            <c:ext xmlns:c15="http://schemas.microsoft.com/office/drawing/2012/chart" uri="{CE6537A1-D6FC-4f65-9D91-7224C49458BB}"/>
          </c:extLst>
        </c:dLbl>
      </c:pivotFmt>
      <c:pivotFmt>
        <c:idx val="11"/>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dLbl>
          <c:idx val="0"/>
          <c:layout>
            <c:manualLayout>
              <c:x val="-0.12587164112813687"/>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bestFit"/>
          <c:showLegendKey val="0"/>
          <c:showVal val="1"/>
          <c:showCatName val="1"/>
          <c:showSerName val="0"/>
          <c:showPercent val="1"/>
          <c:showBubbleSize val="0"/>
          <c:extLst>
            <c:ext xmlns:c15="http://schemas.microsoft.com/office/drawing/2012/chart" uri="{CE6537A1-D6FC-4f65-9D91-7224C49458BB}"/>
          </c:extLst>
        </c:dLbl>
      </c:pivotFmt>
      <c:pivotFmt>
        <c:idx val="12"/>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outEnd"/>
          <c:showLegendKey val="0"/>
          <c:showVal val="1"/>
          <c:showCatName val="1"/>
          <c:showSerName val="0"/>
          <c:showPercent val="1"/>
          <c:showBubbleSize val="0"/>
          <c:extLst>
            <c:ext xmlns:c15="http://schemas.microsoft.com/office/drawing/2012/chart" uri="{CE6537A1-D6FC-4f65-9D91-7224C49458BB}"/>
          </c:extLst>
        </c:dLbl>
      </c:pivotFmt>
      <c:pivotFmt>
        <c:idx val="13"/>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0"/>
          <c:showBubbleSize val="0"/>
          <c:extLst>
            <c:ext xmlns:c15="http://schemas.microsoft.com/office/drawing/2012/chart" uri="{CE6537A1-D6FC-4f65-9D91-7224C49458BB}"/>
          </c:extLst>
        </c:dLbl>
      </c:pivotFmt>
    </c:pivotFmts>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3174888774465277"/>
          <c:y val="0.31364904926452541"/>
          <c:w val="0.71777513153960348"/>
          <c:h val="0.65235709172717038"/>
        </c:manualLayout>
      </c:layout>
      <c:pie3DChart>
        <c:varyColors val="1"/>
        <c:ser>
          <c:idx val="0"/>
          <c:order val="0"/>
          <c:tx>
            <c:strRef>
              <c:f>'Grafico ok'!$B$3</c:f>
              <c:strCache>
                <c:ptCount val="1"/>
                <c:pt idx="0">
                  <c:v>Total</c:v>
                </c:pt>
              </c:strCache>
            </c:strRef>
          </c:tx>
          <c:explosion val="2"/>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BC8D-4942-AB79-55F4F3C282A2}"/>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BC8D-4942-AB79-55F4F3C282A2}"/>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BC8D-4942-AB79-55F4F3C282A2}"/>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BC8D-4942-AB79-55F4F3C282A2}"/>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BC8D-4942-AB79-55F4F3C282A2}"/>
              </c:ext>
            </c:extLst>
          </c:dPt>
          <c:dPt>
            <c:idx val="5"/>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BC8D-4942-AB79-55F4F3C282A2}"/>
              </c:ext>
            </c:extLst>
          </c:dPt>
          <c:dPt>
            <c:idx val="6"/>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C-BC8D-4942-AB79-55F4F3C282A2}"/>
              </c:ext>
            </c:extLst>
          </c:dPt>
          <c:dPt>
            <c:idx val="7"/>
            <c:bubble3D val="0"/>
            <c:spPr>
              <a:solidFill>
                <a:schemeClr val="accent2">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BC8D-4942-AB79-55F4F3C282A2}"/>
              </c:ext>
            </c:extLst>
          </c:dPt>
          <c:dPt>
            <c:idx val="8"/>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A-BC8D-4942-AB79-55F4F3C282A2}"/>
              </c:ext>
            </c:extLst>
          </c:dPt>
          <c:dPt>
            <c:idx val="9"/>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BC8D-4942-AB79-55F4F3C282A2}"/>
              </c:ext>
            </c:extLst>
          </c:dPt>
          <c:dPt>
            <c:idx val="10"/>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BC8D-4942-AB79-55F4F3C282A2}"/>
              </c:ext>
            </c:extLst>
          </c:dPt>
          <c:dPt>
            <c:idx val="11"/>
            <c:bubble3D val="0"/>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BC8D-4942-AB79-55F4F3C282A2}"/>
              </c:ext>
            </c:extLst>
          </c:dPt>
          <c:dLbls>
            <c:dLbl>
              <c:idx val="0"/>
              <c:layout>
                <c:manualLayout>
                  <c:x val="-3.7610481900954916E-2"/>
                  <c:y val="-6.20029314517503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C8D-4942-AB79-55F4F3C282A2}"/>
                </c:ext>
              </c:extLst>
            </c:dLbl>
            <c:dLbl>
              <c:idx val="1"/>
              <c:layout>
                <c:manualLayout>
                  <c:x val="0.111587830335332"/>
                  <c:y val="-1.3386167638136161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CO"/>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BC8D-4942-AB79-55F4F3C282A2}"/>
                </c:ext>
              </c:extLst>
            </c:dLbl>
            <c:dLbl>
              <c:idx val="2"/>
              <c:layout>
                <c:manualLayout>
                  <c:x val="8.1403508771929922E-2"/>
                  <c:y val="3.546099290780137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CO"/>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BC8D-4942-AB79-55F4F3C282A2}"/>
                </c:ext>
              </c:extLst>
            </c:dLbl>
            <c:dLbl>
              <c:idx val="3"/>
              <c:layout>
                <c:manualLayout>
                  <c:x val="4.1821008216744261E-2"/>
                  <c:y val="2.506834372976105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CO"/>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BC8D-4942-AB79-55F4F3C282A2}"/>
                </c:ext>
              </c:extLst>
            </c:dLbl>
            <c:dLbl>
              <c:idx val="4"/>
              <c:layout>
                <c:manualLayout>
                  <c:x val="9.5936042638239873E-3"/>
                  <c:y val="-9.554504550567542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CO"/>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C8D-4942-AB79-55F4F3C282A2}"/>
                </c:ext>
              </c:extLst>
            </c:dLbl>
            <c:dLbl>
              <c:idx val="5"/>
              <c:layout>
                <c:manualLayout>
                  <c:x val="2.4445924938929602E-2"/>
                  <c:y val="-1.722398336571580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CO"/>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BC8D-4942-AB79-55F4F3C282A2}"/>
                </c:ext>
              </c:extLst>
            </c:dLbl>
            <c:dLbl>
              <c:idx val="6"/>
              <c:layout>
                <c:manualLayout>
                  <c:x val="-0.12587164112813687"/>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CO"/>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C-BC8D-4942-AB79-55F4F3C282A2}"/>
                </c:ext>
              </c:extLst>
            </c:dLbl>
            <c:dLbl>
              <c:idx val="7"/>
              <c:layout>
                <c:manualLayout>
                  <c:x val="-2.9971130357539452E-2"/>
                  <c:y val="-6.370624126529558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CO"/>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BC8D-4942-AB79-55F4F3C282A2}"/>
                </c:ext>
              </c:extLst>
            </c:dLbl>
            <c:dLbl>
              <c:idx val="8"/>
              <c:layout>
                <c:manualLayout>
                  <c:x val="-5.9935336197565581E-2"/>
                  <c:y val="-1.6717285339332623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CO"/>
                </a:p>
              </c:txPr>
              <c:dLblPos val="bestFit"/>
              <c:showLegendKey val="0"/>
              <c:showVal val="1"/>
              <c:showCatName val="1"/>
              <c:showSerName val="0"/>
              <c:showPercent val="1"/>
              <c:showBubbleSize val="0"/>
              <c:extLst>
                <c:ext xmlns:c15="http://schemas.microsoft.com/office/drawing/2012/chart" uri="{CE6537A1-D6FC-4f65-9D91-7224C49458BB}">
                  <c15:layout>
                    <c:manualLayout>
                      <c:w val="0.12485614035087719"/>
                      <c:h val="9.3652575342975747E-2"/>
                    </c:manualLayout>
                  </c15:layout>
                </c:ext>
                <c:ext xmlns:c16="http://schemas.microsoft.com/office/drawing/2014/chart" uri="{C3380CC4-5D6E-409C-BE32-E72D297353CC}">
                  <c16:uniqueId val="{0000000A-BC8D-4942-AB79-55F4F3C282A2}"/>
                </c:ext>
              </c:extLst>
            </c:dLbl>
            <c:dLbl>
              <c:idx val="9"/>
              <c:layout>
                <c:manualLayout>
                  <c:x val="-0.11723739729069511"/>
                  <c:y val="-6.613252888843440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CO"/>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BC8D-4942-AB79-55F4F3C282A2}"/>
                </c:ext>
              </c:extLst>
            </c:dLbl>
            <c:dLbl>
              <c:idx val="10"/>
              <c:layout>
                <c:manualLayout>
                  <c:x val="2.0093271152564925E-2"/>
                  <c:y val="-8.7009919214643641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es-CO"/>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BC8D-4942-AB79-55F4F3C282A2}"/>
                </c:ext>
              </c:extLst>
            </c:dLbl>
            <c:dLbl>
              <c:idx val="1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schemeClr>
                      </a:solidFill>
                      <a:latin typeface="+mn-lt"/>
                      <a:ea typeface="+mn-ea"/>
                      <a:cs typeface="+mn-cs"/>
                    </a:defRPr>
                  </a:pPr>
                  <a:endParaRPr lang="es-CO"/>
                </a:p>
              </c:txPr>
              <c:dLblPos val="outEnd"/>
              <c:showLegendKey val="0"/>
              <c:showVal val="1"/>
              <c:showCatName val="1"/>
              <c:showSerName val="0"/>
              <c:showPercent val="1"/>
              <c:showBubbleSize val="0"/>
              <c:extLst>
                <c:ext xmlns:c16="http://schemas.microsoft.com/office/drawing/2014/chart" uri="{C3380CC4-5D6E-409C-BE32-E72D297353CC}">
                  <c16:uniqueId val="{0000000D-BC8D-4942-AB79-55F4F3C282A2}"/>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outEnd"/>
            <c:showLegendKey val="0"/>
            <c:showVal val="1"/>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'Grafico ok'!$A$4:$A$16</c:f>
              <c:strCache>
                <c:ptCount val="12"/>
                <c:pt idx="0">
                  <c:v>Gerencia de Escuela de la Participación</c:v>
                </c:pt>
                <c:pt idx="1">
                  <c:v>Gerencia de Instancias y Mecanismos de Participación</c:v>
                </c:pt>
                <c:pt idx="2">
                  <c:v>Gerencia de Juventud</c:v>
                </c:pt>
                <c:pt idx="3">
                  <c:v>Gerencia de Proyectos</c:v>
                </c:pt>
                <c:pt idx="4">
                  <c:v>Oficina Asesora de Comunicaciones</c:v>
                </c:pt>
                <c:pt idx="5">
                  <c:v>Oficina Asesora de Planeación </c:v>
                </c:pt>
                <c:pt idx="6">
                  <c:v>Oficina Jurídica</c:v>
                </c:pt>
                <c:pt idx="7">
                  <c:v>Secretaría General</c:v>
                </c:pt>
                <c:pt idx="8">
                  <c:v>Subdirección de Asuntos Comunales</c:v>
                </c:pt>
                <c:pt idx="9">
                  <c:v>Subdirección de Fortalecimiento de la Organización Social</c:v>
                </c:pt>
                <c:pt idx="10">
                  <c:v>Subdirección de Promoción de la Participación</c:v>
                </c:pt>
                <c:pt idx="11">
                  <c:v>(en blanco)</c:v>
                </c:pt>
              </c:strCache>
            </c:strRef>
          </c:cat>
          <c:val>
            <c:numRef>
              <c:f>'Grafico ok'!$B$4:$B$16</c:f>
              <c:numCache>
                <c:formatCode>General</c:formatCode>
                <c:ptCount val="12"/>
                <c:pt idx="0">
                  <c:v>4</c:v>
                </c:pt>
                <c:pt idx="1">
                  <c:v>2</c:v>
                </c:pt>
                <c:pt idx="2">
                  <c:v>5</c:v>
                </c:pt>
                <c:pt idx="3">
                  <c:v>9</c:v>
                </c:pt>
                <c:pt idx="4">
                  <c:v>7</c:v>
                </c:pt>
                <c:pt idx="5">
                  <c:v>9</c:v>
                </c:pt>
                <c:pt idx="6">
                  <c:v>11</c:v>
                </c:pt>
                <c:pt idx="7">
                  <c:v>17</c:v>
                </c:pt>
                <c:pt idx="8">
                  <c:v>6</c:v>
                </c:pt>
                <c:pt idx="9">
                  <c:v>5</c:v>
                </c:pt>
                <c:pt idx="10">
                  <c:v>6</c:v>
                </c:pt>
              </c:numCache>
            </c:numRef>
          </c:val>
          <c:extLst>
            <c:ext xmlns:c16="http://schemas.microsoft.com/office/drawing/2014/chart" uri="{C3380CC4-5D6E-409C-BE32-E72D297353CC}">
              <c16:uniqueId val="{00000000-BC8D-4942-AB79-55F4F3C282A2}"/>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userShapes r:id="rId3"/>
  <c:extLst>
    <c:ext xmlns:c14="http://schemas.microsoft.com/office/drawing/2007/8/2/chart" uri="{781A3756-C4B2-4CAC-9D66-4F8BD8637D16}">
      <c14:pivotOptions>
        <c14:dropZoneFilter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311021</xdr:colOff>
      <xdr:row>0</xdr:row>
      <xdr:rowOff>119935</xdr:rowOff>
    </xdr:from>
    <xdr:to>
      <xdr:col>2</xdr:col>
      <xdr:colOff>1114489</xdr:colOff>
      <xdr:row>1</xdr:row>
      <xdr:rowOff>380061</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311021" y="119935"/>
          <a:ext cx="3000050" cy="752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333375</xdr:colOff>
      <xdr:row>4</xdr:row>
      <xdr:rowOff>57150</xdr:rowOff>
    </xdr:from>
    <xdr:to>
      <xdr:col>12</xdr:col>
      <xdr:colOff>428625</xdr:colOff>
      <xdr:row>32</xdr:row>
      <xdr:rowOff>19050</xdr:rowOff>
    </xdr:to>
    <xdr:graphicFrame macro="">
      <xdr:nvGraphicFramePr>
        <xdr:cNvPr id="2" name="Gráfico 1">
          <a:extLst>
            <a:ext uri="{FF2B5EF4-FFF2-40B4-BE49-F238E27FC236}">
              <a16:creationId xmlns:a16="http://schemas.microsoft.com/office/drawing/2014/main" id="{2440398B-EAE9-2A57-4DB0-9AF63EEECB4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0.85938</cdr:x>
      <cdr:y>0.03369</cdr:y>
    </cdr:from>
    <cdr:to>
      <cdr:x>0.97281</cdr:x>
      <cdr:y>0.19424</cdr:y>
    </cdr:to>
    <cdr:sp macro="" textlink="">
      <cdr:nvSpPr>
        <cdr:cNvPr id="2" name="CuadroTexto 1">
          <a:extLst xmlns:a="http://schemas.openxmlformats.org/drawingml/2006/main">
            <a:ext uri="{FF2B5EF4-FFF2-40B4-BE49-F238E27FC236}">
              <a16:creationId xmlns:a16="http://schemas.microsoft.com/office/drawing/2014/main" id="{35409394-0C21-F913-458F-E9AEEB6FBFEB}"/>
            </a:ext>
          </a:extLst>
        </cdr:cNvPr>
        <cdr:cNvSpPr txBox="1"/>
      </cdr:nvSpPr>
      <cdr:spPr>
        <a:xfrm xmlns:a="http://schemas.openxmlformats.org/drawingml/2006/main">
          <a:off x="11140646" y="178418"/>
          <a:ext cx="1470454" cy="85028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CO" sz="1800" kern="1200">
              <a:solidFill>
                <a:schemeClr val="bg1">
                  <a:lumMod val="50000"/>
                </a:schemeClr>
              </a:solidFill>
            </a:rPr>
            <a:t>81 </a:t>
          </a:r>
        </a:p>
        <a:p xmlns:a="http://schemas.openxmlformats.org/drawingml/2006/main">
          <a:r>
            <a:rPr lang="es-CO" sz="1800" kern="1200">
              <a:solidFill>
                <a:schemeClr val="bg1">
                  <a:lumMod val="50000"/>
                </a:schemeClr>
              </a:solidFill>
            </a:rPr>
            <a:t>Indicadores</a:t>
          </a:r>
        </a:p>
      </cdr:txBody>
    </cdr:sp>
  </cdr:relSizeAnchor>
</c:userShape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SUARIO" refreshedDate="46088.509413888889" createdVersion="8" refreshedVersion="8" minRefreshableVersion="3" recordCount="82" xr:uid="{61F982B8-0ACC-4EEE-9810-6F272259EAAE}">
  <cacheSource type="worksheet">
    <worksheetSource ref="A1:D1048576" sheet="Indicadores Ajustados"/>
  </cacheSource>
  <cacheFields count="4">
    <cacheField name="Actividades - Tarea_x000a_(Sumatoria de acciones que permiten cumplir la categoría - producto)" numFmtId="0">
      <sharedItems containsBlank="1" longText="1"/>
    </cacheField>
    <cacheField name="Indicador " numFmtId="0">
      <sharedItems containsBlank="1" longText="1"/>
    </cacheField>
    <cacheField name="Formula del Indicador" numFmtId="0">
      <sharedItems containsBlank="1"/>
    </cacheField>
    <cacheField name="Dependencia" numFmtId="0">
      <sharedItems containsBlank="1" count="12">
        <s v="Oficina Asesora de Planeación "/>
        <s v="Subdirección de Asuntos Comunales"/>
        <s v="Gerencia de Escuela de la Participación"/>
        <s v="Subdirección de Promoción de la Participación"/>
        <s v="Gerencia de Instancias y Mecanismos de Participación"/>
        <s v="Gerencia de Juventud"/>
        <s v="Gerencia de Proyectos"/>
        <s v="Secretaría General"/>
        <s v="Oficina Jurídica"/>
        <s v="Subdirección de Fortalecimiento de la Organización Social"/>
        <s v="Oficina Asesora de Comunicaciones"/>
        <m/>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2">
  <r>
    <s v="Desarrollo de la Primera Fase de revisión y actualzación del Sistema Integrado de Gestión y los procesos que lo integran "/>
    <s v="% de procesos del SIG revisados y actualizados - Fase 1"/>
    <s v="(Procesos actualizados Fase 1 / Total de procesos Programados en Fase 1 del SIG) × 100"/>
    <x v="0"/>
  </r>
  <r>
    <s v="Fortalecimiento del esquema de seguimiento a la ejecución física y presupuestal de los proyectos de inversión de la Entidad "/>
    <s v="% de proyectos con seguimiento periódico realizado"/>
    <s v="(Proyectos con seguimiento / Total de proyectos) × 100"/>
    <x v="0"/>
  </r>
  <r>
    <s v="Revisión y actualización de la Política de Administración de Riesgos y el Mapa de Riesgos Intitucionales "/>
    <s v="Cumplimiento del cronograma de actualización del mapa de riesgos"/>
    <s v="(Actividades ejecutadas / Actividades programadas) × 100"/>
    <x v="0"/>
  </r>
  <r>
    <s v="Realizar el seguimiento al Plan de Acción Institucional"/>
    <s v="Oportunidad en el reporte de seguimiento del PAI"/>
    <s v="(Reportes entregados a tiempo / Reportes programados) × 100"/>
    <x v="0"/>
  </r>
  <r>
    <s v="Fortalecer el proceso de revisión, formulación, adopción, implementación y seguimiento del  Plan de Acción Terrirtorial"/>
    <s v="% de acciones del PAT implementadas"/>
    <s v="(Acciones implementadas / Acciones aprobadas) × 100"/>
    <x v="0"/>
  </r>
  <r>
    <s v="Fortalecer el proceso de revisión, formulación, adopción, implementación y seguimiento del  PIGA y PACA"/>
    <s v="% de seguimiento realizado al PIGA y PACA"/>
    <s v="(Seguimientos realizados / Seguimientos programados) × 100"/>
    <x v="0"/>
  </r>
  <r>
    <s v="Gestionar accciones de fortalecimiento para el desarrollo del proceso electoral de Juntas de Acción Comunal"/>
    <s v="Índice de Fortalecimiento del Proceso Electoral Comunal"/>
    <s v="Acciones de fortalecimiento ejecutadas​/Acciones programadas x 100"/>
    <x v="1"/>
  </r>
  <r>
    <s v="Verificación sobre el cumplimiento de los lineamientos establecidos en los procesos de Inspección, Vigilancia y Control, en las organizaciones comunales"/>
    <s v="Nivel de Cumplimiento de Lineamientos de IVC"/>
    <s v="Organizaciones verificadas/Organizaciones que cumplen lineamientos​ x 100"/>
    <x v="1"/>
  </r>
  <r>
    <s v="Gestionar de manera oportuna las acciones relacionadas con los informes preliminares de IVC y la promocion de aquellas que trascienden a un procesio preliminar sancionatorio de IVC"/>
    <s v="Tasa de Trámite a Proceso Sancionatorio"/>
    <s v="Casos que avanzan a proceso preliminar sancionatorio/Total Informes Preliminares x 100"/>
    <x v="1"/>
  </r>
  <r>
    <s v="Gestionar de manera efectiva las funciones de la Secretaria Técnica de los consejos locales y distrital de propiedad horizontal"/>
    <s v="Efectividad en la Gestión de Actas y Compromisos"/>
    <s v="Compromisos formalizados y notificados oportunamente​/Total compromisos adquiridos x 100"/>
    <x v="1"/>
  </r>
  <r>
    <s v="Fortalecer en las organizaciones comunales, la implementación del Modelo de fortalecimiento."/>
    <s v="Nivel de Implementación del Modelo de Fortalecimiento"/>
    <s v="Organizaciones que implementan el modelo/ Organizaciones priorizadas x 100"/>
    <x v="1"/>
  </r>
  <r>
    <s v="Fortalecer el desarrollo de prototipos en el Laboratorio &quot;ParticiLab&quot;, con el proposito de mejorar la participación incidente en Bogotá"/>
    <s v="Porcentaje de avance en el desarrollo de prototipos para el fortalecimiento del laboratorio"/>
    <s v="Porcentaje de avance en el desarrollo de prototipos/100%"/>
    <x v="2"/>
  </r>
  <r>
    <s v="Verificar de manera permanente que la información de los procesos de formación cursos se encuentre publicado  en el link de transparencia de la página web de la Entidad."/>
    <s v="Número de validaciones de información publicada en el link de transparencia "/>
    <s v="Total de validaciones de información publicada/solicitud de publicación"/>
    <x v="2"/>
  </r>
  <r>
    <s v="Definir, formular, implementar y hacer seguimiento a la  Estrategia de Rendición de Cuentas"/>
    <s v="Porcentaje de avance en la defnición, aprobación e implementación de  la Estrategia de Rendición de Cuentas"/>
    <s v="Número de etapas cumplidas (definición, aprobación, implementación)​ x 100/ Número de etapas programadas (3)"/>
    <x v="0"/>
  </r>
  <r>
    <s v="Monitorear y consolidar mensualmente los resultados de las acciones realizadas en el territorio (por localidad), emitiendo el informe de seguimiento correspondiente"/>
    <s v="Nivel de Ejecución de Acciones Territoriales"/>
    <s v="Acciones ejecutadas/Acciones planificadas por localidad x 100"/>
    <x v="3"/>
  </r>
  <r>
    <s v="En el marco del Comité Técnico de Presupuestos Participativos, coordinar con las diferentes instancias, los lineamientos definidos para el proceso de presupuestos participativos, incluyendo la formación y generación de capacidades ciudadanas."/>
    <s v="Nivel de Implementación de Lineamientos de Presupuestos Participativos"/>
    <s v="Lineamientos Implementados/ Lineamientos definidos x 100"/>
    <x v="3"/>
  </r>
  <r>
    <s v="En el marco de la Comisión Intersectorial de Participación - CIP, coordinar, articular, orientar y concertar las acciones de las entidades distritales en materia de promoción de la participación y fortalecimiento de la sociedad civil y sus organizaciones sociales."/>
    <s v="Índice de Articulación Interinstitucional"/>
    <s v="Acciones intersectoriales ejecutadas/Acciones intersectoriales cocertadas x 100"/>
    <x v="3"/>
  </r>
  <r>
    <s v="Generar los informes correspondientes al seguimiento del Plan de Acción de la Política Pública de Participación Incidente, con el fin de asegurar su cumplimiento. "/>
    <s v="Avance de Ejecución del Plan de Acción de la Política Publica de Participación Incidente"/>
    <s v="Metas cumplidas_x000a_/metasprogramadas x 100 "/>
    <x v="3"/>
  </r>
  <r>
    <s v="Garantizar información transparente y disponible para la ciudadanía en la pagina web institucional, a cargo de la Subdirección de Promoción de la Participación"/>
    <s v="Nivel de Cumplimiento de Publicación Obligatoria"/>
    <s v="Contenidos publicados conforme a la normativa/Contenidos exigidos x 100"/>
    <x v="3"/>
  </r>
  <r>
    <s v="Registrar y realizar con oportunidad, el seguimiento a los compromisos formulados por la Entidad en la platoforma de la Veeduría Distrital. (COLIBRI)"/>
    <s v="Tasa de Cierre de Compromisos"/>
    <s v="Compromisos cerrados / Total Compromisos registrados x 100"/>
    <x v="3"/>
  </r>
  <r>
    <s v="Fortalecer el proceso de revisión, implementación y seguimiento de las Políticas Públicas en las que interviene el IDPAC "/>
    <s v="% de políticas públicas con seguimiento realizado"/>
    <s v="(Políticas con seguimiento / Total de políticas) × 100"/>
    <x v="0"/>
  </r>
  <r>
    <s v="Realizar seguimiento a las actividades y acciones adelantadas en el marco del Consejo Consultivo de Participación y Consejo Distrital de la Bicicleta"/>
    <s v="Sesiones realizadas en la vigencia"/>
    <s v="(Número de sesiones realizadas / Número de sesioes programadas para la vigencia)*100"/>
    <x v="4"/>
  </r>
  <r>
    <s v="Desarrollar acciones de fortalecimiento a Instancias de Participación ciudadana  formales y no formales en el marco del modelo establecido por la Gerencia"/>
    <s v=" Acciones de Fortalecimiento desarrolladas"/>
    <s v="(No de Acciones de Fortalecimiento ejecutadas / No de Acciones de Fortalecimiento programadas)*100"/>
    <x v="4"/>
  </r>
  <r>
    <s v="Fotalecer el esquema de analisis de datos en las lineas de investigación del observatorio para la generación de informes que sirvan para la toma de decisiones incorporando enfoques de cultura ciudadana, democrática y de paz."/>
    <s v="Porcentaje de avance en el desarrollo de analisis de datos para la generación de informes del Observatorio"/>
    <s v="Porcentaje de avance en el desarrollo de  analisis de datos para la generación de informes /100%"/>
    <x v="2"/>
  </r>
  <r>
    <s v="Gestionar acciones para la construcción e implementación de agendas de juventud en los escenarios de diálogo mixto del Sistema Distrital de Juventud."/>
    <s v="Porcentaje de cumplimiento en la gestión y acompañamiento en escenarios del Sistema Distrital de Juventud"/>
    <s v="Número de acciones realizadas en los escenarios y plataformas de juventud / Número total de acciones planificadas en dichos escenarios x 100"/>
    <x v="5"/>
  </r>
  <r>
    <s v="Ejercer la secretaría técnica en las sesiones de la Mesa Distrital de Juventud."/>
    <s v="Porcentaje de sesiones con secretaría técnica ejercida en la Mesa Distrital de Juventud"/>
    <s v="Sesiones con secretaría técnica realizada/ total de sesiones programadas x 100"/>
    <x v="5"/>
  </r>
  <r>
    <s v="Participar en los Comités Operativos Locales de Juventud, para socializar los avances correspondientes a los productos a cargo del IDPAC en La Política Publica Distrital de Juventud."/>
    <s v="Porcentaje de participación en Comités Operativos Locales para socialización de avances"/>
    <s v="Comités locales en los que se participo / Total de Comités programados x 100"/>
    <x v="5"/>
  </r>
  <r>
    <s v="Acompañar y hacer seguimiento a las sesiones de la Comisión de Concertación y Decisión de Juventudes, de conformidad al Decreto 614 de 2022."/>
    <s v="Porcentaje de sesiones de la Comisión de Concertación acompañadas y con seguimiento"/>
    <s v="Porcentaje de sesiones de la Comisión de Concertación acompañadas y con seguimiento/Total de sesiones programadas x 100"/>
    <x v="5"/>
  </r>
  <r>
    <s v="Acompañar y apoyar las acciones concertadas en las Plataformas Locales y /o Distrital de Juventud."/>
    <s v="Porcentaje de acciones apoyadas en Plataformas Locales y Distritales de Juventud"/>
    <s v="Acciones apoyadas /Total acciones concertadas x 100"/>
    <x v="5"/>
  </r>
  <r>
    <s v="Definir, aprobar, registrar, implementar y hacer seguimiento a la Estrategia institucional de racionalización de trámites."/>
    <s v="Porcentaje de avance en la defnición, aprobación, registro e  implementación de  la Estrategia de Racionalización de Trámites"/>
    <s v="Número de etapas cumplidas (definición, aprobación, implementación)​ x 100/ Número de etapas programadas (4)"/>
    <x v="0"/>
  </r>
  <r>
    <s v="Gestionar de manera oportuna la atención de requerimientos de las organizaciones comunales de primer y segundo grado "/>
    <s v="Oportunidad en la Atención de Requerimientos"/>
    <s v=" Requerimientos atendidos dentro del plazo​/Total de requerimientos recibidos x 100"/>
    <x v="1"/>
  </r>
  <r>
    <s v="Fortalecer las acciones de planificación, desarrollo y cierre de formaciones relacionadas con el incremento de las capacidades democráticas. "/>
    <s v="Nivel de cumplimiento en la gestión de las formaciones"/>
    <s v="Formaciones ejecutadas y cerradas conforme a lo planificado/formaciones programadasX100."/>
    <x v="2"/>
  </r>
  <r>
    <s v="Lanzamiento de la Convocatoria y Publicación de los requisitos para participar."/>
    <s v="Porcentaje de convocatoria publicada en los tiempos establecidos"/>
    <s v="(Convocatoria publicada / Convocatoria programada) x 100"/>
    <x v="6"/>
  </r>
  <r>
    <s v="Publicación de los resultados de la Convocatoria."/>
    <s v="Publicación de resultados definitivos"/>
    <s v="(Publicación realizada / Publicación programada) x 100"/>
    <x v="6"/>
  </r>
  <r>
    <s v="Constituir y formalizar los convenios solidarios con las Juntas de Acción Comunal ganadoras de la convocatoria ‘Obras con Saldo Pedagógico 2026’, garantizando el cumplimiento de los requisitos establecidos en la metodología"/>
    <s v="Porcentaje de convenios OSP suscritos"/>
    <s v="(Convenios OSP suscritos / Total OSP programados en la vigencia) x 100"/>
    <x v="6"/>
  </r>
  <r>
    <s v="Realizar acompañamiento territorial integral, desde el equipo interdisciplinario de la Gerencia de Proyectos, para garantizar la adecuada ejecución de las Obras con Saldo Pedagógico seleccionadas."/>
    <s v="Porcentaje de seguimiento a proyectos OSP"/>
    <s v="(Proyectos con seguimiento realizado / Total proyectos OSP en ejecución) x 100"/>
    <x v="6"/>
  </r>
  <r>
    <s v="Realizar un evento de reconocimiento a las Juntas de Acción Comunal y organizaciones sociales ganadoras, con el fin de destacar sus logros, promover la participación comunitaria y fortalecer el compromiso con el desarrollo local."/>
    <s v="Realización del evento de reconocimiento"/>
    <s v="(Evento realizado / Evento programado) x 100"/>
    <x v="6"/>
  </r>
  <r>
    <s v="Actualizar información de participación en el link de transparencia, en los términos establecidos en el esquema de publicación vigente."/>
    <s v="Porcentaje de contenidos actualizados"/>
    <s v="Número de contenidos actualizados / Número de contenidos programados"/>
    <x v="6"/>
  </r>
  <r>
    <s v="Socializar en espacios participativos en las localidades los temas misionales priorizados por el IDPAC."/>
    <s v="Porcentaje de socialización de temas misionales priorizados en espacios participativos locales"/>
    <s v="Número de espacios participativos realizados / Total de espacios participativos locales programados"/>
    <x v="6"/>
  </r>
  <r>
    <s v="Registrar y realizar seguimiento a los compromisos formulados por la Entidad en la platoforma de la Veeduría Distrital."/>
    <s v="Porcentaje de compromisos institucionales registrados y con seguimiento en la plataforma de la Veeduría Distrital"/>
    <s v="Compromisos formulados por la Entidad / Total de compromisos institucionales formulados"/>
    <x v="6"/>
  </r>
  <r>
    <s v="Promover el derecho de acceso a la información pública en las localidades"/>
    <s v="Porcentaje de jornadas de promoción del derecho de acceso a la información pública realizadas en las localidades"/>
    <s v="Número de jornadas efectivamente realizadas en las localidades / Total de jornadas programadas en la vigencia"/>
    <x v="6"/>
  </r>
  <r>
    <s v="Implementar el Plan Estratégico de Tecnologías de la Información PETI Aprobado "/>
    <s v="Porcentaje de avance en la implementación del PETI "/>
    <s v="Proyectos ejecutados/proyectos programados x100"/>
    <x v="7"/>
  </r>
  <r>
    <s v="Fortalecer de manera integral la gestión de activos de información y la seguridad de la información del IDPAC"/>
    <s v="Índice de Cumplimiento del Plan de Seguridad y Gestión de Activos de Información"/>
    <s v="Acciones estratégicas ejecutadas /acciones estratégicas programas x 100"/>
    <x v="7"/>
  </r>
  <r>
    <s v="Garantizar la provisión oportuna y transitoria de las vacantes definitivas mediante encargos o nombramientos en provisionalidad, asegurando la continuidad operativa y el cumplimiento de la misión institucional."/>
    <s v="Índice de Provisión Oportuna de Vacantes Definitivas"/>
    <s v="Vacantes definitivas provistas/total de vacantes identificadas x 100"/>
    <x v="7"/>
  </r>
  <r>
    <s v="Garantizar la ejecución integral, soporte documental, contratación oportuna y evaluación de impacto del Plan Institucional de Capacitación (PIC), asegurando trazabilidad, cumplimiento normativo y mejora continua en el desarrollo de competencias institucionales."/>
    <s v="Índice de Gestión Integral del Plan Institucional de Capacitación"/>
    <s v="Componentes del PIC ejecutados y soportados conforme a plan/ Componentes del PIC programados x 100"/>
    <x v="7"/>
  </r>
  <r>
    <s v="Implementar integralmente el Programa de Bienestar, orientado al fortalecimiento del clima organizacional, la motivación, la apropiación de valores y el sentido de pertenencia de los servidores públicos."/>
    <s v="Índice de Ejecución del Programa de Bienestar e Integración Institucional"/>
    <s v="Actividades de Bienestar ejecutadas/Actividades de Bienestar programadas x 100/ "/>
    <x v="7"/>
  </r>
  <r>
    <s v="Desarrollar, implementar y monitorear el Plan de Gestión de Integridad institucional, asegurando la formalización del equipo de integridad, la capacitación y sensibilización continua de los servidores, la socialización y apropiación del Código de Integridad, y el seguimiento efectivo de riesgos y buenas prácticas para promover una cultura ética y de cumplimiento en la entidad."/>
    <s v="Índice de Avance en la Implementación del Plan de Integridad"/>
    <s v="Actividades programadas del Plan de Integridad / Actividades ejecutadas del Plan de Integridad x100"/>
    <x v="7"/>
  </r>
  <r>
    <s v="Implementar y monitorear integralmente el Plan de Seguridad y Salud en el Trabajo, garantizando la vigilancia epidemiológica, prevención de riesgos biomecánicos y psicosociales, capacitaciones en ergonomía y seguridad, inspecciones periódicas, actualización normativa y la promoción de ambientes laborales saludables que contribuyan al bienestar físico y emocional de los servidores."/>
    <s v="Índice de Cumplimiento del Plan de Seguridad y Salud en el Trabajo"/>
    <s v="Actividades ejecutadas del Plan de Seguridad y Salud en el Trabajo / Actividades programadas del Programa x 100"/>
    <x v="7"/>
  </r>
  <r>
    <s v="Implementar y consolidar el Plan de Gestión Documental del IDPAC en el marco del PINAR, asegurando la actualización, control y seguimiento de inventarios, tablas de retención y valoración documental, registros electrónicos y asistencia técnica, garantizando cumplimiento normativo, trazabilidad de la información y disponibilidad oportuna de los documentos para la gestión institucional."/>
    <s v="Índice de Cumplimiento del Plan de Gestión Documental – PINAR"/>
    <s v="Actividades ejecutadas y soportadas conforme al PINAR / Actividades Programadas x100"/>
    <x v="7"/>
  </r>
  <r>
    <s v="Optimizar la estructura organizacional y la asignación de funciones del IDPAC mediante la medición de cargas de trabajo y el rediseño institucional, asegurando eficiencia operativa, equilibrio de las cargas laborales y fortalecimiento de la capacidad institucional, en línea con los lineamientos estratégicos del Plan Estratégico de Talento Humano y el MIPG."/>
    <s v="Índice de Optimización Organizacional – PETAL/MIPG"/>
    <s v="Etapas ejecutadas del proceso de medición y rediseño/ Etapas planificadas conforme al PETH x100"/>
    <x v="7"/>
  </r>
  <r>
    <s v="Optimizar la gestión financiera de la Secretaría General mediante la implementación de una herramienta de seguimiento presupuestal que garantice control, transparencia y eficiencia en la ejecución de los recursos. "/>
    <s v="Índice de Seguimiento Presupuestal"/>
    <s v="Actividades de seguimiento y control ejecutadas/ Actividades programadas de gestión Presupuestal x100"/>
    <x v="7"/>
  </r>
  <r>
    <s v="Realizar un diagnóstico integral de la Política de Servicio al Ciudadano para identificar brechas, fortalezas y oportunidades que permitan diseñar un plan de acción efectivo y medible para mejorar la relación Estado–Ciudadanía."/>
    <s v="Nivel de avance del diagnóstico integral"/>
    <s v="Número de lineamientos evaluados y documentados/ Número total de lineamientos x100"/>
    <x v="7"/>
  </r>
  <r>
    <s v="Evaluar y ejecutar mejoras en la infraestructura física y digital de la entidad, garantizando espacios de trabajo funcionales y accesibles para todos los ciudadanos, incluyendo personas con discapacidad."/>
    <s v="% de espacios físicos y canales digitales adaptados y funcionales."/>
    <s v="Número de espacios mejorados y accesibles/ Número total de espacios"/>
    <x v="7"/>
  </r>
  <r>
    <s v="Implementar de manera progresiva el Modelo de Servicio al Ciudadano en articulación con todas las áreas de la entidad, alineado con el Modelo Distrital de Relacionamiento Integral con la Ciudadanía, fortaleciendo procesos, canales y protocolos de atención."/>
    <s v="Progreso de implementación del Modelo de Servicio al Ciudadano"/>
    <s v="Número de acciones del modelo implementadas/ Total de acciones a implementar según la normatividad establecida x 100"/>
    <x v="7"/>
  </r>
  <r>
    <s v="Garantizar que la información, comunicación y formación dirigidas a la ciudadanía sean accesibles e inclusivas, incorporando criterios de lenguaje claro y enfoque diferencial para facilitar el acceso efectivo de todos los ciudadanos y grupos de valor."/>
    <s v="Porcentaje de contenidos accesibles e inclusivos implementados"/>
    <s v="Contenidos adaptados con accesibilidad e inclusión /Total de contenidos  dirigidos a la ciudadanía y los grupos de valor x100"/>
    <x v="7"/>
  </r>
  <r>
    <s v="Optimizar los canales de atención y comunicación ciudadana, integrando criterios de lenguaje claro y soluciones tecnológicas para ofrecer una experiencia más ágil, clara y efectiva."/>
    <s v="Porcentaje de mejoras implementadas en canales de atención"/>
    <s v="(Mejoras implementadas / Mejoras definidas) × 100"/>
    <x v="7"/>
  </r>
  <r>
    <s v="Fortalecer las competencias del talento humano en todos los niveles de atención al ciudadano, asegurando la aplicación de buenas prácticas de servicio, comunicación asertiva y lenguaje claro e inclusivo, para garantizar la eficacia del Modelo de Servicio al Ciudadano."/>
    <s v="Nivel de aplicación de buenas prácticas de servicio al ciudadano por los servidores"/>
    <s v="Número de interacciones ciudadanas que cumplen con estándares de servicio, comunicación asertiva y lenguaje claro / Total de interacciones ciudadanas registradas x100"/>
    <x v="7"/>
  </r>
  <r>
    <s v="Realizar informes semestrales de PQRSD con recomendaciones para la mejora en la prestación de los trámites y servicios de la entidad."/>
    <s v="Cumplimiento en la presentación de informes semestrales de PQRSD con recomendaciones para la mejora del servicio"/>
    <s v="Número de informes presentados​/ Número de informes programados x 100"/>
    <x v="7"/>
  </r>
  <r>
    <s v="Ejercer la representación judicial y extrajudicial del IDPAC con el fin de asegurar la defensa técnica de la entidad"/>
    <s v="Número de registro en la plataforma siprojweb "/>
    <s v="Número de registro en la plataforma siprojweb/ el número total de estados procesales"/>
    <x v="8"/>
  </r>
  <r>
    <s v="Sensibilizar y fortalecer la cultura de prevención del daño antijurídico al interior del IDPAC"/>
    <s v="Número de actividades realizadas por sementre"/>
    <s v="Número de actividades realizadas por sementre/ número total actividades "/>
    <x v="8"/>
  </r>
  <r>
    <s v="Emitir Boletines Jurídicos, Tips y demás recomendaciones, con el objeto de difundir lineamientos normativos, criterios jurisprudenciales y conceptos relevantes que orienten la gestión de los organismos comunales"/>
    <s v="Número de boletines jurídicos "/>
    <s v="Número de boletines jurídicos/total de boletines jurídicos "/>
    <x v="8"/>
  </r>
  <r>
    <s v="Atender requerimientos relacionados con reconocimiento de personerías jurídicas, revisión estatutaria, impugnaciones, asesorías, entre otras"/>
    <s v="Número de atenciones de requerimientos relacionados con reconocimiento de personerías jurídicas, revisión estatutaria, impugnaciones, asesorías"/>
    <s v="Número de atenciones de requerimientos / sobre la solicitudes requeridos "/>
    <x v="8"/>
  </r>
  <r>
    <s v="Sustanciar  las actuaciones administrativas sancionatorias a que haya lugar, de acuerdo con los informes de inspección y vigilancia respecto de las juntas de acción comunal."/>
    <s v="Número de actuaciones  y/u oficios emitidos por la OJ derivados del Proceso Administrativos Sancionatorio contra organizaciones comunales de primer y segundo grado y sobre las demás organizaciones sociales"/>
    <s v="Número de actuaciones administrativos y/u oficios derivados del Proceso Sancionatorio / los procesos sancionatorios en curso. Lo anterior, tomando en consideración el término dispuesto en el artículo 52 de Ley 1437 de 2011"/>
    <x v="8"/>
  </r>
  <r>
    <s v="Adelantar la etapa de juzgamiento en primera instancia de los procesos disciplinarios contra los/as servidores/as y ex servidores/as del Instituto con el respectivo proceso de notificación y/o comunicación"/>
    <s v="Número de actuaciones  y/u  oficios emitidos por la OJ derivados del la etapa de juzgamiento en primera instancia de los procesos disciplinarios contra los/as servidores/as y ex servidores/as del Instituto con el respectivo proceso de notificación y/o comunicación"/>
    <s v="Número de  actuaciones  y/u oficios de la etapa de juzgamiento en primera instancia de los procesos disciplinarios / los procesos disciplinarios  en curso. "/>
    <x v="8"/>
  </r>
  <r>
    <s v="Socializar los lineamientos distritales para la planificación e implementación de la Agenda Regulatoria"/>
    <s v="Número de actividades realizadas por sementre"/>
    <s v="Número de actividades realizadas por sementre/ número total actividades "/>
    <x v="8"/>
  </r>
  <r>
    <s v="Construir la agenda regulatoria de la entidad"/>
    <s v="Publicación de la agenda regulatoria institucional en el LegalBog"/>
    <s v="Publicación de la agenda regulatoria/ cantidad de actualizaciones anuales que se presenten sobre misma."/>
    <x v="8"/>
  </r>
  <r>
    <s v="Realizar la actualización del normograma de la entidad"/>
    <s v="Publicación de la matriz del normograma institucional"/>
    <s v="Publicación de la matriz del normograma institucional/ cantidad de actualizaciones anuales que se presenten sobre misma."/>
    <x v="8"/>
  </r>
  <r>
    <s v="Asesorar y orientar a las dependencias del IDPAC en materia jurídica, a solicitud de parte."/>
    <s v="número de asesorias por semestre "/>
    <s v="número de asesorias por semestre/ número de asesorias por semestre solicitadas a la OJ"/>
    <x v="8"/>
  </r>
  <r>
    <s v="Verificar de manera permanente que la información publicada en el link de transparencia de la página web (numerales 1.7, 1.8, 2.1.2, 2.1.2, 2.1.3, 2.1.4, ,2.1.6, 2.2.1, 2.2.2, 2.3.1, 2.3.2, 2.3.3 y 4.9), se encuentre completa, actualizada y es consistente, de conformidad con lo dispuesto en la Ley de Transparencia, dejando informe trimestral de la verificación efectuada y de las gestiones adelantadas por cada dependencias y/o proceso."/>
    <s v="Número de actividades verificadas en link de transparencia"/>
    <s v="Número de actividades verificadas en link de transparencia/ La totalidad de información a cargo de la OJ en el  link de transparencia"/>
    <x v="8"/>
  </r>
  <r>
    <s v="Realizar el seguimiento a la implementación del plan de acción de la Política Pública de Comunicación Comunitaria y Medios Alternativos a cargo de la Subdirección de Fortalecimiento de la Organización Social, así como la revisión de los reportes de seguimiento correspondientes a las demás políticas públicas a cargo del IDPAC"/>
    <s v="Porcentaje de implementación de los de los planes de acción de las políticas públicas a cargo del IDPAC"/>
    <s v="%IPAPP = NPAPPejec / NPAPPprog * 25% %IPAPPmeta"/>
    <x v="9"/>
  </r>
  <r>
    <s v="Elaboración de un documento técnico que estructure y consolide el Ecosistema de Innovación y Fortalecimiento."/>
    <s v="Porcentaje de avance del documento técnico que permite estructurar y consolidar el Ecosistema de Innovación y Fortalecimiento."/>
    <s v="Porcentaje de avance=(Número total de componentes definidos/ Número de componentes del documento elaborados​)×100"/>
    <x v="9"/>
  </r>
  <r>
    <s v="Brindar acompañamiento a los procesos electorales "/>
    <s v="Porcentaje de acompañamientos realizados a los procesos electorales"/>
    <s v="Porcentaje de acompañamientos=(Número total de procesos electorales programados/Número de acompañamientos realizados​)×100"/>
    <x v="9"/>
  </r>
  <r>
    <s v="Realizar  mesas de trabajo para el seguimiento y retroalimentación de la aplicación del Modelo de Fortalecimiento. "/>
    <s v="Porcentaje de mesas de trabajo realizadas para el seguimiento del Modelo de Fortalecimiento"/>
    <s v="Porcentaje de cumplimiento=(Número de mesas de trabajo programadas/Número de mesas de trabajo realizadas​)×100"/>
    <x v="9"/>
  </r>
  <r>
    <s v="Asegurar la publicación y actualización oportuna de las actas e informes de la Comisión Intersectorial Diferencial Poblacional en el enlace de Transparencia del IDPAC"/>
    <s v="Porcentaje de actas e informes de la Comisión Intersectorial Diferencial Poblacional publicados y actualizados oportunamente en el enlace de Transparencia del IDPAC"/>
    <s v="(Total de actas e informes generados en el periodoNuˊmero de actas e informes publicados y actualizados dentro del plazo establecido​)×100"/>
    <x v="9"/>
  </r>
  <r>
    <s v="Implementar estrategias de comunicación interna mediante la gestión y publicación de contenidos en intranet, pantallas informativas y canales digitales institucionales."/>
    <s v="Porcentaje de implementación de estrategias de comunicación interna en canales institucionales"/>
    <s v="(Número de publicaciones realizadas en canales internos / Número de publicaciones programadas en el período) × 100"/>
    <x v="10"/>
  </r>
  <r>
    <s v="Desarrollar y difundir contenidos institucionales a través de medios digitales, redes sociales y canales informativos externos."/>
    <s v="Porcentaje de cumplimiento en el desarrollo y difusión de contenidos institucional"/>
    <s v="(Número de contenidos producidos y difundidos / Número de contenidos programados) × 100"/>
    <x v="10"/>
  </r>
  <r>
    <s v="Producir contenidos informativos institucionales para fortalecer el Sistema Informativo y de Comunicación de la Participación, mediante podcasts, boletines de prensa y contenidos para redes sociales institucionales.(6 podcast, 4 boletines de prensa, contenidos en 5 redes institucionales)"/>
    <s v="Porcentaje de producción de contenidos informativos institucionales"/>
    <s v="(Número de contenidos informativos producidos / Número total de contenidos programados en el período) × 100"/>
    <x v="10"/>
  </r>
  <r>
    <s v="Realizar programas, entrevistas y espacios radiales a través de la emisora institucional para fortalecer la articulación interinstitucional y la visibilidad de la gestión del IDPAC."/>
    <s v="Porcentaje de realización de programas y entrevistas para articulación interinstitucional"/>
    <s v="Número de programas,entrevistas o espacios realizados/Número de programas,entrevistas programados en el perıíodo)×100"/>
    <x v="10"/>
  </r>
  <r>
    <s v="Diseñar y desarrollar piezas gráficas para la comunicación interna y externa de la entidad."/>
    <s v="Porcentaje de piezas gráficas diseñadas y desarrolladas"/>
    <s v="Numero de piezas gráficasdiseñadas y desarrolladas/ Número de piezas gráficas programadas en el periodo) x100"/>
    <x v="10"/>
  </r>
  <r>
    <s v="Realizar seguimiento a la implementación de las obligaciones de publicación y actualización de información en el marco de la Ley 1712 de 2014 – Ley de Transparencia y del Derecho de Acceso a la Información Pública."/>
    <s v="Porcentaje de seguimiento a la implementación de la Ley 1712 de 2014 y la Resolución 1519 de 2020"/>
    <s v="Número de requerimientos/acciones implementadas según la Ley y Resolución / Número total  de requerimientos/acciones implementadas según la Ley y Resolución x100"/>
    <x v="10"/>
  </r>
  <r>
    <s v="Desarrollar y ejecutar el plan comunicacional para la audiencia pública de rendición de cuentas, incluyendo acciones previas, cubrimiento del evento y difusión posterior del informe y resultados."/>
    <s v="Porcentaje de difusión del informe de rendición de cuentas institucional 2025-2026"/>
    <s v="Número de acciones de difusión realizadas /Número total de acciones de difusión programadas x 100"/>
    <x v="10"/>
  </r>
  <r>
    <m/>
    <m/>
    <m/>
    <x v="1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C95E959-ECAD-4062-BFDE-A046A11BC32F}" name="TablaDinámica2" cacheId="222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19">
  <location ref="A3:B16" firstHeaderRow="1" firstDataRow="1" firstDataCol="1"/>
  <pivotFields count="4">
    <pivotField showAll="0"/>
    <pivotField dataField="1" showAll="0"/>
    <pivotField showAll="0"/>
    <pivotField axis="axisRow" showAll="0">
      <items count="13">
        <item x="2"/>
        <item x="4"/>
        <item x="5"/>
        <item x="6"/>
        <item x="10"/>
        <item x="0"/>
        <item x="8"/>
        <item x="7"/>
        <item x="1"/>
        <item x="9"/>
        <item x="3"/>
        <item x="11"/>
        <item t="default"/>
      </items>
    </pivotField>
  </pivotFields>
  <rowFields count="1">
    <field x="3"/>
  </rowFields>
  <rowItems count="13">
    <i>
      <x/>
    </i>
    <i>
      <x v="1"/>
    </i>
    <i>
      <x v="2"/>
    </i>
    <i>
      <x v="3"/>
    </i>
    <i>
      <x v="4"/>
    </i>
    <i>
      <x v="5"/>
    </i>
    <i>
      <x v="6"/>
    </i>
    <i>
      <x v="7"/>
    </i>
    <i>
      <x v="8"/>
    </i>
    <i>
      <x v="9"/>
    </i>
    <i>
      <x v="10"/>
    </i>
    <i>
      <x v="11"/>
    </i>
    <i t="grand">
      <x/>
    </i>
  </rowItems>
  <colItems count="1">
    <i/>
  </colItems>
  <dataFields count="1">
    <dataField name="Cuenta de Indicador " fld="1" subtotal="count" baseField="0" baseItem="0"/>
  </dataFields>
  <chartFormats count="39">
    <chartFormat chart="0" format="0" series="1">
      <pivotArea type="data" outline="0" fieldPosition="0">
        <references count="1">
          <reference field="4294967294" count="1" selected="0">
            <x v="0"/>
          </reference>
        </references>
      </pivotArea>
    </chartFormat>
    <chartFormat chart="0" format="1">
      <pivotArea type="data" outline="0" fieldPosition="0">
        <references count="2">
          <reference field="4294967294" count="1" selected="0">
            <x v="0"/>
          </reference>
          <reference field="3" count="1" selected="0">
            <x v="5"/>
          </reference>
        </references>
      </pivotArea>
    </chartFormat>
    <chartFormat chart="0" format="2">
      <pivotArea type="data" outline="0" fieldPosition="0">
        <references count="2">
          <reference field="4294967294" count="1" selected="0">
            <x v="0"/>
          </reference>
          <reference field="3" count="1" selected="0">
            <x v="4"/>
          </reference>
        </references>
      </pivotArea>
    </chartFormat>
    <chartFormat chart="0" format="3">
      <pivotArea type="data" outline="0" fieldPosition="0">
        <references count="2">
          <reference field="4294967294" count="1" selected="0">
            <x v="0"/>
          </reference>
          <reference field="3" count="1" selected="0">
            <x v="3"/>
          </reference>
        </references>
      </pivotArea>
    </chartFormat>
    <chartFormat chart="0" format="4">
      <pivotArea type="data" outline="0" fieldPosition="0">
        <references count="2">
          <reference field="4294967294" count="1" selected="0">
            <x v="0"/>
          </reference>
          <reference field="3" count="1" selected="0">
            <x v="2"/>
          </reference>
        </references>
      </pivotArea>
    </chartFormat>
    <chartFormat chart="0" format="5">
      <pivotArea type="data" outline="0" fieldPosition="0">
        <references count="2">
          <reference field="4294967294" count="1" selected="0">
            <x v="0"/>
          </reference>
          <reference field="3" count="1" selected="0">
            <x v="1"/>
          </reference>
        </references>
      </pivotArea>
    </chartFormat>
    <chartFormat chart="0" format="6">
      <pivotArea type="data" outline="0" fieldPosition="0">
        <references count="2">
          <reference field="4294967294" count="1" selected="0">
            <x v="0"/>
          </reference>
          <reference field="3" count="1" selected="0">
            <x v="0"/>
          </reference>
        </references>
      </pivotArea>
    </chartFormat>
    <chartFormat chart="0" format="7">
      <pivotArea type="data" outline="0" fieldPosition="0">
        <references count="2">
          <reference field="4294967294" count="1" selected="0">
            <x v="0"/>
          </reference>
          <reference field="3" count="1" selected="0">
            <x v="10"/>
          </reference>
        </references>
      </pivotArea>
    </chartFormat>
    <chartFormat chart="0" format="8">
      <pivotArea type="data" outline="0" fieldPosition="0">
        <references count="2">
          <reference field="4294967294" count="1" selected="0">
            <x v="0"/>
          </reference>
          <reference field="3" count="1" selected="0">
            <x v="9"/>
          </reference>
        </references>
      </pivotArea>
    </chartFormat>
    <chartFormat chart="0" format="9">
      <pivotArea type="data" outline="0" fieldPosition="0">
        <references count="2">
          <reference field="4294967294" count="1" selected="0">
            <x v="0"/>
          </reference>
          <reference field="3" count="1" selected="0">
            <x v="8"/>
          </reference>
        </references>
      </pivotArea>
    </chartFormat>
    <chartFormat chart="0" format="10">
      <pivotArea type="data" outline="0" fieldPosition="0">
        <references count="2">
          <reference field="4294967294" count="1" selected="0">
            <x v="0"/>
          </reference>
          <reference field="3" count="1" selected="0">
            <x v="7"/>
          </reference>
        </references>
      </pivotArea>
    </chartFormat>
    <chartFormat chart="0" format="11">
      <pivotArea type="data" outline="0" fieldPosition="0">
        <references count="2">
          <reference field="4294967294" count="1" selected="0">
            <x v="0"/>
          </reference>
          <reference field="3" count="1" selected="0">
            <x v="6"/>
          </reference>
        </references>
      </pivotArea>
    </chartFormat>
    <chartFormat chart="0" format="12">
      <pivotArea type="data" outline="0" fieldPosition="0">
        <references count="2">
          <reference field="4294967294" count="1" selected="0">
            <x v="0"/>
          </reference>
          <reference field="3" count="1" selected="0">
            <x v="11"/>
          </reference>
        </references>
      </pivotArea>
    </chartFormat>
    <chartFormat chart="4" format="13" series="1">
      <pivotArea type="data" outline="0" fieldPosition="0">
        <references count="1">
          <reference field="4294967294" count="1" selected="0">
            <x v="0"/>
          </reference>
        </references>
      </pivotArea>
    </chartFormat>
    <chartFormat chart="4" format="14">
      <pivotArea type="data" outline="0" fieldPosition="0">
        <references count="2">
          <reference field="4294967294" count="1" selected="0">
            <x v="0"/>
          </reference>
          <reference field="3" count="1" selected="0">
            <x v="0"/>
          </reference>
        </references>
      </pivotArea>
    </chartFormat>
    <chartFormat chart="4" format="15">
      <pivotArea type="data" outline="0" fieldPosition="0">
        <references count="2">
          <reference field="4294967294" count="1" selected="0">
            <x v="0"/>
          </reference>
          <reference field="3" count="1" selected="0">
            <x v="1"/>
          </reference>
        </references>
      </pivotArea>
    </chartFormat>
    <chartFormat chart="4" format="16">
      <pivotArea type="data" outline="0" fieldPosition="0">
        <references count="2">
          <reference field="4294967294" count="1" selected="0">
            <x v="0"/>
          </reference>
          <reference field="3" count="1" selected="0">
            <x v="2"/>
          </reference>
        </references>
      </pivotArea>
    </chartFormat>
    <chartFormat chart="4" format="17">
      <pivotArea type="data" outline="0" fieldPosition="0">
        <references count="2">
          <reference field="4294967294" count="1" selected="0">
            <x v="0"/>
          </reference>
          <reference field="3" count="1" selected="0">
            <x v="3"/>
          </reference>
        </references>
      </pivotArea>
    </chartFormat>
    <chartFormat chart="4" format="18">
      <pivotArea type="data" outline="0" fieldPosition="0">
        <references count="2">
          <reference field="4294967294" count="1" selected="0">
            <x v="0"/>
          </reference>
          <reference field="3" count="1" selected="0">
            <x v="4"/>
          </reference>
        </references>
      </pivotArea>
    </chartFormat>
    <chartFormat chart="4" format="19">
      <pivotArea type="data" outline="0" fieldPosition="0">
        <references count="2">
          <reference field="4294967294" count="1" selected="0">
            <x v="0"/>
          </reference>
          <reference field="3" count="1" selected="0">
            <x v="5"/>
          </reference>
        </references>
      </pivotArea>
    </chartFormat>
    <chartFormat chart="4" format="20">
      <pivotArea type="data" outline="0" fieldPosition="0">
        <references count="2">
          <reference field="4294967294" count="1" selected="0">
            <x v="0"/>
          </reference>
          <reference field="3" count="1" selected="0">
            <x v="6"/>
          </reference>
        </references>
      </pivotArea>
    </chartFormat>
    <chartFormat chart="4" format="21">
      <pivotArea type="data" outline="0" fieldPosition="0">
        <references count="2">
          <reference field="4294967294" count="1" selected="0">
            <x v="0"/>
          </reference>
          <reference field="3" count="1" selected="0">
            <x v="7"/>
          </reference>
        </references>
      </pivotArea>
    </chartFormat>
    <chartFormat chart="4" format="22">
      <pivotArea type="data" outline="0" fieldPosition="0">
        <references count="2">
          <reference field="4294967294" count="1" selected="0">
            <x v="0"/>
          </reference>
          <reference field="3" count="1" selected="0">
            <x v="8"/>
          </reference>
        </references>
      </pivotArea>
    </chartFormat>
    <chartFormat chart="4" format="23">
      <pivotArea type="data" outline="0" fieldPosition="0">
        <references count="2">
          <reference field="4294967294" count="1" selected="0">
            <x v="0"/>
          </reference>
          <reference field="3" count="1" selected="0">
            <x v="9"/>
          </reference>
        </references>
      </pivotArea>
    </chartFormat>
    <chartFormat chart="4" format="24">
      <pivotArea type="data" outline="0" fieldPosition="0">
        <references count="2">
          <reference field="4294967294" count="1" selected="0">
            <x v="0"/>
          </reference>
          <reference field="3" count="1" selected="0">
            <x v="10"/>
          </reference>
        </references>
      </pivotArea>
    </chartFormat>
    <chartFormat chart="4" format="25">
      <pivotArea type="data" outline="0" fieldPosition="0">
        <references count="2">
          <reference field="4294967294" count="1" selected="0">
            <x v="0"/>
          </reference>
          <reference field="3" count="1" selected="0">
            <x v="11"/>
          </reference>
        </references>
      </pivotArea>
    </chartFormat>
    <chartFormat chart="5" format="26" series="1">
      <pivotArea type="data" outline="0" fieldPosition="0">
        <references count="1">
          <reference field="4294967294" count="1" selected="0">
            <x v="0"/>
          </reference>
        </references>
      </pivotArea>
    </chartFormat>
    <chartFormat chart="5" format="27">
      <pivotArea type="data" outline="0" fieldPosition="0">
        <references count="2">
          <reference field="4294967294" count="1" selected="0">
            <x v="0"/>
          </reference>
          <reference field="3" count="1" selected="0">
            <x v="0"/>
          </reference>
        </references>
      </pivotArea>
    </chartFormat>
    <chartFormat chart="5" format="28">
      <pivotArea type="data" outline="0" fieldPosition="0">
        <references count="2">
          <reference field="4294967294" count="1" selected="0">
            <x v="0"/>
          </reference>
          <reference field="3" count="1" selected="0">
            <x v="1"/>
          </reference>
        </references>
      </pivotArea>
    </chartFormat>
    <chartFormat chart="5" format="29">
      <pivotArea type="data" outline="0" fieldPosition="0">
        <references count="2">
          <reference field="4294967294" count="1" selected="0">
            <x v="0"/>
          </reference>
          <reference field="3" count="1" selected="0">
            <x v="2"/>
          </reference>
        </references>
      </pivotArea>
    </chartFormat>
    <chartFormat chart="5" format="30">
      <pivotArea type="data" outline="0" fieldPosition="0">
        <references count="2">
          <reference field="4294967294" count="1" selected="0">
            <x v="0"/>
          </reference>
          <reference field="3" count="1" selected="0">
            <x v="3"/>
          </reference>
        </references>
      </pivotArea>
    </chartFormat>
    <chartFormat chart="5" format="31">
      <pivotArea type="data" outline="0" fieldPosition="0">
        <references count="2">
          <reference field="4294967294" count="1" selected="0">
            <x v="0"/>
          </reference>
          <reference field="3" count="1" selected="0">
            <x v="4"/>
          </reference>
        </references>
      </pivotArea>
    </chartFormat>
    <chartFormat chart="5" format="32">
      <pivotArea type="data" outline="0" fieldPosition="0">
        <references count="2">
          <reference field="4294967294" count="1" selected="0">
            <x v="0"/>
          </reference>
          <reference field="3" count="1" selected="0">
            <x v="5"/>
          </reference>
        </references>
      </pivotArea>
    </chartFormat>
    <chartFormat chart="5" format="33">
      <pivotArea type="data" outline="0" fieldPosition="0">
        <references count="2">
          <reference field="4294967294" count="1" selected="0">
            <x v="0"/>
          </reference>
          <reference field="3" count="1" selected="0">
            <x v="6"/>
          </reference>
        </references>
      </pivotArea>
    </chartFormat>
    <chartFormat chart="5" format="34">
      <pivotArea type="data" outline="0" fieldPosition="0">
        <references count="2">
          <reference field="4294967294" count="1" selected="0">
            <x v="0"/>
          </reference>
          <reference field="3" count="1" selected="0">
            <x v="7"/>
          </reference>
        </references>
      </pivotArea>
    </chartFormat>
    <chartFormat chart="5" format="35">
      <pivotArea type="data" outline="0" fieldPosition="0">
        <references count="2">
          <reference field="4294967294" count="1" selected="0">
            <x v="0"/>
          </reference>
          <reference field="3" count="1" selected="0">
            <x v="8"/>
          </reference>
        </references>
      </pivotArea>
    </chartFormat>
    <chartFormat chart="5" format="36">
      <pivotArea type="data" outline="0" fieldPosition="0">
        <references count="2">
          <reference field="4294967294" count="1" selected="0">
            <x v="0"/>
          </reference>
          <reference field="3" count="1" selected="0">
            <x v="9"/>
          </reference>
        </references>
      </pivotArea>
    </chartFormat>
    <chartFormat chart="5" format="37">
      <pivotArea type="data" outline="0" fieldPosition="0">
        <references count="2">
          <reference field="4294967294" count="1" selected="0">
            <x v="0"/>
          </reference>
          <reference field="3" count="1" selected="0">
            <x v="10"/>
          </reference>
        </references>
      </pivotArea>
    </chartFormat>
    <chartFormat chart="5" format="38">
      <pivotArea type="data" outline="0" fieldPosition="0">
        <references count="2">
          <reference field="4294967294" count="1" selected="0">
            <x v="0"/>
          </reference>
          <reference field="3" count="1" selected="0">
            <x v="1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A1:AV97"/>
  <sheetViews>
    <sheetView tabSelected="1" topLeftCell="A87" zoomScale="98" zoomScaleNormal="98" zoomScaleSheetLayoutView="80" workbookViewId="0">
      <selection activeCell="G96" sqref="G96"/>
    </sheetView>
  </sheetViews>
  <sheetFormatPr defaultColWidth="11.42578125" defaultRowHeight="14.25"/>
  <cols>
    <col min="1" max="1" width="16" style="3" customWidth="1"/>
    <col min="2" max="2" width="15.42578125" style="3" customWidth="1"/>
    <col min="3" max="3" width="31.140625" style="3" customWidth="1"/>
    <col min="4" max="4" width="37" style="3" customWidth="1"/>
    <col min="5" max="5" width="19.42578125" style="1" customWidth="1"/>
    <col min="6" max="6" width="17.28515625" style="1" customWidth="1"/>
    <col min="7" max="7" width="14" style="3" customWidth="1"/>
    <col min="8" max="8" width="33.140625" style="1" customWidth="1"/>
    <col min="9" max="9" width="18" style="1" customWidth="1"/>
    <col min="10" max="10" width="18.7109375" style="1" customWidth="1"/>
    <col min="11" max="11" width="39.28515625" style="1" customWidth="1"/>
    <col min="12" max="12" width="17.28515625" style="1" customWidth="1"/>
    <col min="13" max="13" width="16.28515625" style="3" customWidth="1"/>
    <col min="14" max="14" width="21.28515625" style="3" customWidth="1"/>
    <col min="15" max="15" width="17.28515625" style="3" customWidth="1"/>
    <col min="16" max="29" width="17.28515625" style="3" hidden="1" customWidth="1"/>
    <col min="30" max="31" width="17.28515625" style="5" hidden="1" customWidth="1"/>
    <col min="32" max="32" width="17.28515625" style="3" hidden="1" customWidth="1"/>
    <col min="33" max="33" width="17.28515625" style="5" hidden="1" customWidth="1"/>
    <col min="34" max="42" width="17.28515625" style="3" hidden="1" customWidth="1"/>
    <col min="43" max="43" width="17.28515625" style="54" hidden="1" customWidth="1"/>
    <col min="44" max="44" width="17.28515625" style="49" customWidth="1"/>
    <col min="45" max="45" width="12.140625" style="34" customWidth="1"/>
    <col min="46" max="46" width="19" style="34" customWidth="1"/>
    <col min="47" max="47" width="16.140625" style="34" customWidth="1"/>
    <col min="48" max="48" width="14.85546875" style="34" customWidth="1"/>
    <col min="49" max="16384" width="11.42578125" style="1"/>
  </cols>
  <sheetData>
    <row r="1" spans="1:48" ht="39" customHeight="1">
      <c r="A1" s="189"/>
      <c r="B1" s="189"/>
      <c r="C1" s="189"/>
      <c r="D1" s="195" t="s">
        <v>0</v>
      </c>
      <c r="E1" s="196"/>
      <c r="F1" s="196"/>
      <c r="G1" s="197"/>
      <c r="H1" s="197"/>
      <c r="I1" s="197"/>
      <c r="J1" s="197"/>
      <c r="K1" s="197"/>
      <c r="L1" s="197"/>
      <c r="M1" s="197"/>
      <c r="N1" s="197"/>
      <c r="O1" s="197"/>
      <c r="P1" s="197"/>
      <c r="Q1" s="197"/>
      <c r="R1" s="197"/>
      <c r="S1" s="197"/>
      <c r="T1" s="197"/>
      <c r="U1" s="197"/>
      <c r="V1" s="197"/>
      <c r="W1" s="197"/>
      <c r="X1" s="197"/>
      <c r="Y1" s="197"/>
      <c r="Z1" s="197"/>
      <c r="AA1" s="197"/>
      <c r="AB1" s="197"/>
      <c r="AC1" s="197"/>
      <c r="AD1" s="197"/>
      <c r="AE1" s="197"/>
      <c r="AF1" s="197"/>
      <c r="AG1" s="197"/>
      <c r="AH1" s="197"/>
      <c r="AI1" s="197"/>
      <c r="AJ1" s="197"/>
      <c r="AK1" s="197"/>
      <c r="AL1" s="197"/>
      <c r="AM1" s="197"/>
      <c r="AN1" s="197"/>
      <c r="AO1" s="197"/>
      <c r="AP1" s="197"/>
      <c r="AQ1" s="196"/>
      <c r="AR1" s="196"/>
      <c r="AS1" s="197"/>
      <c r="AT1" s="198"/>
      <c r="AU1" s="194" t="s">
        <v>1</v>
      </c>
      <c r="AV1" s="194"/>
    </row>
    <row r="2" spans="1:48" ht="36" customHeight="1">
      <c r="A2" s="189"/>
      <c r="B2" s="189"/>
      <c r="C2" s="189"/>
      <c r="D2" s="195" t="s">
        <v>2</v>
      </c>
      <c r="E2" s="196"/>
      <c r="F2" s="196"/>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7"/>
      <c r="AJ2" s="197"/>
      <c r="AK2" s="197"/>
      <c r="AL2" s="197"/>
      <c r="AM2" s="197"/>
      <c r="AN2" s="197"/>
      <c r="AO2" s="197"/>
      <c r="AP2" s="197"/>
      <c r="AQ2" s="196"/>
      <c r="AR2" s="196"/>
      <c r="AS2" s="197"/>
      <c r="AT2" s="198"/>
      <c r="AU2" s="194"/>
      <c r="AV2" s="194"/>
    </row>
    <row r="3" spans="1:48" ht="14.25" customHeight="1">
      <c r="K3" s="4"/>
      <c r="L3" s="4"/>
      <c r="AQ3" s="35"/>
    </row>
    <row r="4" spans="1:48" ht="33.75" customHeight="1">
      <c r="A4" s="6" t="s">
        <v>3</v>
      </c>
      <c r="B4" s="7">
        <v>46027</v>
      </c>
      <c r="C4" s="14" t="s">
        <v>4</v>
      </c>
      <c r="D4" s="16">
        <v>46049</v>
      </c>
      <c r="E4" s="3"/>
      <c r="F4" s="3"/>
      <c r="H4" s="15"/>
      <c r="I4" s="15"/>
      <c r="J4" s="15"/>
      <c r="K4" s="15"/>
      <c r="L4" s="15"/>
      <c r="M4" s="183" t="s">
        <v>5</v>
      </c>
      <c r="N4" s="184"/>
      <c r="O4" s="185"/>
      <c r="P4" s="186" t="s">
        <v>6</v>
      </c>
      <c r="Q4" s="187"/>
      <c r="R4" s="187"/>
      <c r="S4" s="187"/>
      <c r="T4" s="187"/>
      <c r="U4" s="187"/>
      <c r="V4" s="188"/>
      <c r="W4" s="8"/>
      <c r="X4" s="8"/>
      <c r="Y4" s="8"/>
      <c r="Z4" s="8"/>
      <c r="AA4" s="8"/>
      <c r="AB4" s="8"/>
      <c r="AC4" s="8"/>
      <c r="AD4" s="8"/>
      <c r="AE4" s="8"/>
      <c r="AF4" s="8"/>
      <c r="AG4" s="8"/>
      <c r="AH4" s="8"/>
      <c r="AI4" s="8"/>
      <c r="AJ4" s="8"/>
      <c r="AK4" s="8"/>
      <c r="AL4" s="8"/>
      <c r="AM4" s="8"/>
      <c r="AN4" s="8"/>
      <c r="AO4" s="8"/>
      <c r="AP4" s="8"/>
      <c r="AQ4" s="50"/>
      <c r="AR4" s="50"/>
      <c r="AS4" s="15"/>
      <c r="AT4" s="50"/>
      <c r="AU4" s="51" t="s">
        <v>7</v>
      </c>
      <c r="AV4" s="52">
        <v>2</v>
      </c>
    </row>
    <row r="5" spans="1:48" s="13" customFormat="1" ht="18.75" customHeight="1">
      <c r="A5" s="2"/>
      <c r="B5" s="2"/>
      <c r="C5" s="2"/>
      <c r="D5" s="2"/>
      <c r="G5" s="2"/>
      <c r="H5" s="9"/>
      <c r="I5" s="9"/>
      <c r="J5" s="9"/>
      <c r="K5" s="10"/>
      <c r="L5" s="10"/>
      <c r="M5" s="12"/>
      <c r="N5" s="12"/>
      <c r="O5" s="12"/>
      <c r="P5" s="11"/>
      <c r="Q5" s="11"/>
      <c r="R5" s="11"/>
      <c r="S5" s="11"/>
      <c r="T5" s="11"/>
      <c r="U5" s="11"/>
      <c r="V5" s="11"/>
      <c r="W5" s="11"/>
      <c r="X5" s="11"/>
      <c r="Y5" s="11"/>
      <c r="Z5" s="11"/>
      <c r="AA5" s="11"/>
      <c r="AB5" s="11"/>
      <c r="AC5" s="11"/>
      <c r="AD5" s="11"/>
      <c r="AE5" s="11"/>
      <c r="AF5" s="11"/>
      <c r="AG5" s="11"/>
      <c r="AH5" s="11"/>
      <c r="AI5" s="11"/>
      <c r="AJ5" s="11"/>
      <c r="AK5" s="11"/>
      <c r="AL5" s="11"/>
      <c r="AM5" s="11"/>
      <c r="AN5" s="12"/>
      <c r="AO5" s="12"/>
      <c r="AP5" s="11"/>
      <c r="AQ5" s="53"/>
      <c r="AR5" s="53"/>
      <c r="AS5" s="35"/>
      <c r="AT5" s="9"/>
      <c r="AU5" s="9"/>
      <c r="AV5" s="9"/>
    </row>
    <row r="6" spans="1:48" s="13" customFormat="1" ht="24.6" customHeight="1">
      <c r="A6" s="182" t="s">
        <v>8</v>
      </c>
      <c r="B6" s="182" t="s">
        <v>9</v>
      </c>
      <c r="C6" s="182" t="s">
        <v>10</v>
      </c>
      <c r="D6" s="190" t="s">
        <v>11</v>
      </c>
      <c r="E6" s="180" t="s">
        <v>12</v>
      </c>
      <c r="F6" s="180" t="s">
        <v>13</v>
      </c>
      <c r="G6" s="190" t="s">
        <v>14</v>
      </c>
      <c r="H6" s="182" t="s">
        <v>15</v>
      </c>
      <c r="I6" s="181" t="s">
        <v>16</v>
      </c>
      <c r="J6" s="181" t="s">
        <v>17</v>
      </c>
      <c r="K6" s="182" t="s">
        <v>18</v>
      </c>
      <c r="L6" s="181" t="s">
        <v>19</v>
      </c>
      <c r="M6" s="182" t="s">
        <v>20</v>
      </c>
      <c r="N6" s="181" t="s">
        <v>21</v>
      </c>
      <c r="O6" s="181" t="s">
        <v>22</v>
      </c>
      <c r="P6" s="182" t="s">
        <v>23</v>
      </c>
      <c r="Q6" s="182"/>
      <c r="R6" s="182"/>
      <c r="S6" s="182"/>
      <c r="T6" s="182"/>
      <c r="U6" s="182"/>
      <c r="V6" s="182"/>
      <c r="W6" s="182"/>
      <c r="X6" s="182"/>
      <c r="Y6" s="182"/>
      <c r="Z6" s="182"/>
      <c r="AA6" s="182"/>
      <c r="AB6" s="182"/>
      <c r="AC6" s="182"/>
      <c r="AD6" s="182"/>
      <c r="AE6" s="182"/>
      <c r="AF6" s="182"/>
      <c r="AG6" s="182"/>
      <c r="AH6" s="182"/>
      <c r="AI6" s="182"/>
      <c r="AJ6" s="182"/>
      <c r="AK6" s="182"/>
      <c r="AL6" s="182"/>
      <c r="AM6" s="182"/>
      <c r="AN6" s="182" t="s">
        <v>24</v>
      </c>
      <c r="AO6" s="182" t="s">
        <v>25</v>
      </c>
      <c r="AP6" s="182" t="s">
        <v>26</v>
      </c>
      <c r="AQ6" s="179" t="s">
        <v>27</v>
      </c>
      <c r="AR6" s="179" t="s">
        <v>28</v>
      </c>
      <c r="AS6" s="179" t="s">
        <v>29</v>
      </c>
      <c r="AT6" s="179" t="s">
        <v>30</v>
      </c>
      <c r="AU6" s="179" t="s">
        <v>31</v>
      </c>
      <c r="AV6" s="179" t="s">
        <v>32</v>
      </c>
    </row>
    <row r="7" spans="1:48" ht="21.75" customHeight="1">
      <c r="A7" s="182"/>
      <c r="B7" s="182"/>
      <c r="C7" s="182"/>
      <c r="D7" s="191"/>
      <c r="E7" s="180"/>
      <c r="F7" s="180"/>
      <c r="G7" s="191"/>
      <c r="H7" s="182"/>
      <c r="I7" s="181"/>
      <c r="J7" s="181"/>
      <c r="K7" s="182"/>
      <c r="L7" s="181"/>
      <c r="M7" s="182"/>
      <c r="N7" s="181"/>
      <c r="O7" s="181"/>
      <c r="P7" s="182" t="s">
        <v>33</v>
      </c>
      <c r="Q7" s="182"/>
      <c r="R7" s="182" t="s">
        <v>34</v>
      </c>
      <c r="S7" s="182"/>
      <c r="T7" s="182" t="s">
        <v>35</v>
      </c>
      <c r="U7" s="182"/>
      <c r="V7" s="182" t="s">
        <v>36</v>
      </c>
      <c r="W7" s="182"/>
      <c r="X7" s="182" t="s">
        <v>37</v>
      </c>
      <c r="Y7" s="182"/>
      <c r="Z7" s="182" t="s">
        <v>38</v>
      </c>
      <c r="AA7" s="182"/>
      <c r="AB7" s="182" t="s">
        <v>39</v>
      </c>
      <c r="AC7" s="182"/>
      <c r="AD7" s="182" t="s">
        <v>40</v>
      </c>
      <c r="AE7" s="182"/>
      <c r="AF7" s="182" t="s">
        <v>41</v>
      </c>
      <c r="AG7" s="182"/>
      <c r="AH7" s="182" t="s">
        <v>42</v>
      </c>
      <c r="AI7" s="182"/>
      <c r="AJ7" s="182" t="s">
        <v>43</v>
      </c>
      <c r="AK7" s="182"/>
      <c r="AL7" s="182" t="s">
        <v>44</v>
      </c>
      <c r="AM7" s="182" t="s">
        <v>44</v>
      </c>
      <c r="AN7" s="182"/>
      <c r="AO7" s="182"/>
      <c r="AP7" s="182"/>
      <c r="AQ7" s="179"/>
      <c r="AR7" s="179"/>
      <c r="AS7" s="179"/>
      <c r="AT7" s="179"/>
      <c r="AU7" s="179"/>
      <c r="AV7" s="179"/>
    </row>
    <row r="8" spans="1:48" ht="25.5" customHeight="1">
      <c r="A8" s="182"/>
      <c r="B8" s="182"/>
      <c r="C8" s="182"/>
      <c r="D8" s="192"/>
      <c r="E8" s="180"/>
      <c r="F8" s="180"/>
      <c r="G8" s="192"/>
      <c r="H8" s="182"/>
      <c r="I8" s="181"/>
      <c r="J8" s="181"/>
      <c r="K8" s="182"/>
      <c r="L8" s="181"/>
      <c r="M8" s="182"/>
      <c r="N8" s="181"/>
      <c r="O8" s="181"/>
      <c r="P8" s="31" t="s">
        <v>45</v>
      </c>
      <c r="Q8" s="31" t="s">
        <v>46</v>
      </c>
      <c r="R8" s="31" t="s">
        <v>45</v>
      </c>
      <c r="S8" s="31" t="s">
        <v>46</v>
      </c>
      <c r="T8" s="31" t="s">
        <v>45</v>
      </c>
      <c r="U8" s="31" t="s">
        <v>46</v>
      </c>
      <c r="V8" s="31" t="s">
        <v>45</v>
      </c>
      <c r="W8" s="31" t="s">
        <v>46</v>
      </c>
      <c r="X8" s="31" t="s">
        <v>45</v>
      </c>
      <c r="Y8" s="31" t="s">
        <v>46</v>
      </c>
      <c r="Z8" s="31" t="s">
        <v>45</v>
      </c>
      <c r="AA8" s="31" t="s">
        <v>46</v>
      </c>
      <c r="AB8" s="31" t="s">
        <v>45</v>
      </c>
      <c r="AC8" s="31" t="s">
        <v>46</v>
      </c>
      <c r="AD8" s="31" t="s">
        <v>45</v>
      </c>
      <c r="AE8" s="31" t="s">
        <v>46</v>
      </c>
      <c r="AF8" s="31" t="s">
        <v>45</v>
      </c>
      <c r="AG8" s="31" t="s">
        <v>46</v>
      </c>
      <c r="AH8" s="31" t="s">
        <v>45</v>
      </c>
      <c r="AI8" s="31" t="s">
        <v>46</v>
      </c>
      <c r="AJ8" s="31" t="s">
        <v>45</v>
      </c>
      <c r="AK8" s="31" t="s">
        <v>46</v>
      </c>
      <c r="AL8" s="31" t="s">
        <v>45</v>
      </c>
      <c r="AM8" s="31" t="s">
        <v>46</v>
      </c>
      <c r="AN8" s="182"/>
      <c r="AO8" s="182"/>
      <c r="AP8" s="182"/>
      <c r="AQ8" s="179"/>
      <c r="AR8" s="179"/>
      <c r="AS8" s="179"/>
      <c r="AT8" s="179"/>
      <c r="AU8" s="179"/>
      <c r="AV8" s="179"/>
    </row>
    <row r="9" spans="1:48" ht="69.75" customHeight="1">
      <c r="A9" s="17" t="s">
        <v>47</v>
      </c>
      <c r="B9" s="23" t="s">
        <v>48</v>
      </c>
      <c r="C9" s="17" t="s">
        <v>49</v>
      </c>
      <c r="D9" s="17" t="s">
        <v>50</v>
      </c>
      <c r="E9" s="26" t="s">
        <v>51</v>
      </c>
      <c r="F9" s="110" t="s">
        <v>6</v>
      </c>
      <c r="G9" s="19" t="s">
        <v>52</v>
      </c>
      <c r="H9" s="20" t="s">
        <v>53</v>
      </c>
      <c r="I9" s="17" t="s">
        <v>52</v>
      </c>
      <c r="J9" s="17" t="s">
        <v>52</v>
      </c>
      <c r="K9" s="17" t="s">
        <v>54</v>
      </c>
      <c r="L9" s="21" t="s">
        <v>6</v>
      </c>
      <c r="M9" s="19">
        <v>1</v>
      </c>
      <c r="N9" s="19" t="s">
        <v>55</v>
      </c>
      <c r="O9" s="19" t="s">
        <v>56</v>
      </c>
      <c r="P9" s="19"/>
      <c r="Q9" s="18"/>
      <c r="R9" s="28">
        <v>0.05</v>
      </c>
      <c r="S9" s="18"/>
      <c r="T9" s="19">
        <v>0.1</v>
      </c>
      <c r="U9" s="18"/>
      <c r="V9" s="19">
        <v>0.1</v>
      </c>
      <c r="W9" s="19"/>
      <c r="X9" s="19">
        <v>0.1</v>
      </c>
      <c r="Y9" s="19"/>
      <c r="Z9" s="19">
        <v>0.1</v>
      </c>
      <c r="AA9" s="18"/>
      <c r="AB9" s="19">
        <v>0.1</v>
      </c>
      <c r="AC9" s="18"/>
      <c r="AD9" s="19">
        <v>0.1</v>
      </c>
      <c r="AE9" s="24"/>
      <c r="AF9" s="19">
        <v>0.1</v>
      </c>
      <c r="AG9" s="24"/>
      <c r="AH9" s="19">
        <v>0.1</v>
      </c>
      <c r="AI9" s="18"/>
      <c r="AJ9" s="19">
        <v>0.1</v>
      </c>
      <c r="AK9" s="18"/>
      <c r="AL9" s="19">
        <v>0.05</v>
      </c>
      <c r="AM9" s="18"/>
      <c r="AN9" s="28">
        <f t="shared" ref="AN9:AN14" si="0">+P9+R9+T9+V9+X9+Z9+AB9+AD9+AF9+AH9+AJ9+AL9</f>
        <v>0.99999999999999989</v>
      </c>
      <c r="AO9" s="29">
        <v>46055</v>
      </c>
      <c r="AP9" s="29">
        <v>46387</v>
      </c>
      <c r="AQ9" s="26" t="s">
        <v>57</v>
      </c>
      <c r="AR9" s="26" t="s">
        <v>58</v>
      </c>
      <c r="AS9" s="37">
        <v>0</v>
      </c>
      <c r="AT9" s="36" t="s">
        <v>59</v>
      </c>
      <c r="AU9" s="36" t="s">
        <v>60</v>
      </c>
      <c r="AV9" s="36" t="s">
        <v>61</v>
      </c>
    </row>
    <row r="10" spans="1:48" ht="78.75" customHeight="1">
      <c r="A10" s="17" t="s">
        <v>47</v>
      </c>
      <c r="B10" s="23" t="s">
        <v>48</v>
      </c>
      <c r="C10" s="17" t="s">
        <v>49</v>
      </c>
      <c r="D10" s="17" t="s">
        <v>50</v>
      </c>
      <c r="E10" s="26" t="s">
        <v>51</v>
      </c>
      <c r="F10" s="110" t="s">
        <v>6</v>
      </c>
      <c r="G10" s="19" t="s">
        <v>52</v>
      </c>
      <c r="H10" s="20" t="s">
        <v>53</v>
      </c>
      <c r="I10" s="17" t="s">
        <v>52</v>
      </c>
      <c r="J10" s="17" t="s">
        <v>52</v>
      </c>
      <c r="K10" s="17" t="s">
        <v>62</v>
      </c>
      <c r="L10" s="21" t="s">
        <v>6</v>
      </c>
      <c r="M10" s="19">
        <v>1</v>
      </c>
      <c r="N10" s="19" t="s">
        <v>63</v>
      </c>
      <c r="O10" s="19" t="s">
        <v>64</v>
      </c>
      <c r="P10" s="19"/>
      <c r="Q10" s="18"/>
      <c r="R10" s="28">
        <v>0.05</v>
      </c>
      <c r="S10" s="18"/>
      <c r="T10" s="19">
        <v>0.1</v>
      </c>
      <c r="U10" s="18"/>
      <c r="V10" s="19">
        <v>0.1</v>
      </c>
      <c r="W10" s="19"/>
      <c r="X10" s="19">
        <v>0.1</v>
      </c>
      <c r="Y10" s="19"/>
      <c r="Z10" s="19">
        <v>0.1</v>
      </c>
      <c r="AA10" s="18"/>
      <c r="AB10" s="19">
        <v>0.1</v>
      </c>
      <c r="AC10" s="18"/>
      <c r="AD10" s="19">
        <v>0.1</v>
      </c>
      <c r="AE10" s="24"/>
      <c r="AF10" s="19">
        <v>0.1</v>
      </c>
      <c r="AG10" s="24"/>
      <c r="AH10" s="19">
        <v>0.1</v>
      </c>
      <c r="AI10" s="18"/>
      <c r="AJ10" s="19">
        <v>0.1</v>
      </c>
      <c r="AK10" s="18"/>
      <c r="AL10" s="19">
        <v>0.05</v>
      </c>
      <c r="AM10" s="18"/>
      <c r="AN10" s="28">
        <f t="shared" si="0"/>
        <v>0.99999999999999989</v>
      </c>
      <c r="AO10" s="29">
        <v>46055</v>
      </c>
      <c r="AP10" s="29">
        <v>46387</v>
      </c>
      <c r="AQ10" s="26" t="s">
        <v>65</v>
      </c>
      <c r="AR10" s="26" t="s">
        <v>58</v>
      </c>
      <c r="AS10" s="37">
        <v>0</v>
      </c>
      <c r="AT10" s="36" t="s">
        <v>59</v>
      </c>
      <c r="AU10" s="36" t="s">
        <v>60</v>
      </c>
      <c r="AV10" s="36" t="s">
        <v>61</v>
      </c>
    </row>
    <row r="11" spans="1:48" ht="78.75" customHeight="1">
      <c r="A11" s="17" t="s">
        <v>47</v>
      </c>
      <c r="B11" s="23" t="s">
        <v>48</v>
      </c>
      <c r="C11" s="17" t="s">
        <v>49</v>
      </c>
      <c r="D11" s="17" t="s">
        <v>50</v>
      </c>
      <c r="E11" s="26" t="s">
        <v>51</v>
      </c>
      <c r="F11" s="110" t="s">
        <v>6</v>
      </c>
      <c r="G11" s="19" t="s">
        <v>52</v>
      </c>
      <c r="H11" s="20" t="s">
        <v>53</v>
      </c>
      <c r="I11" s="17" t="s">
        <v>52</v>
      </c>
      <c r="J11" s="17" t="s">
        <v>52</v>
      </c>
      <c r="K11" s="17" t="s">
        <v>66</v>
      </c>
      <c r="L11" s="21" t="s">
        <v>6</v>
      </c>
      <c r="M11" s="19">
        <v>1</v>
      </c>
      <c r="N11" s="19" t="s">
        <v>67</v>
      </c>
      <c r="O11" s="19" t="s">
        <v>68</v>
      </c>
      <c r="P11" s="19"/>
      <c r="Q11" s="18"/>
      <c r="R11" s="28">
        <v>0.05</v>
      </c>
      <c r="S11" s="18"/>
      <c r="T11" s="19">
        <v>0.1</v>
      </c>
      <c r="U11" s="18"/>
      <c r="V11" s="19">
        <v>0.1</v>
      </c>
      <c r="W11" s="19"/>
      <c r="X11" s="19">
        <v>0.1</v>
      </c>
      <c r="Y11" s="19"/>
      <c r="Z11" s="19">
        <v>0.1</v>
      </c>
      <c r="AA11" s="18"/>
      <c r="AB11" s="19">
        <v>0.1</v>
      </c>
      <c r="AC11" s="18"/>
      <c r="AD11" s="19">
        <v>0.1</v>
      </c>
      <c r="AE11" s="24"/>
      <c r="AF11" s="19">
        <v>0.1</v>
      </c>
      <c r="AG11" s="24"/>
      <c r="AH11" s="19">
        <v>0.1</v>
      </c>
      <c r="AI11" s="18"/>
      <c r="AJ11" s="19">
        <v>0.1</v>
      </c>
      <c r="AK11" s="18"/>
      <c r="AL11" s="19">
        <v>0.05</v>
      </c>
      <c r="AM11" s="18"/>
      <c r="AN11" s="28">
        <f t="shared" si="0"/>
        <v>0.99999999999999989</v>
      </c>
      <c r="AO11" s="29">
        <v>46055</v>
      </c>
      <c r="AP11" s="29">
        <v>46387</v>
      </c>
      <c r="AQ11" s="26" t="s">
        <v>69</v>
      </c>
      <c r="AR11" s="26" t="s">
        <v>58</v>
      </c>
      <c r="AS11" s="37">
        <v>0</v>
      </c>
      <c r="AT11" s="36" t="s">
        <v>59</v>
      </c>
      <c r="AU11" s="36" t="s">
        <v>60</v>
      </c>
      <c r="AV11" s="36" t="s">
        <v>61</v>
      </c>
    </row>
    <row r="12" spans="1:48" ht="78.75" customHeight="1">
      <c r="A12" s="17" t="s">
        <v>47</v>
      </c>
      <c r="B12" s="23" t="s">
        <v>48</v>
      </c>
      <c r="C12" s="17" t="s">
        <v>49</v>
      </c>
      <c r="D12" s="17" t="s">
        <v>50</v>
      </c>
      <c r="E12" s="26" t="s">
        <v>70</v>
      </c>
      <c r="F12" s="110" t="s">
        <v>6</v>
      </c>
      <c r="G12" s="19" t="s">
        <v>52</v>
      </c>
      <c r="H12" s="20" t="s">
        <v>53</v>
      </c>
      <c r="I12" s="17" t="s">
        <v>52</v>
      </c>
      <c r="J12" s="17" t="s">
        <v>52</v>
      </c>
      <c r="K12" s="17" t="s">
        <v>71</v>
      </c>
      <c r="L12" s="21" t="s">
        <v>6</v>
      </c>
      <c r="M12" s="19">
        <v>1</v>
      </c>
      <c r="N12" s="19" t="s">
        <v>72</v>
      </c>
      <c r="O12" s="19" t="s">
        <v>73</v>
      </c>
      <c r="P12" s="19"/>
      <c r="Q12" s="18"/>
      <c r="R12" s="28">
        <v>0.05</v>
      </c>
      <c r="S12" s="18"/>
      <c r="T12" s="19">
        <v>0.1</v>
      </c>
      <c r="U12" s="18"/>
      <c r="V12" s="19">
        <v>0.1</v>
      </c>
      <c r="W12" s="19"/>
      <c r="X12" s="19">
        <v>0.1</v>
      </c>
      <c r="Y12" s="19"/>
      <c r="Z12" s="19">
        <v>0.1</v>
      </c>
      <c r="AA12" s="18"/>
      <c r="AB12" s="19">
        <v>0.1</v>
      </c>
      <c r="AC12" s="18"/>
      <c r="AD12" s="19">
        <v>0.1</v>
      </c>
      <c r="AE12" s="24"/>
      <c r="AF12" s="19">
        <v>0.1</v>
      </c>
      <c r="AG12" s="24"/>
      <c r="AH12" s="19">
        <v>0.1</v>
      </c>
      <c r="AI12" s="18"/>
      <c r="AJ12" s="19">
        <v>0.1</v>
      </c>
      <c r="AK12" s="18"/>
      <c r="AL12" s="19">
        <v>0.05</v>
      </c>
      <c r="AM12" s="18"/>
      <c r="AN12" s="28">
        <f t="shared" si="0"/>
        <v>0.99999999999999989</v>
      </c>
      <c r="AO12" s="29">
        <v>46055</v>
      </c>
      <c r="AP12" s="29">
        <v>46387</v>
      </c>
      <c r="AQ12" s="26" t="s">
        <v>74</v>
      </c>
      <c r="AR12" s="26" t="s">
        <v>58</v>
      </c>
      <c r="AS12" s="37">
        <v>0</v>
      </c>
      <c r="AT12" s="36" t="s">
        <v>59</v>
      </c>
      <c r="AU12" s="36" t="s">
        <v>60</v>
      </c>
      <c r="AV12" s="36" t="s">
        <v>61</v>
      </c>
    </row>
    <row r="13" spans="1:48" ht="78.75" customHeight="1">
      <c r="A13" s="17" t="s">
        <v>47</v>
      </c>
      <c r="B13" s="23" t="s">
        <v>48</v>
      </c>
      <c r="C13" s="17" t="s">
        <v>49</v>
      </c>
      <c r="D13" s="17" t="s">
        <v>50</v>
      </c>
      <c r="E13" s="26" t="s">
        <v>70</v>
      </c>
      <c r="F13" s="110" t="s">
        <v>6</v>
      </c>
      <c r="G13" s="19" t="s">
        <v>52</v>
      </c>
      <c r="H13" s="20" t="s">
        <v>53</v>
      </c>
      <c r="I13" s="17" t="s">
        <v>52</v>
      </c>
      <c r="J13" s="17" t="s">
        <v>52</v>
      </c>
      <c r="K13" s="17" t="s">
        <v>75</v>
      </c>
      <c r="L13" s="21" t="s">
        <v>6</v>
      </c>
      <c r="M13" s="19">
        <v>1</v>
      </c>
      <c r="N13" s="19" t="s">
        <v>76</v>
      </c>
      <c r="O13" s="19" t="s">
        <v>77</v>
      </c>
      <c r="P13" s="19"/>
      <c r="Q13" s="18"/>
      <c r="R13" s="28">
        <v>0.05</v>
      </c>
      <c r="S13" s="18"/>
      <c r="T13" s="19">
        <v>0.1</v>
      </c>
      <c r="U13" s="18"/>
      <c r="V13" s="19">
        <v>0.1</v>
      </c>
      <c r="W13" s="19"/>
      <c r="X13" s="19">
        <v>0.1</v>
      </c>
      <c r="Y13" s="19"/>
      <c r="Z13" s="19">
        <v>0.1</v>
      </c>
      <c r="AA13" s="18"/>
      <c r="AB13" s="19">
        <v>0.1</v>
      </c>
      <c r="AC13" s="18"/>
      <c r="AD13" s="19">
        <v>0.1</v>
      </c>
      <c r="AE13" s="24"/>
      <c r="AF13" s="19">
        <v>0.1</v>
      </c>
      <c r="AG13" s="24"/>
      <c r="AH13" s="19">
        <v>0.1</v>
      </c>
      <c r="AI13" s="18"/>
      <c r="AJ13" s="19">
        <v>0.1</v>
      </c>
      <c r="AK13" s="18"/>
      <c r="AL13" s="19">
        <v>0.05</v>
      </c>
      <c r="AM13" s="18"/>
      <c r="AN13" s="28">
        <f t="shared" si="0"/>
        <v>0.99999999999999989</v>
      </c>
      <c r="AO13" s="29">
        <v>46055</v>
      </c>
      <c r="AP13" s="29">
        <v>46387</v>
      </c>
      <c r="AQ13" s="26" t="s">
        <v>78</v>
      </c>
      <c r="AR13" s="26" t="s">
        <v>58</v>
      </c>
      <c r="AS13" s="37">
        <v>0</v>
      </c>
      <c r="AT13" s="36" t="s">
        <v>59</v>
      </c>
      <c r="AU13" s="36" t="s">
        <v>60</v>
      </c>
      <c r="AV13" s="36" t="s">
        <v>61</v>
      </c>
    </row>
    <row r="14" spans="1:48" ht="78.75" customHeight="1">
      <c r="A14" s="17" t="s">
        <v>47</v>
      </c>
      <c r="B14" s="23" t="s">
        <v>48</v>
      </c>
      <c r="C14" s="17" t="s">
        <v>49</v>
      </c>
      <c r="D14" s="17" t="s">
        <v>50</v>
      </c>
      <c r="E14" s="26" t="s">
        <v>70</v>
      </c>
      <c r="F14" s="110" t="s">
        <v>6</v>
      </c>
      <c r="G14" s="19" t="s">
        <v>52</v>
      </c>
      <c r="H14" s="20" t="s">
        <v>53</v>
      </c>
      <c r="I14" s="17" t="s">
        <v>52</v>
      </c>
      <c r="J14" s="17" t="s">
        <v>52</v>
      </c>
      <c r="K14" s="17" t="s">
        <v>79</v>
      </c>
      <c r="L14" s="21" t="s">
        <v>6</v>
      </c>
      <c r="M14" s="19">
        <v>1</v>
      </c>
      <c r="N14" s="19" t="s">
        <v>80</v>
      </c>
      <c r="O14" s="19" t="s">
        <v>81</v>
      </c>
      <c r="P14" s="19"/>
      <c r="Q14" s="18"/>
      <c r="R14" s="28">
        <v>0.05</v>
      </c>
      <c r="S14" s="18"/>
      <c r="T14" s="19">
        <v>0.1</v>
      </c>
      <c r="U14" s="18"/>
      <c r="V14" s="19">
        <v>0.1</v>
      </c>
      <c r="W14" s="19"/>
      <c r="X14" s="19">
        <v>0.1</v>
      </c>
      <c r="Y14" s="19"/>
      <c r="Z14" s="19">
        <v>0.1</v>
      </c>
      <c r="AA14" s="18"/>
      <c r="AB14" s="19">
        <v>0.1</v>
      </c>
      <c r="AC14" s="18"/>
      <c r="AD14" s="19">
        <v>0.1</v>
      </c>
      <c r="AE14" s="24"/>
      <c r="AF14" s="19">
        <v>0.1</v>
      </c>
      <c r="AG14" s="24"/>
      <c r="AH14" s="19">
        <v>0.1</v>
      </c>
      <c r="AI14" s="18"/>
      <c r="AJ14" s="19">
        <v>0.1</v>
      </c>
      <c r="AK14" s="18"/>
      <c r="AL14" s="19">
        <v>0.05</v>
      </c>
      <c r="AM14" s="18"/>
      <c r="AN14" s="28">
        <f t="shared" si="0"/>
        <v>0.99999999999999989</v>
      </c>
      <c r="AO14" s="29">
        <v>46055</v>
      </c>
      <c r="AP14" s="29">
        <v>46387</v>
      </c>
      <c r="AQ14" s="26" t="s">
        <v>82</v>
      </c>
      <c r="AR14" s="26" t="s">
        <v>58</v>
      </c>
      <c r="AS14" s="37">
        <v>0</v>
      </c>
      <c r="AT14" s="36" t="s">
        <v>59</v>
      </c>
      <c r="AU14" s="36" t="s">
        <v>60</v>
      </c>
      <c r="AV14" s="36" t="s">
        <v>61</v>
      </c>
    </row>
    <row r="15" spans="1:48" ht="135">
      <c r="A15" s="17" t="s">
        <v>83</v>
      </c>
      <c r="B15" s="17" t="s">
        <v>84</v>
      </c>
      <c r="C15" s="17" t="s">
        <v>85</v>
      </c>
      <c r="D15" s="17" t="s">
        <v>86</v>
      </c>
      <c r="E15" s="26" t="s">
        <v>87</v>
      </c>
      <c r="F15" s="26" t="s">
        <v>88</v>
      </c>
      <c r="G15" s="46">
        <v>1</v>
      </c>
      <c r="H15" s="20" t="s">
        <v>89</v>
      </c>
      <c r="I15" s="42" t="s">
        <v>90</v>
      </c>
      <c r="J15" s="55" t="s">
        <v>91</v>
      </c>
      <c r="K15" s="21" t="s">
        <v>92</v>
      </c>
      <c r="L15" s="21" t="s">
        <v>6</v>
      </c>
      <c r="M15" s="19">
        <v>1</v>
      </c>
      <c r="N15" s="19" t="s">
        <v>93</v>
      </c>
      <c r="O15" s="19" t="s">
        <v>94</v>
      </c>
      <c r="P15" s="19"/>
      <c r="Q15" s="18"/>
      <c r="R15" s="28">
        <v>0.05</v>
      </c>
      <c r="S15" s="18"/>
      <c r="T15" s="28">
        <v>0.1</v>
      </c>
      <c r="U15" s="18"/>
      <c r="V15" s="28">
        <v>0.1</v>
      </c>
      <c r="W15" s="18"/>
      <c r="X15" s="28">
        <v>0.1</v>
      </c>
      <c r="Y15" s="18"/>
      <c r="Z15" s="28">
        <v>0.1</v>
      </c>
      <c r="AA15" s="18"/>
      <c r="AB15" s="28">
        <v>0.1</v>
      </c>
      <c r="AC15" s="18"/>
      <c r="AD15" s="28">
        <v>0.1</v>
      </c>
      <c r="AE15" s="24"/>
      <c r="AF15" s="28">
        <v>0.1</v>
      </c>
      <c r="AG15" s="24"/>
      <c r="AH15" s="28">
        <v>0.1</v>
      </c>
      <c r="AI15" s="18"/>
      <c r="AJ15" s="28">
        <v>0.1</v>
      </c>
      <c r="AK15" s="18"/>
      <c r="AL15" s="28">
        <v>0.05</v>
      </c>
      <c r="AM15" s="18"/>
      <c r="AN15" s="28">
        <f>SUM(P15:AM15)</f>
        <v>0.99999999999999989</v>
      </c>
      <c r="AO15" s="29">
        <v>46054</v>
      </c>
      <c r="AP15" s="29">
        <v>46387</v>
      </c>
      <c r="AQ15" s="36" t="s">
        <v>95</v>
      </c>
      <c r="AR15" s="26" t="s">
        <v>96</v>
      </c>
      <c r="AS15" s="37">
        <v>0</v>
      </c>
      <c r="AT15" s="26" t="s">
        <v>59</v>
      </c>
      <c r="AU15" s="26" t="s">
        <v>97</v>
      </c>
      <c r="AV15" s="26" t="s">
        <v>97</v>
      </c>
    </row>
    <row r="16" spans="1:48" ht="135">
      <c r="A16" s="17" t="s">
        <v>83</v>
      </c>
      <c r="B16" s="17" t="s">
        <v>84</v>
      </c>
      <c r="C16" s="17" t="s">
        <v>85</v>
      </c>
      <c r="D16" s="17" t="s">
        <v>86</v>
      </c>
      <c r="E16" s="26" t="s">
        <v>87</v>
      </c>
      <c r="F16" s="26" t="s">
        <v>88</v>
      </c>
      <c r="G16" s="46">
        <v>1</v>
      </c>
      <c r="H16" s="20" t="s">
        <v>89</v>
      </c>
      <c r="I16" s="42" t="s">
        <v>90</v>
      </c>
      <c r="J16" s="55" t="s">
        <v>91</v>
      </c>
      <c r="K16" s="21" t="s">
        <v>98</v>
      </c>
      <c r="L16" s="21" t="s">
        <v>6</v>
      </c>
      <c r="M16" s="19">
        <v>1</v>
      </c>
      <c r="N16" s="19" t="s">
        <v>99</v>
      </c>
      <c r="O16" s="19" t="s">
        <v>100</v>
      </c>
      <c r="P16" s="19"/>
      <c r="Q16" s="18"/>
      <c r="R16" s="28">
        <v>0.05</v>
      </c>
      <c r="S16" s="18"/>
      <c r="T16" s="28">
        <v>0.1</v>
      </c>
      <c r="U16" s="18"/>
      <c r="V16" s="28">
        <v>0.1</v>
      </c>
      <c r="W16" s="18"/>
      <c r="X16" s="28">
        <v>0.1</v>
      </c>
      <c r="Y16" s="18"/>
      <c r="Z16" s="28">
        <v>0.1</v>
      </c>
      <c r="AA16" s="18"/>
      <c r="AB16" s="28">
        <v>0.1</v>
      </c>
      <c r="AC16" s="18"/>
      <c r="AD16" s="28">
        <v>0.1</v>
      </c>
      <c r="AE16" s="24"/>
      <c r="AF16" s="28">
        <v>0.1</v>
      </c>
      <c r="AG16" s="24"/>
      <c r="AH16" s="28">
        <v>0.1</v>
      </c>
      <c r="AI16" s="18"/>
      <c r="AJ16" s="28">
        <v>0.1</v>
      </c>
      <c r="AK16" s="18"/>
      <c r="AL16" s="28">
        <v>0.05</v>
      </c>
      <c r="AM16" s="18"/>
      <c r="AN16" s="28">
        <f>SUM(P16:AM16)</f>
        <v>0.99999999999999989</v>
      </c>
      <c r="AO16" s="29">
        <v>46054</v>
      </c>
      <c r="AP16" s="29">
        <v>46387</v>
      </c>
      <c r="AQ16" s="36" t="s">
        <v>95</v>
      </c>
      <c r="AR16" s="26" t="s">
        <v>96</v>
      </c>
      <c r="AS16" s="37">
        <v>0</v>
      </c>
      <c r="AT16" s="26" t="s">
        <v>59</v>
      </c>
      <c r="AU16" s="26" t="s">
        <v>97</v>
      </c>
      <c r="AV16" s="26" t="s">
        <v>97</v>
      </c>
    </row>
    <row r="17" spans="1:48" ht="135">
      <c r="A17" s="17" t="s">
        <v>83</v>
      </c>
      <c r="B17" s="17" t="s">
        <v>84</v>
      </c>
      <c r="C17" s="17" t="s">
        <v>85</v>
      </c>
      <c r="D17" s="17" t="s">
        <v>86</v>
      </c>
      <c r="E17" s="26" t="s">
        <v>87</v>
      </c>
      <c r="F17" s="26" t="s">
        <v>88</v>
      </c>
      <c r="G17" s="46">
        <v>1</v>
      </c>
      <c r="H17" s="20" t="s">
        <v>89</v>
      </c>
      <c r="I17" s="42" t="s">
        <v>90</v>
      </c>
      <c r="J17" s="55" t="s">
        <v>91</v>
      </c>
      <c r="K17" s="21" t="s">
        <v>101</v>
      </c>
      <c r="L17" s="21" t="s">
        <v>6</v>
      </c>
      <c r="M17" s="19">
        <v>1</v>
      </c>
      <c r="N17" s="19" t="s">
        <v>102</v>
      </c>
      <c r="O17" s="19" t="s">
        <v>103</v>
      </c>
      <c r="P17" s="19"/>
      <c r="Q17" s="18"/>
      <c r="R17" s="28">
        <v>0.05</v>
      </c>
      <c r="S17" s="18"/>
      <c r="T17" s="28">
        <v>0.1</v>
      </c>
      <c r="U17" s="18"/>
      <c r="V17" s="28">
        <v>0.1</v>
      </c>
      <c r="W17" s="18"/>
      <c r="X17" s="28">
        <v>0.1</v>
      </c>
      <c r="Y17" s="18"/>
      <c r="Z17" s="28">
        <v>0.1</v>
      </c>
      <c r="AA17" s="18"/>
      <c r="AB17" s="28">
        <v>0.1</v>
      </c>
      <c r="AC17" s="18"/>
      <c r="AD17" s="28">
        <v>0.1</v>
      </c>
      <c r="AE17" s="24"/>
      <c r="AF17" s="28">
        <v>0.1</v>
      </c>
      <c r="AG17" s="24"/>
      <c r="AH17" s="28">
        <v>0.1</v>
      </c>
      <c r="AI17" s="18"/>
      <c r="AJ17" s="28">
        <v>0.1</v>
      </c>
      <c r="AK17" s="18"/>
      <c r="AL17" s="28">
        <v>0.05</v>
      </c>
      <c r="AM17" s="18"/>
      <c r="AN17" s="28">
        <f>SUM(P17:AM17)</f>
        <v>0.99999999999999989</v>
      </c>
      <c r="AO17" s="29">
        <v>46054</v>
      </c>
      <c r="AP17" s="29">
        <v>46387</v>
      </c>
      <c r="AQ17" s="36" t="s">
        <v>95</v>
      </c>
      <c r="AR17" s="26" t="s">
        <v>96</v>
      </c>
      <c r="AS17" s="37">
        <v>0</v>
      </c>
      <c r="AT17" s="26" t="s">
        <v>59</v>
      </c>
      <c r="AU17" s="26" t="s">
        <v>97</v>
      </c>
      <c r="AV17" s="26" t="s">
        <v>97</v>
      </c>
    </row>
    <row r="18" spans="1:48" ht="135">
      <c r="A18" s="17" t="s">
        <v>83</v>
      </c>
      <c r="B18" s="17" t="s">
        <v>84</v>
      </c>
      <c r="C18" s="17" t="s">
        <v>85</v>
      </c>
      <c r="D18" s="17" t="s">
        <v>86</v>
      </c>
      <c r="E18" s="26" t="s">
        <v>87</v>
      </c>
      <c r="F18" s="26" t="s">
        <v>88</v>
      </c>
      <c r="G18" s="46">
        <v>1</v>
      </c>
      <c r="H18" s="20" t="s">
        <v>89</v>
      </c>
      <c r="I18" s="42" t="s">
        <v>90</v>
      </c>
      <c r="J18" s="55" t="s">
        <v>91</v>
      </c>
      <c r="K18" s="21" t="s">
        <v>104</v>
      </c>
      <c r="L18" s="26" t="s">
        <v>88</v>
      </c>
      <c r="M18" s="19">
        <v>1</v>
      </c>
      <c r="N18" s="19" t="s">
        <v>105</v>
      </c>
      <c r="O18" s="19" t="s">
        <v>106</v>
      </c>
      <c r="P18" s="19"/>
      <c r="Q18" s="18"/>
      <c r="R18" s="28">
        <v>0.05</v>
      </c>
      <c r="S18" s="18"/>
      <c r="T18" s="28">
        <v>0.1</v>
      </c>
      <c r="U18" s="18"/>
      <c r="V18" s="28">
        <v>0.1</v>
      </c>
      <c r="W18" s="18"/>
      <c r="X18" s="28">
        <v>0.1</v>
      </c>
      <c r="Y18" s="18"/>
      <c r="Z18" s="28">
        <v>0.1</v>
      </c>
      <c r="AA18" s="18"/>
      <c r="AB18" s="28">
        <v>0.1</v>
      </c>
      <c r="AC18" s="18"/>
      <c r="AD18" s="28">
        <v>0.1</v>
      </c>
      <c r="AE18" s="24"/>
      <c r="AF18" s="28">
        <v>0.1</v>
      </c>
      <c r="AG18" s="24"/>
      <c r="AH18" s="28">
        <v>0.1</v>
      </c>
      <c r="AI18" s="18"/>
      <c r="AJ18" s="28">
        <v>0.1</v>
      </c>
      <c r="AK18" s="18"/>
      <c r="AL18" s="28">
        <v>0.05</v>
      </c>
      <c r="AM18" s="18"/>
      <c r="AN18" s="28">
        <f>SUM(P18:AM18)</f>
        <v>0.99999999999999989</v>
      </c>
      <c r="AO18" s="29">
        <v>46054</v>
      </c>
      <c r="AP18" s="29">
        <v>46387</v>
      </c>
      <c r="AQ18" s="36" t="s">
        <v>107</v>
      </c>
      <c r="AR18" s="26" t="s">
        <v>96</v>
      </c>
      <c r="AS18" s="37">
        <v>0</v>
      </c>
      <c r="AT18" s="26" t="s">
        <v>59</v>
      </c>
      <c r="AU18" s="26" t="s">
        <v>97</v>
      </c>
      <c r="AV18" s="26" t="s">
        <v>97</v>
      </c>
    </row>
    <row r="19" spans="1:48" ht="72.75" customHeight="1">
      <c r="A19" s="17" t="s">
        <v>83</v>
      </c>
      <c r="B19" s="17" t="s">
        <v>84</v>
      </c>
      <c r="C19" s="17" t="s">
        <v>85</v>
      </c>
      <c r="D19" s="17" t="s">
        <v>86</v>
      </c>
      <c r="E19" s="26" t="s">
        <v>87</v>
      </c>
      <c r="F19" s="26" t="s">
        <v>88</v>
      </c>
      <c r="G19" s="46">
        <v>1</v>
      </c>
      <c r="H19" s="20" t="s">
        <v>89</v>
      </c>
      <c r="I19" s="42" t="s">
        <v>90</v>
      </c>
      <c r="J19" s="55" t="s">
        <v>91</v>
      </c>
      <c r="K19" s="21" t="s">
        <v>108</v>
      </c>
      <c r="L19" s="21" t="s">
        <v>6</v>
      </c>
      <c r="M19" s="19">
        <v>1</v>
      </c>
      <c r="N19" s="19" t="s">
        <v>109</v>
      </c>
      <c r="O19" s="19" t="s">
        <v>110</v>
      </c>
      <c r="P19" s="19"/>
      <c r="Q19" s="18"/>
      <c r="R19" s="28">
        <v>0.05</v>
      </c>
      <c r="S19" s="18"/>
      <c r="T19" s="28">
        <v>0.1</v>
      </c>
      <c r="U19" s="18"/>
      <c r="V19" s="28">
        <v>0.1</v>
      </c>
      <c r="W19" s="18"/>
      <c r="X19" s="28">
        <v>0.1</v>
      </c>
      <c r="Y19" s="18"/>
      <c r="Z19" s="28">
        <v>0.1</v>
      </c>
      <c r="AA19" s="18"/>
      <c r="AB19" s="28">
        <v>0.1</v>
      </c>
      <c r="AC19" s="18"/>
      <c r="AD19" s="28">
        <v>0.1</v>
      </c>
      <c r="AE19" s="24"/>
      <c r="AF19" s="28">
        <v>0.1</v>
      </c>
      <c r="AG19" s="24"/>
      <c r="AH19" s="28">
        <v>0.1</v>
      </c>
      <c r="AI19" s="18"/>
      <c r="AJ19" s="28">
        <v>0.1</v>
      </c>
      <c r="AK19" s="18"/>
      <c r="AL19" s="28">
        <v>0.05</v>
      </c>
      <c r="AM19" s="18"/>
      <c r="AN19" s="28">
        <f>SUM(P19:AM19)</f>
        <v>0.99999999999999989</v>
      </c>
      <c r="AO19" s="29">
        <v>46054</v>
      </c>
      <c r="AP19" s="29">
        <v>46387</v>
      </c>
      <c r="AQ19" s="36" t="s">
        <v>95</v>
      </c>
      <c r="AR19" s="26" t="s">
        <v>96</v>
      </c>
      <c r="AS19" s="37">
        <v>0</v>
      </c>
      <c r="AT19" s="26" t="s">
        <v>59</v>
      </c>
      <c r="AU19" s="26" t="s">
        <v>97</v>
      </c>
      <c r="AV19" s="26" t="s">
        <v>97</v>
      </c>
    </row>
    <row r="20" spans="1:48" ht="90" customHeight="1">
      <c r="A20" s="22" t="s">
        <v>83</v>
      </c>
      <c r="B20" s="17" t="s">
        <v>111</v>
      </c>
      <c r="C20" s="17" t="s">
        <v>112</v>
      </c>
      <c r="D20" s="17" t="s">
        <v>113</v>
      </c>
      <c r="E20" s="26" t="s">
        <v>87</v>
      </c>
      <c r="F20" s="26" t="s">
        <v>88</v>
      </c>
      <c r="G20" s="18">
        <v>12</v>
      </c>
      <c r="H20" s="17" t="s">
        <v>114</v>
      </c>
      <c r="I20" s="42" t="s">
        <v>115</v>
      </c>
      <c r="J20" s="55" t="s">
        <v>116</v>
      </c>
      <c r="K20" s="47" t="s">
        <v>117</v>
      </c>
      <c r="L20" s="21" t="s">
        <v>6</v>
      </c>
      <c r="M20" s="19">
        <v>0.25</v>
      </c>
      <c r="N20" s="19" t="s">
        <v>118</v>
      </c>
      <c r="O20" s="19" t="s">
        <v>119</v>
      </c>
      <c r="P20" s="19"/>
      <c r="Q20" s="18"/>
      <c r="R20" s="19"/>
      <c r="S20" s="18"/>
      <c r="T20" s="19">
        <v>0.2</v>
      </c>
      <c r="U20" s="18"/>
      <c r="V20" s="19"/>
      <c r="W20" s="18"/>
      <c r="X20" s="19">
        <v>0.2</v>
      </c>
      <c r="Y20" s="18"/>
      <c r="Z20" s="19"/>
      <c r="AA20" s="18"/>
      <c r="AB20" s="19">
        <v>0.2</v>
      </c>
      <c r="AC20" s="18"/>
      <c r="AD20" s="19"/>
      <c r="AE20" s="24"/>
      <c r="AF20" s="19">
        <v>0.2</v>
      </c>
      <c r="AG20" s="24"/>
      <c r="AH20" s="19"/>
      <c r="AI20" s="18"/>
      <c r="AJ20" s="19">
        <v>0.2</v>
      </c>
      <c r="AK20" s="18"/>
      <c r="AL20" s="19"/>
      <c r="AM20" s="18"/>
      <c r="AN20" s="28" t="s">
        <v>120</v>
      </c>
      <c r="AO20" s="43">
        <v>46082</v>
      </c>
      <c r="AP20" s="29">
        <v>46356</v>
      </c>
      <c r="AQ20" s="112" t="s">
        <v>121</v>
      </c>
      <c r="AR20" s="26" t="s">
        <v>122</v>
      </c>
      <c r="AS20" s="37"/>
      <c r="AT20" s="26" t="s">
        <v>59</v>
      </c>
      <c r="AU20" s="26" t="s">
        <v>59</v>
      </c>
      <c r="AV20" s="26" t="s">
        <v>123</v>
      </c>
    </row>
    <row r="21" spans="1:48" ht="101.25" customHeight="1">
      <c r="A21" s="22" t="s">
        <v>83</v>
      </c>
      <c r="B21" s="17" t="s">
        <v>84</v>
      </c>
      <c r="C21" s="17" t="s">
        <v>124</v>
      </c>
      <c r="D21" s="17" t="s">
        <v>113</v>
      </c>
      <c r="E21" s="26" t="s">
        <v>87</v>
      </c>
      <c r="F21" s="26" t="s">
        <v>88</v>
      </c>
      <c r="G21" s="19" t="s">
        <v>125</v>
      </c>
      <c r="H21" s="20" t="s">
        <v>126</v>
      </c>
      <c r="I21" s="42" t="s">
        <v>115</v>
      </c>
      <c r="J21" s="55" t="s">
        <v>127</v>
      </c>
      <c r="K21" s="21" t="s">
        <v>128</v>
      </c>
      <c r="L21" s="21" t="s">
        <v>6</v>
      </c>
      <c r="M21" s="19">
        <v>0.25</v>
      </c>
      <c r="N21" s="19" t="s">
        <v>129</v>
      </c>
      <c r="O21" s="19" t="s">
        <v>130</v>
      </c>
      <c r="P21" s="19"/>
      <c r="Q21" s="18"/>
      <c r="R21" s="19"/>
      <c r="S21" s="18"/>
      <c r="T21" s="19">
        <v>0.2</v>
      </c>
      <c r="U21" s="18"/>
      <c r="V21" s="19"/>
      <c r="W21" s="18"/>
      <c r="X21" s="19">
        <v>0.2</v>
      </c>
      <c r="Y21" s="18"/>
      <c r="Z21" s="19"/>
      <c r="AA21" s="18"/>
      <c r="AB21" s="19">
        <v>0.2</v>
      </c>
      <c r="AC21" s="18"/>
      <c r="AD21" s="19"/>
      <c r="AE21" s="24"/>
      <c r="AF21" s="19">
        <v>0.2</v>
      </c>
      <c r="AG21" s="24"/>
      <c r="AH21" s="19"/>
      <c r="AI21" s="18"/>
      <c r="AJ21" s="19">
        <v>0.2</v>
      </c>
      <c r="AK21" s="18"/>
      <c r="AL21" s="19"/>
      <c r="AM21" s="18"/>
      <c r="AN21" s="28">
        <f>P21+R21+T21+V21+X21+Z21+AB21+AD21+AF21+AH21+AJ21+AL21</f>
        <v>1</v>
      </c>
      <c r="AO21" s="29">
        <v>46082</v>
      </c>
      <c r="AP21" s="29">
        <v>46356</v>
      </c>
      <c r="AQ21" s="26" t="s">
        <v>131</v>
      </c>
      <c r="AR21" s="40" t="s">
        <v>122</v>
      </c>
      <c r="AS21" s="37">
        <v>0</v>
      </c>
      <c r="AT21" s="39" t="s">
        <v>59</v>
      </c>
      <c r="AU21" s="38" t="s">
        <v>59</v>
      </c>
      <c r="AV21" s="36" t="s">
        <v>123</v>
      </c>
    </row>
    <row r="22" spans="1:48" ht="87.75" customHeight="1">
      <c r="A22" s="17" t="s">
        <v>47</v>
      </c>
      <c r="B22" s="23" t="s">
        <v>48</v>
      </c>
      <c r="C22" s="17" t="s">
        <v>49</v>
      </c>
      <c r="D22" s="17" t="s">
        <v>50</v>
      </c>
      <c r="E22" s="26" t="s">
        <v>51</v>
      </c>
      <c r="F22" s="26" t="s">
        <v>88</v>
      </c>
      <c r="G22" s="19" t="s">
        <v>52</v>
      </c>
      <c r="H22" s="20" t="s">
        <v>53</v>
      </c>
      <c r="I22" s="42" t="s">
        <v>115</v>
      </c>
      <c r="J22" s="55" t="s">
        <v>132</v>
      </c>
      <c r="K22" s="21" t="s">
        <v>133</v>
      </c>
      <c r="L22" s="21" t="s">
        <v>6</v>
      </c>
      <c r="M22" s="19">
        <v>1</v>
      </c>
      <c r="N22" s="19" t="s">
        <v>134</v>
      </c>
      <c r="O22" s="19" t="s">
        <v>135</v>
      </c>
      <c r="P22" s="19">
        <v>0.1</v>
      </c>
      <c r="Q22" s="18"/>
      <c r="R22" s="28">
        <v>0.9</v>
      </c>
      <c r="S22" s="18"/>
      <c r="T22" s="28"/>
      <c r="U22" s="18"/>
      <c r="V22" s="28"/>
      <c r="W22" s="18"/>
      <c r="X22" s="28"/>
      <c r="Y22" s="18"/>
      <c r="Z22" s="28"/>
      <c r="AA22" s="18"/>
      <c r="AB22" s="28"/>
      <c r="AC22" s="18"/>
      <c r="AD22" s="28"/>
      <c r="AE22" s="18"/>
      <c r="AF22" s="28"/>
      <c r="AG22" s="24"/>
      <c r="AH22" s="28"/>
      <c r="AI22" s="18"/>
      <c r="AJ22" s="28"/>
      <c r="AK22" s="18"/>
      <c r="AL22" s="28"/>
      <c r="AM22" s="18"/>
      <c r="AN22" s="28">
        <f>+P22+R22+T22+V22+X22+Z22+AB22+AD22+AF22+AH22+AJ22+AL22</f>
        <v>1</v>
      </c>
      <c r="AO22" s="29" t="s">
        <v>136</v>
      </c>
      <c r="AP22" s="29">
        <v>46080</v>
      </c>
      <c r="AQ22" s="26" t="s">
        <v>137</v>
      </c>
      <c r="AR22" s="26" t="s">
        <v>58</v>
      </c>
      <c r="AS22" s="37">
        <v>0</v>
      </c>
      <c r="AT22" s="36" t="s">
        <v>59</v>
      </c>
      <c r="AU22" s="36" t="s">
        <v>60</v>
      </c>
      <c r="AV22" s="36" t="s">
        <v>61</v>
      </c>
    </row>
    <row r="23" spans="1:48" ht="56.25" customHeight="1">
      <c r="A23" s="23" t="s">
        <v>83</v>
      </c>
      <c r="B23" s="23" t="s">
        <v>84</v>
      </c>
      <c r="C23" s="17" t="s">
        <v>138</v>
      </c>
      <c r="D23" s="17" t="s">
        <v>139</v>
      </c>
      <c r="E23" s="26" t="s">
        <v>87</v>
      </c>
      <c r="F23" s="26" t="s">
        <v>88</v>
      </c>
      <c r="G23" s="25" t="s">
        <v>125</v>
      </c>
      <c r="H23" s="20" t="s">
        <v>140</v>
      </c>
      <c r="I23" s="42" t="s">
        <v>115</v>
      </c>
      <c r="J23" s="55" t="s">
        <v>116</v>
      </c>
      <c r="K23" s="23" t="s">
        <v>141</v>
      </c>
      <c r="L23" s="21" t="s">
        <v>6</v>
      </c>
      <c r="M23" s="19">
        <v>1</v>
      </c>
      <c r="N23" s="19" t="s">
        <v>142</v>
      </c>
      <c r="O23" s="19" t="s">
        <v>143</v>
      </c>
      <c r="P23" s="18"/>
      <c r="Q23" s="18"/>
      <c r="R23" s="28">
        <v>0.05</v>
      </c>
      <c r="S23" s="18"/>
      <c r="T23" s="28">
        <v>0.1</v>
      </c>
      <c r="U23" s="18"/>
      <c r="V23" s="28">
        <v>0.1</v>
      </c>
      <c r="W23" s="18"/>
      <c r="X23" s="28">
        <v>0.1</v>
      </c>
      <c r="Y23" s="18"/>
      <c r="Z23" s="28">
        <v>0.1</v>
      </c>
      <c r="AA23" s="18"/>
      <c r="AB23" s="28">
        <v>0.1</v>
      </c>
      <c r="AC23" s="18"/>
      <c r="AD23" s="28">
        <v>0.1</v>
      </c>
      <c r="AE23" s="24"/>
      <c r="AF23" s="28">
        <v>0.1</v>
      </c>
      <c r="AG23" s="24"/>
      <c r="AH23" s="28">
        <v>0.1</v>
      </c>
      <c r="AI23" s="18"/>
      <c r="AJ23" s="28">
        <v>0.1</v>
      </c>
      <c r="AK23" s="18"/>
      <c r="AL23" s="28">
        <v>0.05</v>
      </c>
      <c r="AM23" s="18"/>
      <c r="AN23" s="28">
        <f t="shared" ref="AN23:AN28" si="1">P23+R23+T23+V23+X23+Z23+AB23+AD23+AF23+AH23+AJ23+AL23</f>
        <v>0.99999999999999989</v>
      </c>
      <c r="AO23" s="29">
        <v>46054</v>
      </c>
      <c r="AP23" s="29">
        <v>46387</v>
      </c>
      <c r="AQ23" s="26" t="s">
        <v>144</v>
      </c>
      <c r="AR23" s="26" t="s">
        <v>145</v>
      </c>
      <c r="AS23" s="37">
        <v>0</v>
      </c>
      <c r="AT23" s="39" t="s">
        <v>59</v>
      </c>
      <c r="AU23" s="38" t="s">
        <v>59</v>
      </c>
      <c r="AV23" s="36" t="s">
        <v>146</v>
      </c>
    </row>
    <row r="24" spans="1:48" ht="56.25" customHeight="1">
      <c r="A24" s="23" t="s">
        <v>83</v>
      </c>
      <c r="B24" s="23" t="s">
        <v>84</v>
      </c>
      <c r="C24" s="17" t="s">
        <v>138</v>
      </c>
      <c r="D24" s="17" t="s">
        <v>139</v>
      </c>
      <c r="E24" s="26" t="s">
        <v>87</v>
      </c>
      <c r="F24" s="26" t="s">
        <v>88</v>
      </c>
      <c r="G24" s="25" t="s">
        <v>125</v>
      </c>
      <c r="H24" s="20" t="s">
        <v>147</v>
      </c>
      <c r="I24" s="42" t="s">
        <v>115</v>
      </c>
      <c r="J24" s="55" t="s">
        <v>116</v>
      </c>
      <c r="K24" s="23" t="s">
        <v>148</v>
      </c>
      <c r="L24" s="21" t="s">
        <v>6</v>
      </c>
      <c r="M24" s="19">
        <v>1</v>
      </c>
      <c r="N24" s="19" t="s">
        <v>149</v>
      </c>
      <c r="O24" s="19" t="s">
        <v>150</v>
      </c>
      <c r="P24" s="32"/>
      <c r="Q24" s="32"/>
      <c r="R24" s="32"/>
      <c r="S24" s="32"/>
      <c r="T24" s="32"/>
      <c r="U24" s="32"/>
      <c r="V24" s="32">
        <v>0.33329999999999999</v>
      </c>
      <c r="W24" s="32"/>
      <c r="X24" s="32"/>
      <c r="Y24" s="32"/>
      <c r="Z24" s="32"/>
      <c r="AA24" s="32"/>
      <c r="AB24" s="32">
        <v>0.33329999999999999</v>
      </c>
      <c r="AC24" s="32"/>
      <c r="AD24" s="32"/>
      <c r="AE24" s="32"/>
      <c r="AF24" s="32"/>
      <c r="AG24" s="32"/>
      <c r="AH24" s="32">
        <v>0.33329999999999999</v>
      </c>
      <c r="AI24" s="32"/>
      <c r="AJ24" s="32"/>
      <c r="AK24" s="32"/>
      <c r="AL24" s="32"/>
      <c r="AM24" s="24"/>
      <c r="AN24" s="33">
        <f t="shared" si="1"/>
        <v>0.99990000000000001</v>
      </c>
      <c r="AO24" s="29">
        <v>46113</v>
      </c>
      <c r="AP24" s="29">
        <v>46326</v>
      </c>
      <c r="AQ24" s="26" t="s">
        <v>151</v>
      </c>
      <c r="AR24" s="26" t="s">
        <v>145</v>
      </c>
      <c r="AS24" s="37">
        <v>0</v>
      </c>
      <c r="AT24" s="39" t="s">
        <v>59</v>
      </c>
      <c r="AU24" s="38" t="s">
        <v>59</v>
      </c>
      <c r="AV24" s="36" t="s">
        <v>146</v>
      </c>
    </row>
    <row r="25" spans="1:48" ht="56.25" customHeight="1">
      <c r="A25" s="23" t="s">
        <v>83</v>
      </c>
      <c r="B25" s="23" t="s">
        <v>84</v>
      </c>
      <c r="C25" s="17" t="s">
        <v>138</v>
      </c>
      <c r="D25" s="17" t="s">
        <v>139</v>
      </c>
      <c r="E25" s="26" t="s">
        <v>87</v>
      </c>
      <c r="F25" s="26" t="s">
        <v>88</v>
      </c>
      <c r="G25" s="25" t="s">
        <v>125</v>
      </c>
      <c r="H25" s="20" t="s">
        <v>147</v>
      </c>
      <c r="I25" s="42" t="s">
        <v>115</v>
      </c>
      <c r="J25" s="55" t="s">
        <v>116</v>
      </c>
      <c r="K25" s="23" t="s">
        <v>152</v>
      </c>
      <c r="L25" s="21" t="s">
        <v>6</v>
      </c>
      <c r="M25" s="28">
        <v>1</v>
      </c>
      <c r="N25" s="19" t="s">
        <v>153</v>
      </c>
      <c r="O25" s="19" t="s">
        <v>154</v>
      </c>
      <c r="P25" s="19"/>
      <c r="Q25" s="18"/>
      <c r="R25" s="19"/>
      <c r="S25" s="18"/>
      <c r="T25" s="19"/>
      <c r="U25" s="18"/>
      <c r="V25" s="19">
        <v>0.25</v>
      </c>
      <c r="W25" s="18"/>
      <c r="X25" s="19"/>
      <c r="Y25" s="18"/>
      <c r="Z25" s="19"/>
      <c r="AA25" s="18"/>
      <c r="AB25" s="19">
        <v>0.25</v>
      </c>
      <c r="AC25" s="18"/>
      <c r="AD25" s="19"/>
      <c r="AE25" s="24"/>
      <c r="AF25" s="19">
        <v>0.25</v>
      </c>
      <c r="AG25" s="24"/>
      <c r="AH25" s="19"/>
      <c r="AI25" s="18"/>
      <c r="AJ25" s="19"/>
      <c r="AK25" s="18"/>
      <c r="AL25" s="19">
        <v>0.25</v>
      </c>
      <c r="AM25" s="18"/>
      <c r="AN25" s="33">
        <f t="shared" si="1"/>
        <v>1</v>
      </c>
      <c r="AO25" s="29">
        <v>46113</v>
      </c>
      <c r="AP25" s="29">
        <v>46326</v>
      </c>
      <c r="AQ25" s="26" t="s">
        <v>155</v>
      </c>
      <c r="AR25" s="26" t="s">
        <v>145</v>
      </c>
      <c r="AS25" s="37">
        <v>0</v>
      </c>
      <c r="AT25" s="39" t="s">
        <v>59</v>
      </c>
      <c r="AU25" s="38" t="s">
        <v>59</v>
      </c>
      <c r="AV25" s="36" t="s">
        <v>146</v>
      </c>
    </row>
    <row r="26" spans="1:48" ht="56.25" customHeight="1">
      <c r="A26" s="23" t="s">
        <v>83</v>
      </c>
      <c r="B26" s="23" t="s">
        <v>84</v>
      </c>
      <c r="C26" s="17" t="s">
        <v>138</v>
      </c>
      <c r="D26" s="17" t="s">
        <v>139</v>
      </c>
      <c r="E26" s="26" t="s">
        <v>87</v>
      </c>
      <c r="F26" s="26" t="s">
        <v>88</v>
      </c>
      <c r="G26" s="25" t="s">
        <v>125</v>
      </c>
      <c r="H26" s="20" t="s">
        <v>147</v>
      </c>
      <c r="I26" s="42" t="s">
        <v>115</v>
      </c>
      <c r="J26" s="55" t="s">
        <v>116</v>
      </c>
      <c r="K26" s="23" t="s">
        <v>156</v>
      </c>
      <c r="L26" s="21" t="s">
        <v>6</v>
      </c>
      <c r="M26" s="19">
        <v>1</v>
      </c>
      <c r="N26" s="19" t="s">
        <v>157</v>
      </c>
      <c r="O26" s="19" t="s">
        <v>158</v>
      </c>
      <c r="P26" s="19"/>
      <c r="Q26" s="18"/>
      <c r="R26" s="19"/>
      <c r="S26" s="18"/>
      <c r="T26" s="19"/>
      <c r="U26" s="18"/>
      <c r="V26" s="19">
        <v>0.25</v>
      </c>
      <c r="W26" s="18"/>
      <c r="X26" s="19"/>
      <c r="Y26" s="18"/>
      <c r="Z26" s="19"/>
      <c r="AA26" s="18"/>
      <c r="AB26" s="19">
        <v>0.25</v>
      </c>
      <c r="AC26" s="18"/>
      <c r="AD26" s="19"/>
      <c r="AE26" s="24"/>
      <c r="AF26" s="19"/>
      <c r="AG26" s="24"/>
      <c r="AH26" s="19"/>
      <c r="AI26" s="18"/>
      <c r="AJ26" s="19"/>
      <c r="AK26" s="18"/>
      <c r="AL26" s="19">
        <v>0.5</v>
      </c>
      <c r="AM26" s="18"/>
      <c r="AN26" s="33">
        <f t="shared" si="1"/>
        <v>1</v>
      </c>
      <c r="AO26" s="29">
        <v>46113</v>
      </c>
      <c r="AP26" s="29">
        <v>46387</v>
      </c>
      <c r="AQ26" s="36" t="s">
        <v>159</v>
      </c>
      <c r="AR26" s="26" t="s">
        <v>145</v>
      </c>
      <c r="AS26" s="37">
        <v>0</v>
      </c>
      <c r="AT26" s="39" t="s">
        <v>59</v>
      </c>
      <c r="AU26" s="38" t="s">
        <v>59</v>
      </c>
      <c r="AV26" s="36" t="s">
        <v>146</v>
      </c>
    </row>
    <row r="27" spans="1:48" ht="56.25" customHeight="1">
      <c r="A27" s="23" t="s">
        <v>83</v>
      </c>
      <c r="B27" s="23" t="s">
        <v>84</v>
      </c>
      <c r="C27" s="17" t="s">
        <v>138</v>
      </c>
      <c r="D27" s="17" t="s">
        <v>139</v>
      </c>
      <c r="E27" s="36" t="s">
        <v>160</v>
      </c>
      <c r="F27" s="26" t="s">
        <v>88</v>
      </c>
      <c r="G27" s="25" t="s">
        <v>125</v>
      </c>
      <c r="H27" s="27" t="s">
        <v>126</v>
      </c>
      <c r="I27" s="42" t="s">
        <v>115</v>
      </c>
      <c r="J27" s="55" t="s">
        <v>116</v>
      </c>
      <c r="K27" s="23" t="s">
        <v>161</v>
      </c>
      <c r="L27" s="21" t="s">
        <v>6</v>
      </c>
      <c r="M27" s="19">
        <v>1</v>
      </c>
      <c r="N27" s="19" t="s">
        <v>162</v>
      </c>
      <c r="O27" s="19" t="s">
        <v>163</v>
      </c>
      <c r="P27" s="19"/>
      <c r="Q27" s="18"/>
      <c r="R27" s="19"/>
      <c r="S27" s="18"/>
      <c r="T27" s="19">
        <v>0.2</v>
      </c>
      <c r="U27" s="18"/>
      <c r="V27" s="19"/>
      <c r="W27" s="18"/>
      <c r="X27" s="19">
        <v>0.2</v>
      </c>
      <c r="Y27" s="18"/>
      <c r="Z27" s="19"/>
      <c r="AA27" s="18"/>
      <c r="AB27" s="19">
        <v>0.2</v>
      </c>
      <c r="AC27" s="18"/>
      <c r="AD27" s="19"/>
      <c r="AE27" s="24"/>
      <c r="AF27" s="19">
        <v>0.2</v>
      </c>
      <c r="AG27" s="24"/>
      <c r="AH27" s="19"/>
      <c r="AI27" s="18"/>
      <c r="AJ27" s="19">
        <v>0.2</v>
      </c>
      <c r="AK27" s="18"/>
      <c r="AL27" s="19"/>
      <c r="AM27" s="18"/>
      <c r="AN27" s="28">
        <f t="shared" si="1"/>
        <v>1</v>
      </c>
      <c r="AO27" s="29">
        <v>46082</v>
      </c>
      <c r="AP27" s="29">
        <v>46356</v>
      </c>
      <c r="AQ27" s="26" t="s">
        <v>131</v>
      </c>
      <c r="AR27" s="26" t="s">
        <v>145</v>
      </c>
      <c r="AS27" s="37">
        <v>0</v>
      </c>
      <c r="AT27" s="39" t="s">
        <v>59</v>
      </c>
      <c r="AU27" s="38" t="s">
        <v>59</v>
      </c>
      <c r="AV27" s="36" t="s">
        <v>146</v>
      </c>
    </row>
    <row r="28" spans="1:48" ht="56.25" customHeight="1">
      <c r="A28" s="23" t="s">
        <v>83</v>
      </c>
      <c r="B28" s="23" t="s">
        <v>84</v>
      </c>
      <c r="C28" s="17" t="s">
        <v>138</v>
      </c>
      <c r="D28" s="17" t="s">
        <v>139</v>
      </c>
      <c r="E28" s="26" t="s">
        <v>87</v>
      </c>
      <c r="F28" s="26" t="s">
        <v>88</v>
      </c>
      <c r="G28" s="25" t="s">
        <v>125</v>
      </c>
      <c r="H28" s="27" t="s">
        <v>164</v>
      </c>
      <c r="I28" s="42" t="s">
        <v>115</v>
      </c>
      <c r="J28" s="55" t="s">
        <v>116</v>
      </c>
      <c r="K28" s="23" t="s">
        <v>165</v>
      </c>
      <c r="L28" s="21" t="s">
        <v>6</v>
      </c>
      <c r="M28" s="28">
        <v>1</v>
      </c>
      <c r="N28" s="19" t="s">
        <v>166</v>
      </c>
      <c r="O28" s="19" t="s">
        <v>167</v>
      </c>
      <c r="P28" s="28"/>
      <c r="Q28" s="28"/>
      <c r="R28" s="28"/>
      <c r="S28" s="28"/>
      <c r="T28" s="28">
        <v>0.1</v>
      </c>
      <c r="U28" s="28"/>
      <c r="V28" s="28">
        <v>0.1</v>
      </c>
      <c r="W28" s="28"/>
      <c r="X28" s="28">
        <v>0.1</v>
      </c>
      <c r="Y28" s="28"/>
      <c r="Z28" s="28">
        <v>0.1</v>
      </c>
      <c r="AA28" s="28"/>
      <c r="AB28" s="28">
        <v>0.1</v>
      </c>
      <c r="AC28" s="28"/>
      <c r="AD28" s="32">
        <v>0.1</v>
      </c>
      <c r="AE28" s="32"/>
      <c r="AF28" s="28">
        <v>0.1</v>
      </c>
      <c r="AG28" s="32"/>
      <c r="AH28" s="28">
        <v>0.1</v>
      </c>
      <c r="AI28" s="28"/>
      <c r="AJ28" s="28">
        <v>0.1</v>
      </c>
      <c r="AK28" s="28"/>
      <c r="AL28" s="28">
        <v>0.1</v>
      </c>
      <c r="AM28" s="28"/>
      <c r="AN28" s="28">
        <f t="shared" si="1"/>
        <v>0.99999999999999989</v>
      </c>
      <c r="AO28" s="29">
        <v>46082</v>
      </c>
      <c r="AP28" s="29">
        <v>46387</v>
      </c>
      <c r="AQ28" s="36" t="s">
        <v>168</v>
      </c>
      <c r="AR28" s="26" t="s">
        <v>145</v>
      </c>
      <c r="AS28" s="37">
        <v>0</v>
      </c>
      <c r="AT28" s="39" t="s">
        <v>59</v>
      </c>
      <c r="AU28" s="38" t="s">
        <v>59</v>
      </c>
      <c r="AV28" s="36" t="s">
        <v>146</v>
      </c>
    </row>
    <row r="29" spans="1:48" ht="55.5" customHeight="1">
      <c r="A29" s="17" t="s">
        <v>47</v>
      </c>
      <c r="B29" s="23" t="s">
        <v>48</v>
      </c>
      <c r="C29" s="17" t="s">
        <v>49</v>
      </c>
      <c r="D29" s="17" t="s">
        <v>50</v>
      </c>
      <c r="E29" s="26" t="s">
        <v>51</v>
      </c>
      <c r="F29" s="26" t="s">
        <v>88</v>
      </c>
      <c r="G29" s="19" t="s">
        <v>52</v>
      </c>
      <c r="H29" s="20" t="s">
        <v>53</v>
      </c>
      <c r="I29" s="42" t="s">
        <v>115</v>
      </c>
      <c r="J29" s="55" t="s">
        <v>116</v>
      </c>
      <c r="K29" s="17" t="s">
        <v>169</v>
      </c>
      <c r="L29" s="21" t="s">
        <v>6</v>
      </c>
      <c r="M29" s="19">
        <v>1</v>
      </c>
      <c r="N29" s="19" t="s">
        <v>170</v>
      </c>
      <c r="O29" s="19" t="s">
        <v>171</v>
      </c>
      <c r="P29" s="19"/>
      <c r="Q29" s="18"/>
      <c r="R29" s="28">
        <v>0.05</v>
      </c>
      <c r="S29" s="18"/>
      <c r="T29" s="19">
        <v>0.1</v>
      </c>
      <c r="U29" s="18"/>
      <c r="V29" s="19">
        <v>0.1</v>
      </c>
      <c r="W29" s="19"/>
      <c r="X29" s="19">
        <v>0.1</v>
      </c>
      <c r="Y29" s="19"/>
      <c r="Z29" s="19">
        <v>0.1</v>
      </c>
      <c r="AA29" s="18"/>
      <c r="AB29" s="19">
        <v>0.1</v>
      </c>
      <c r="AC29" s="18"/>
      <c r="AD29" s="19">
        <v>0.1</v>
      </c>
      <c r="AE29" s="24"/>
      <c r="AF29" s="19">
        <v>0.1</v>
      </c>
      <c r="AG29" s="24"/>
      <c r="AH29" s="19">
        <v>0.1</v>
      </c>
      <c r="AI29" s="18"/>
      <c r="AJ29" s="19">
        <v>0.1</v>
      </c>
      <c r="AK29" s="18"/>
      <c r="AL29" s="19">
        <v>0.05</v>
      </c>
      <c r="AM29" s="18"/>
      <c r="AN29" s="28">
        <f>+P29+R29+T29+V29+X29+Z29+AB29+AD29+AF29+AH29+AJ29+AL29</f>
        <v>0.99999999999999989</v>
      </c>
      <c r="AO29" s="29">
        <v>46055</v>
      </c>
      <c r="AP29" s="29">
        <v>46387</v>
      </c>
      <c r="AQ29" s="26" t="s">
        <v>172</v>
      </c>
      <c r="AR29" s="26" t="s">
        <v>58</v>
      </c>
      <c r="AS29" s="37">
        <v>0</v>
      </c>
      <c r="AT29" s="36" t="s">
        <v>59</v>
      </c>
      <c r="AU29" s="36" t="s">
        <v>60</v>
      </c>
      <c r="AV29" s="36" t="s">
        <v>61</v>
      </c>
    </row>
    <row r="30" spans="1:48" ht="112.5" customHeight="1">
      <c r="A30" s="23" t="s">
        <v>83</v>
      </c>
      <c r="B30" s="23" t="s">
        <v>84</v>
      </c>
      <c r="C30" s="17" t="s">
        <v>173</v>
      </c>
      <c r="D30" s="17" t="s">
        <v>174</v>
      </c>
      <c r="E30" s="26" t="s">
        <v>87</v>
      </c>
      <c r="F30" s="26" t="s">
        <v>88</v>
      </c>
      <c r="G30" s="18">
        <v>216</v>
      </c>
      <c r="H30" s="22" t="s">
        <v>89</v>
      </c>
      <c r="I30" s="42" t="s">
        <v>115</v>
      </c>
      <c r="J30" s="55" t="s">
        <v>116</v>
      </c>
      <c r="K30" s="23" t="s">
        <v>175</v>
      </c>
      <c r="L30" s="21" t="s">
        <v>6</v>
      </c>
      <c r="M30" s="44">
        <v>0.2</v>
      </c>
      <c r="N30" s="19" t="s">
        <v>176</v>
      </c>
      <c r="O30" s="19" t="s">
        <v>177</v>
      </c>
      <c r="P30" s="18"/>
      <c r="Q30" s="18"/>
      <c r="R30" s="18"/>
      <c r="S30" s="18"/>
      <c r="T30" s="19">
        <v>0.25</v>
      </c>
      <c r="U30" s="18"/>
      <c r="V30" s="18"/>
      <c r="W30" s="18"/>
      <c r="X30" s="18"/>
      <c r="Y30" s="18"/>
      <c r="Z30" s="19">
        <v>0.25</v>
      </c>
      <c r="AA30" s="18"/>
      <c r="AB30" s="18"/>
      <c r="AC30" s="18"/>
      <c r="AD30" s="24"/>
      <c r="AE30" s="24"/>
      <c r="AF30" s="19">
        <v>0.25</v>
      </c>
      <c r="AG30" s="24"/>
      <c r="AH30" s="18"/>
      <c r="AI30" s="18"/>
      <c r="AJ30" s="18"/>
      <c r="AK30" s="18"/>
      <c r="AL30" s="19">
        <v>0.25</v>
      </c>
      <c r="AM30" s="18"/>
      <c r="AN30" s="19">
        <f>+R30+T30+V30+X30+Z30+AB30+AD30+AF30+AH30+AJ30+AL30</f>
        <v>1</v>
      </c>
      <c r="AO30" s="29">
        <v>46082</v>
      </c>
      <c r="AP30" s="29">
        <v>46387</v>
      </c>
      <c r="AQ30" s="26" t="s">
        <v>178</v>
      </c>
      <c r="AR30" s="26" t="s">
        <v>179</v>
      </c>
      <c r="AS30" s="37">
        <v>0</v>
      </c>
      <c r="AT30" s="36" t="s">
        <v>59</v>
      </c>
      <c r="AU30" s="36" t="s">
        <v>59</v>
      </c>
      <c r="AV30" s="26" t="s">
        <v>180</v>
      </c>
    </row>
    <row r="31" spans="1:48" ht="112.5" customHeight="1">
      <c r="A31" s="23" t="s">
        <v>83</v>
      </c>
      <c r="B31" s="23" t="s">
        <v>84</v>
      </c>
      <c r="C31" s="17" t="s">
        <v>173</v>
      </c>
      <c r="D31" s="17" t="s">
        <v>174</v>
      </c>
      <c r="E31" s="26" t="s">
        <v>87</v>
      </c>
      <c r="F31" s="26" t="s">
        <v>88</v>
      </c>
      <c r="G31" s="18">
        <v>216</v>
      </c>
      <c r="H31" s="22" t="s">
        <v>89</v>
      </c>
      <c r="I31" s="42" t="s">
        <v>115</v>
      </c>
      <c r="J31" s="55" t="s">
        <v>116</v>
      </c>
      <c r="K31" s="23" t="s">
        <v>181</v>
      </c>
      <c r="L31" s="21" t="s">
        <v>6</v>
      </c>
      <c r="M31" s="44">
        <v>0.8</v>
      </c>
      <c r="N31" s="19" t="s">
        <v>182</v>
      </c>
      <c r="O31" s="19" t="s">
        <v>183</v>
      </c>
      <c r="P31" s="18"/>
      <c r="Q31" s="18"/>
      <c r="R31" s="19">
        <v>0.05</v>
      </c>
      <c r="S31" s="18"/>
      <c r="T31" s="19">
        <v>0.1</v>
      </c>
      <c r="U31" s="18"/>
      <c r="V31" s="19">
        <v>0.1</v>
      </c>
      <c r="W31" s="18"/>
      <c r="X31" s="19">
        <v>0.1</v>
      </c>
      <c r="Y31" s="18"/>
      <c r="Z31" s="19">
        <v>0.1</v>
      </c>
      <c r="AA31" s="18"/>
      <c r="AB31" s="19">
        <v>0.1</v>
      </c>
      <c r="AC31" s="18"/>
      <c r="AD31" s="33">
        <v>0.1</v>
      </c>
      <c r="AE31" s="24"/>
      <c r="AF31" s="19">
        <v>0.1</v>
      </c>
      <c r="AG31" s="24"/>
      <c r="AH31" s="19">
        <v>0.1</v>
      </c>
      <c r="AI31" s="18"/>
      <c r="AJ31" s="19">
        <v>0.1</v>
      </c>
      <c r="AK31" s="18"/>
      <c r="AL31" s="19">
        <v>0.05</v>
      </c>
      <c r="AM31" s="18"/>
      <c r="AN31" s="19">
        <f>+R31+T31+V31+X31+Z31+AB31+AD31+AF31+AH31+AJ31+AL31</f>
        <v>0.99999999999999989</v>
      </c>
      <c r="AO31" s="29">
        <v>46054</v>
      </c>
      <c r="AP31" s="29">
        <v>46387</v>
      </c>
      <c r="AQ31" s="26" t="s">
        <v>184</v>
      </c>
      <c r="AR31" s="26" t="s">
        <v>179</v>
      </c>
      <c r="AS31" s="37">
        <v>0</v>
      </c>
      <c r="AT31" s="36" t="s">
        <v>59</v>
      </c>
      <c r="AU31" s="36" t="s">
        <v>59</v>
      </c>
      <c r="AV31" s="26" t="s">
        <v>180</v>
      </c>
    </row>
    <row r="32" spans="1:48" ht="112.5" customHeight="1">
      <c r="A32" s="22" t="s">
        <v>83</v>
      </c>
      <c r="B32" s="17" t="s">
        <v>84</v>
      </c>
      <c r="C32" s="17" t="s">
        <v>185</v>
      </c>
      <c r="D32" s="17" t="s">
        <v>113</v>
      </c>
      <c r="E32" s="26" t="s">
        <v>87</v>
      </c>
      <c r="F32" s="26" t="s">
        <v>88</v>
      </c>
      <c r="G32" s="18">
        <v>12</v>
      </c>
      <c r="H32" s="17" t="s">
        <v>114</v>
      </c>
      <c r="I32" s="42" t="s">
        <v>115</v>
      </c>
      <c r="J32" s="55" t="s">
        <v>116</v>
      </c>
      <c r="K32" s="17" t="s">
        <v>186</v>
      </c>
      <c r="L32" s="17" t="s">
        <v>187</v>
      </c>
      <c r="M32" s="19">
        <v>0.25</v>
      </c>
      <c r="N32" s="19" t="s">
        <v>188</v>
      </c>
      <c r="O32" s="19" t="s">
        <v>189</v>
      </c>
      <c r="P32" s="28"/>
      <c r="Q32" s="28"/>
      <c r="R32" s="28"/>
      <c r="S32" s="28"/>
      <c r="T32" s="28"/>
      <c r="U32" s="28"/>
      <c r="V32" s="28"/>
      <c r="W32" s="28"/>
      <c r="X32" s="28"/>
      <c r="Y32" s="28"/>
      <c r="Z32" s="28">
        <v>0.4</v>
      </c>
      <c r="AA32" s="28"/>
      <c r="AB32" s="28"/>
      <c r="AC32" s="28"/>
      <c r="AD32" s="28"/>
      <c r="AE32" s="28"/>
      <c r="AF32" s="28"/>
      <c r="AG32" s="28"/>
      <c r="AH32" s="28">
        <v>0.5</v>
      </c>
      <c r="AI32" s="28"/>
      <c r="AJ32" s="28"/>
      <c r="AK32" s="28"/>
      <c r="AL32" s="28">
        <v>0.1</v>
      </c>
      <c r="AM32" s="28"/>
      <c r="AN32" s="19">
        <f>P32+R32+T32+V32+X32+Z32+AB32+AD32+AF32+AH32+AJ32+AL32</f>
        <v>1</v>
      </c>
      <c r="AO32" s="29">
        <v>46174</v>
      </c>
      <c r="AP32" s="29">
        <v>46387</v>
      </c>
      <c r="AQ32" s="26" t="s">
        <v>190</v>
      </c>
      <c r="AR32" s="40" t="s">
        <v>122</v>
      </c>
      <c r="AS32" s="37">
        <v>0</v>
      </c>
      <c r="AT32" s="41" t="s">
        <v>59</v>
      </c>
      <c r="AU32" s="36" t="s">
        <v>59</v>
      </c>
      <c r="AV32" s="36" t="s">
        <v>123</v>
      </c>
    </row>
    <row r="33" spans="1:48" ht="112.5" customHeight="1">
      <c r="A33" s="17" t="s">
        <v>83</v>
      </c>
      <c r="B33" s="17" t="s">
        <v>84</v>
      </c>
      <c r="C33" s="17" t="s">
        <v>173</v>
      </c>
      <c r="D33" s="17" t="s">
        <v>86</v>
      </c>
      <c r="E33" s="26" t="s">
        <v>87</v>
      </c>
      <c r="F33" s="26" t="s">
        <v>88</v>
      </c>
      <c r="G33" s="24" t="s">
        <v>191</v>
      </c>
      <c r="H33" s="48" t="s">
        <v>192</v>
      </c>
      <c r="I33" s="42" t="s">
        <v>115</v>
      </c>
      <c r="J33" s="55" t="s">
        <v>116</v>
      </c>
      <c r="K33" s="23" t="s">
        <v>193</v>
      </c>
      <c r="L33" s="21" t="s">
        <v>6</v>
      </c>
      <c r="M33" s="33">
        <v>0.2</v>
      </c>
      <c r="N33" s="19" t="s">
        <v>194</v>
      </c>
      <c r="O33" s="19" t="s">
        <v>195</v>
      </c>
      <c r="P33" s="32"/>
      <c r="Q33" s="32"/>
      <c r="R33" s="32"/>
      <c r="S33" s="32"/>
      <c r="T33" s="32">
        <v>0.1</v>
      </c>
      <c r="U33" s="32"/>
      <c r="V33" s="32">
        <v>0.1</v>
      </c>
      <c r="W33" s="32"/>
      <c r="X33" s="32">
        <v>0.1</v>
      </c>
      <c r="Y33" s="32"/>
      <c r="Z33" s="32">
        <v>0.1</v>
      </c>
      <c r="AA33" s="32"/>
      <c r="AB33" s="32">
        <v>0.1</v>
      </c>
      <c r="AC33" s="32"/>
      <c r="AD33" s="32">
        <v>0.1</v>
      </c>
      <c r="AE33" s="32"/>
      <c r="AF33" s="32">
        <v>0.1</v>
      </c>
      <c r="AG33" s="32"/>
      <c r="AH33" s="32">
        <v>0.1</v>
      </c>
      <c r="AI33" s="32"/>
      <c r="AJ33" s="32">
        <v>0.1</v>
      </c>
      <c r="AK33" s="32"/>
      <c r="AL33" s="32">
        <v>0.1</v>
      </c>
      <c r="AM33" s="32"/>
      <c r="AN33" s="32">
        <f>SUM(T33+V33+X33+Z33+AB33+AD33+AF33+AH33+AJ33+AL33)</f>
        <v>0.99999999999999989</v>
      </c>
      <c r="AO33" s="30">
        <v>46082</v>
      </c>
      <c r="AP33" s="30">
        <v>46387</v>
      </c>
      <c r="AQ33" s="36" t="s">
        <v>196</v>
      </c>
      <c r="AR33" s="36" t="s">
        <v>197</v>
      </c>
      <c r="AS33" s="37">
        <v>0</v>
      </c>
      <c r="AT33" s="36" t="s">
        <v>59</v>
      </c>
      <c r="AU33" s="36" t="s">
        <v>197</v>
      </c>
      <c r="AV33" s="36" t="s">
        <v>197</v>
      </c>
    </row>
    <row r="34" spans="1:48" ht="112.5" customHeight="1">
      <c r="A34" s="17" t="s">
        <v>83</v>
      </c>
      <c r="B34" s="17" t="s">
        <v>84</v>
      </c>
      <c r="C34" s="17" t="s">
        <v>173</v>
      </c>
      <c r="D34" s="17" t="s">
        <v>86</v>
      </c>
      <c r="E34" s="26" t="s">
        <v>87</v>
      </c>
      <c r="F34" s="26" t="s">
        <v>88</v>
      </c>
      <c r="G34" s="24" t="s">
        <v>191</v>
      </c>
      <c r="H34" s="48" t="s">
        <v>192</v>
      </c>
      <c r="I34" s="42" t="s">
        <v>115</v>
      </c>
      <c r="J34" s="55" t="s">
        <v>116</v>
      </c>
      <c r="K34" s="23" t="s">
        <v>198</v>
      </c>
      <c r="L34" s="21" t="s">
        <v>6</v>
      </c>
      <c r="M34" s="33">
        <v>0.2</v>
      </c>
      <c r="N34" s="19" t="s">
        <v>199</v>
      </c>
      <c r="O34" s="19" t="s">
        <v>200</v>
      </c>
      <c r="P34" s="32"/>
      <c r="Q34" s="32"/>
      <c r="R34" s="32"/>
      <c r="S34" s="32"/>
      <c r="T34" s="32">
        <v>0.1</v>
      </c>
      <c r="U34" s="32"/>
      <c r="V34" s="32">
        <v>0.1</v>
      </c>
      <c r="W34" s="32"/>
      <c r="X34" s="32">
        <v>0.1</v>
      </c>
      <c r="Y34" s="32"/>
      <c r="Z34" s="32">
        <v>0.1</v>
      </c>
      <c r="AA34" s="32"/>
      <c r="AB34" s="32">
        <v>0.1</v>
      </c>
      <c r="AC34" s="32"/>
      <c r="AD34" s="32">
        <v>0.1</v>
      </c>
      <c r="AE34" s="32"/>
      <c r="AF34" s="32">
        <v>0.1</v>
      </c>
      <c r="AG34" s="32"/>
      <c r="AH34" s="32">
        <v>0.1</v>
      </c>
      <c r="AI34" s="32"/>
      <c r="AJ34" s="32">
        <v>0.1</v>
      </c>
      <c r="AK34" s="32"/>
      <c r="AL34" s="32">
        <v>0.1</v>
      </c>
      <c r="AM34" s="32"/>
      <c r="AN34" s="32">
        <f>SUM(T34+V34+X34+Z34+AB34+AD34+AF34+AH34+AJ34+AL34)</f>
        <v>0.99999999999999989</v>
      </c>
      <c r="AO34" s="30">
        <v>46082</v>
      </c>
      <c r="AP34" s="30">
        <v>46387</v>
      </c>
      <c r="AQ34" s="36" t="s">
        <v>201</v>
      </c>
      <c r="AR34" s="36" t="s">
        <v>197</v>
      </c>
      <c r="AS34" s="37">
        <v>0</v>
      </c>
      <c r="AT34" s="36" t="s">
        <v>59</v>
      </c>
      <c r="AU34" s="36" t="s">
        <v>197</v>
      </c>
      <c r="AV34" s="36" t="s">
        <v>197</v>
      </c>
    </row>
    <row r="35" spans="1:48" ht="112.5" customHeight="1">
      <c r="A35" s="17" t="s">
        <v>83</v>
      </c>
      <c r="B35" s="17" t="s">
        <v>84</v>
      </c>
      <c r="C35" s="17" t="s">
        <v>173</v>
      </c>
      <c r="D35" s="17" t="s">
        <v>86</v>
      </c>
      <c r="E35" s="26" t="s">
        <v>87</v>
      </c>
      <c r="F35" s="26" t="s">
        <v>88</v>
      </c>
      <c r="G35" s="24" t="s">
        <v>191</v>
      </c>
      <c r="H35" s="48" t="s">
        <v>192</v>
      </c>
      <c r="I35" s="42" t="s">
        <v>115</v>
      </c>
      <c r="J35" s="55" t="s">
        <v>116</v>
      </c>
      <c r="K35" s="23" t="s">
        <v>202</v>
      </c>
      <c r="L35" s="21" t="s">
        <v>6</v>
      </c>
      <c r="M35" s="33">
        <v>0.2</v>
      </c>
      <c r="N35" s="19" t="s">
        <v>203</v>
      </c>
      <c r="O35" s="19" t="s">
        <v>204</v>
      </c>
      <c r="P35" s="32"/>
      <c r="Q35" s="32"/>
      <c r="R35" s="32"/>
      <c r="S35" s="32"/>
      <c r="T35" s="32">
        <v>0.1</v>
      </c>
      <c r="U35" s="32"/>
      <c r="V35" s="32">
        <v>0.1</v>
      </c>
      <c r="W35" s="32"/>
      <c r="X35" s="32">
        <v>0.1</v>
      </c>
      <c r="Y35" s="32"/>
      <c r="Z35" s="32">
        <v>0.1</v>
      </c>
      <c r="AA35" s="32"/>
      <c r="AB35" s="32">
        <v>0.1</v>
      </c>
      <c r="AC35" s="32"/>
      <c r="AD35" s="32">
        <v>0.1</v>
      </c>
      <c r="AE35" s="32"/>
      <c r="AF35" s="32">
        <v>0.1</v>
      </c>
      <c r="AG35" s="32"/>
      <c r="AH35" s="32">
        <v>0.1</v>
      </c>
      <c r="AI35" s="32"/>
      <c r="AJ35" s="32">
        <v>0.1</v>
      </c>
      <c r="AK35" s="32"/>
      <c r="AL35" s="32">
        <v>0.1</v>
      </c>
      <c r="AM35" s="32"/>
      <c r="AN35" s="32">
        <f>SUM(T35+V35+X35+Z35+AB35+AD35+AF35+AH35+AJ35+AL35)</f>
        <v>0.99999999999999989</v>
      </c>
      <c r="AO35" s="30">
        <v>46082</v>
      </c>
      <c r="AP35" s="30">
        <v>46387</v>
      </c>
      <c r="AQ35" s="36" t="s">
        <v>201</v>
      </c>
      <c r="AR35" s="36" t="s">
        <v>197</v>
      </c>
      <c r="AS35" s="37">
        <v>0</v>
      </c>
      <c r="AT35" s="36" t="s">
        <v>59</v>
      </c>
      <c r="AU35" s="36" t="s">
        <v>197</v>
      </c>
      <c r="AV35" s="36" t="s">
        <v>197</v>
      </c>
    </row>
    <row r="36" spans="1:48" ht="112.5" customHeight="1">
      <c r="A36" s="17" t="s">
        <v>83</v>
      </c>
      <c r="B36" s="17" t="s">
        <v>84</v>
      </c>
      <c r="C36" s="17" t="s">
        <v>173</v>
      </c>
      <c r="D36" s="17" t="s">
        <v>86</v>
      </c>
      <c r="E36" s="26" t="s">
        <v>87</v>
      </c>
      <c r="F36" s="26" t="s">
        <v>88</v>
      </c>
      <c r="G36" s="24" t="s">
        <v>191</v>
      </c>
      <c r="H36" s="48" t="s">
        <v>192</v>
      </c>
      <c r="I36" s="42" t="s">
        <v>115</v>
      </c>
      <c r="J36" s="55" t="s">
        <v>116</v>
      </c>
      <c r="K36" s="23" t="s">
        <v>205</v>
      </c>
      <c r="L36" s="21" t="s">
        <v>6</v>
      </c>
      <c r="M36" s="33">
        <v>0.2</v>
      </c>
      <c r="N36" s="19" t="s">
        <v>206</v>
      </c>
      <c r="O36" s="19" t="s">
        <v>207</v>
      </c>
      <c r="P36" s="32"/>
      <c r="Q36" s="32"/>
      <c r="R36" s="32"/>
      <c r="S36" s="32"/>
      <c r="T36" s="32"/>
      <c r="U36" s="32"/>
      <c r="V36" s="32">
        <v>0.25</v>
      </c>
      <c r="W36" s="32"/>
      <c r="X36" s="32"/>
      <c r="Y36" s="32"/>
      <c r="Z36" s="32"/>
      <c r="AA36" s="32"/>
      <c r="AB36" s="32">
        <v>0.25</v>
      </c>
      <c r="AC36" s="32"/>
      <c r="AD36" s="32"/>
      <c r="AE36" s="32"/>
      <c r="AF36" s="32"/>
      <c r="AG36" s="32"/>
      <c r="AH36" s="32">
        <v>0.25</v>
      </c>
      <c r="AI36" s="32"/>
      <c r="AJ36" s="32"/>
      <c r="AK36" s="32"/>
      <c r="AL36" s="32">
        <v>0.25</v>
      </c>
      <c r="AM36" s="32"/>
      <c r="AN36" s="32">
        <f>SUM(T36+V36+X36+Z36+AB36+AD36+AF36+AH36+AJ36+AL36)</f>
        <v>1</v>
      </c>
      <c r="AO36" s="30">
        <v>46113</v>
      </c>
      <c r="AP36" s="30">
        <v>46387</v>
      </c>
      <c r="AQ36" s="36" t="s">
        <v>201</v>
      </c>
      <c r="AR36" s="36" t="s">
        <v>197</v>
      </c>
      <c r="AS36" s="37">
        <v>0</v>
      </c>
      <c r="AT36" s="36" t="s">
        <v>59</v>
      </c>
      <c r="AU36" s="36" t="s">
        <v>197</v>
      </c>
      <c r="AV36" s="36" t="s">
        <v>197</v>
      </c>
    </row>
    <row r="37" spans="1:48" ht="112.5" customHeight="1">
      <c r="A37" s="17" t="s">
        <v>83</v>
      </c>
      <c r="B37" s="17" t="s">
        <v>84</v>
      </c>
      <c r="C37" s="17" t="s">
        <v>173</v>
      </c>
      <c r="D37" s="17" t="s">
        <v>86</v>
      </c>
      <c r="E37" s="26" t="s">
        <v>87</v>
      </c>
      <c r="F37" s="26" t="s">
        <v>88</v>
      </c>
      <c r="G37" s="24" t="s">
        <v>191</v>
      </c>
      <c r="H37" s="48" t="s">
        <v>192</v>
      </c>
      <c r="I37" s="42" t="s">
        <v>115</v>
      </c>
      <c r="J37" s="55" t="s">
        <v>116</v>
      </c>
      <c r="K37" s="23" t="s">
        <v>208</v>
      </c>
      <c r="L37" s="21" t="s">
        <v>6</v>
      </c>
      <c r="M37" s="33">
        <v>0.2</v>
      </c>
      <c r="N37" s="19" t="s">
        <v>209</v>
      </c>
      <c r="O37" s="19" t="s">
        <v>210</v>
      </c>
      <c r="P37" s="32"/>
      <c r="Q37" s="32"/>
      <c r="R37" s="32"/>
      <c r="S37" s="32"/>
      <c r="T37" s="32">
        <v>0.1</v>
      </c>
      <c r="U37" s="32"/>
      <c r="V37" s="32">
        <v>0.1</v>
      </c>
      <c r="W37" s="32"/>
      <c r="X37" s="32">
        <v>0.1</v>
      </c>
      <c r="Y37" s="32"/>
      <c r="Z37" s="32">
        <v>0.1</v>
      </c>
      <c r="AA37" s="32"/>
      <c r="AB37" s="32">
        <v>0.1</v>
      </c>
      <c r="AC37" s="32"/>
      <c r="AD37" s="32">
        <v>0.1</v>
      </c>
      <c r="AE37" s="32"/>
      <c r="AF37" s="32">
        <v>0.1</v>
      </c>
      <c r="AG37" s="32"/>
      <c r="AH37" s="32">
        <v>0.1</v>
      </c>
      <c r="AI37" s="32"/>
      <c r="AJ37" s="32">
        <v>0.1</v>
      </c>
      <c r="AK37" s="32"/>
      <c r="AL37" s="32">
        <v>0.1</v>
      </c>
      <c r="AM37" s="32"/>
      <c r="AN37" s="32">
        <f>SUM(T37+V37+X37+Z37+AB37+AD37+AF37+AH37+AJ37+AL37)</f>
        <v>0.99999999999999989</v>
      </c>
      <c r="AO37" s="30">
        <v>46082</v>
      </c>
      <c r="AP37" s="30">
        <v>46387</v>
      </c>
      <c r="AQ37" s="36" t="s">
        <v>201</v>
      </c>
      <c r="AR37" s="36" t="s">
        <v>197</v>
      </c>
      <c r="AS37" s="37">
        <v>0</v>
      </c>
      <c r="AT37" s="36" t="s">
        <v>59</v>
      </c>
      <c r="AU37" s="36" t="s">
        <v>197</v>
      </c>
      <c r="AV37" s="36" t="s">
        <v>197</v>
      </c>
    </row>
    <row r="38" spans="1:48" ht="88.5" customHeight="1">
      <c r="A38" s="17" t="s">
        <v>47</v>
      </c>
      <c r="B38" s="23" t="s">
        <v>48</v>
      </c>
      <c r="C38" s="17" t="s">
        <v>49</v>
      </c>
      <c r="D38" s="17" t="s">
        <v>50</v>
      </c>
      <c r="E38" s="26" t="s">
        <v>51</v>
      </c>
      <c r="F38" s="26" t="s">
        <v>88</v>
      </c>
      <c r="G38" s="19" t="s">
        <v>52</v>
      </c>
      <c r="H38" s="20" t="s">
        <v>53</v>
      </c>
      <c r="I38" s="42" t="s">
        <v>211</v>
      </c>
      <c r="J38" s="55" t="s">
        <v>212</v>
      </c>
      <c r="K38" s="21" t="s">
        <v>213</v>
      </c>
      <c r="L38" s="21" t="s">
        <v>6</v>
      </c>
      <c r="M38" s="19">
        <v>1</v>
      </c>
      <c r="N38" s="19" t="s">
        <v>214</v>
      </c>
      <c r="O38" s="19" t="s">
        <v>215</v>
      </c>
      <c r="P38" s="19">
        <v>0.1</v>
      </c>
      <c r="Q38" s="18"/>
      <c r="R38" s="28">
        <v>0.9</v>
      </c>
      <c r="S38" s="18"/>
      <c r="T38" s="28"/>
      <c r="U38" s="18"/>
      <c r="V38" s="28"/>
      <c r="W38" s="18"/>
      <c r="X38" s="28"/>
      <c r="Y38" s="18"/>
      <c r="Z38" s="28"/>
      <c r="AA38" s="18"/>
      <c r="AB38" s="28"/>
      <c r="AC38" s="18"/>
      <c r="AD38" s="28"/>
      <c r="AE38" s="18"/>
      <c r="AF38" s="28"/>
      <c r="AG38" s="24"/>
      <c r="AH38" s="28"/>
      <c r="AI38" s="18"/>
      <c r="AJ38" s="28"/>
      <c r="AK38" s="18"/>
      <c r="AL38" s="28"/>
      <c r="AM38" s="18"/>
      <c r="AN38" s="28">
        <f>+P38+R38+T38+V38+X38+Z38+AB38+AD38+AF38+AH38+AJ38+AL38</f>
        <v>1</v>
      </c>
      <c r="AO38" s="29" t="s">
        <v>136</v>
      </c>
      <c r="AP38" s="29">
        <v>46080</v>
      </c>
      <c r="AQ38" s="26" t="s">
        <v>216</v>
      </c>
      <c r="AR38" s="26" t="s">
        <v>58</v>
      </c>
      <c r="AS38" s="37">
        <v>0</v>
      </c>
      <c r="AT38" s="36" t="s">
        <v>59</v>
      </c>
      <c r="AU38" s="36" t="s">
        <v>60</v>
      </c>
      <c r="AV38" s="36" t="s">
        <v>61</v>
      </c>
    </row>
    <row r="39" spans="1:48" ht="68.25" customHeight="1">
      <c r="A39" s="17" t="s">
        <v>83</v>
      </c>
      <c r="B39" s="17" t="s">
        <v>84</v>
      </c>
      <c r="C39" s="17" t="s">
        <v>85</v>
      </c>
      <c r="D39" s="17" t="s">
        <v>86</v>
      </c>
      <c r="E39" s="26" t="s">
        <v>87</v>
      </c>
      <c r="F39" s="26" t="s">
        <v>88</v>
      </c>
      <c r="G39" s="46">
        <v>1</v>
      </c>
      <c r="H39" s="20" t="s">
        <v>89</v>
      </c>
      <c r="I39" s="42" t="s">
        <v>211</v>
      </c>
      <c r="J39" s="55" t="s">
        <v>217</v>
      </c>
      <c r="K39" s="21" t="s">
        <v>218</v>
      </c>
      <c r="L39" s="21" t="s">
        <v>6</v>
      </c>
      <c r="M39" s="19">
        <v>1</v>
      </c>
      <c r="N39" s="19" t="s">
        <v>219</v>
      </c>
      <c r="O39" s="19" t="s">
        <v>220</v>
      </c>
      <c r="P39" s="19"/>
      <c r="Q39" s="18"/>
      <c r="R39" s="28">
        <v>0.05</v>
      </c>
      <c r="S39" s="18"/>
      <c r="T39" s="28">
        <v>0.1</v>
      </c>
      <c r="U39" s="18"/>
      <c r="V39" s="28">
        <v>0.1</v>
      </c>
      <c r="W39" s="18"/>
      <c r="X39" s="28">
        <v>0.1</v>
      </c>
      <c r="Y39" s="18"/>
      <c r="Z39" s="28">
        <v>0.1</v>
      </c>
      <c r="AA39" s="18"/>
      <c r="AB39" s="28">
        <v>0.1</v>
      </c>
      <c r="AC39" s="18"/>
      <c r="AD39" s="28">
        <v>0.1</v>
      </c>
      <c r="AE39" s="24"/>
      <c r="AF39" s="28">
        <v>0.1</v>
      </c>
      <c r="AG39" s="24"/>
      <c r="AH39" s="28">
        <v>0.1</v>
      </c>
      <c r="AI39" s="18"/>
      <c r="AJ39" s="28">
        <v>0.1</v>
      </c>
      <c r="AK39" s="18"/>
      <c r="AL39" s="28">
        <v>0.05</v>
      </c>
      <c r="AM39" s="18"/>
      <c r="AN39" s="28">
        <f>SUM(P39:AM39)</f>
        <v>0.99999999999999989</v>
      </c>
      <c r="AO39" s="29">
        <v>46054</v>
      </c>
      <c r="AP39" s="29">
        <v>46387</v>
      </c>
      <c r="AQ39" s="36" t="s">
        <v>95</v>
      </c>
      <c r="AR39" s="26" t="s">
        <v>96</v>
      </c>
      <c r="AS39" s="37">
        <v>0</v>
      </c>
      <c r="AT39" s="26" t="s">
        <v>59</v>
      </c>
      <c r="AU39" s="26" t="s">
        <v>97</v>
      </c>
      <c r="AV39" s="26" t="s">
        <v>97</v>
      </c>
    </row>
    <row r="40" spans="1:48" ht="78.75" customHeight="1">
      <c r="A40" s="22" t="s">
        <v>83</v>
      </c>
      <c r="B40" s="17" t="s">
        <v>84</v>
      </c>
      <c r="C40" s="17" t="s">
        <v>124</v>
      </c>
      <c r="D40" s="17" t="s">
        <v>113</v>
      </c>
      <c r="E40" s="26" t="s">
        <v>87</v>
      </c>
      <c r="F40" s="26" t="s">
        <v>88</v>
      </c>
      <c r="G40" s="19" t="s">
        <v>125</v>
      </c>
      <c r="H40" s="20" t="s">
        <v>126</v>
      </c>
      <c r="I40" s="42" t="s">
        <v>211</v>
      </c>
      <c r="J40" s="55" t="s">
        <v>217</v>
      </c>
      <c r="K40" s="21" t="s">
        <v>221</v>
      </c>
      <c r="L40" s="21" t="s">
        <v>6</v>
      </c>
      <c r="M40" s="19">
        <v>0.25</v>
      </c>
      <c r="N40" s="19" t="s">
        <v>222</v>
      </c>
      <c r="O40" s="19" t="s">
        <v>223</v>
      </c>
      <c r="P40" s="19"/>
      <c r="Q40" s="18"/>
      <c r="R40" s="19"/>
      <c r="S40" s="18"/>
      <c r="T40" s="19">
        <v>0.2</v>
      </c>
      <c r="U40" s="18"/>
      <c r="V40" s="19"/>
      <c r="W40" s="18"/>
      <c r="X40" s="19">
        <v>0.2</v>
      </c>
      <c r="Y40" s="18"/>
      <c r="Z40" s="19"/>
      <c r="AA40" s="18"/>
      <c r="AB40" s="19">
        <v>0.2</v>
      </c>
      <c r="AC40" s="18"/>
      <c r="AD40" s="19"/>
      <c r="AE40" s="24"/>
      <c r="AF40" s="19">
        <v>0.2</v>
      </c>
      <c r="AG40" s="24"/>
      <c r="AH40" s="19"/>
      <c r="AI40" s="18"/>
      <c r="AJ40" s="19">
        <v>0.2</v>
      </c>
      <c r="AK40" s="18"/>
      <c r="AL40" s="19"/>
      <c r="AM40" s="18"/>
      <c r="AN40" s="28">
        <f>P40+R40+T40+V40+X40+Z40+AB40+AD40+AF40+AH40+AJ40+AL40</f>
        <v>1</v>
      </c>
      <c r="AO40" s="29">
        <v>46082</v>
      </c>
      <c r="AP40" s="29">
        <v>46356</v>
      </c>
      <c r="AQ40" s="26" t="s">
        <v>131</v>
      </c>
      <c r="AR40" s="40" t="s">
        <v>122</v>
      </c>
      <c r="AS40" s="37">
        <v>0</v>
      </c>
      <c r="AT40" s="39" t="s">
        <v>59</v>
      </c>
      <c r="AU40" s="38" t="s">
        <v>59</v>
      </c>
      <c r="AV40" s="36" t="s">
        <v>123</v>
      </c>
    </row>
    <row r="41" spans="1:48" ht="112.5" customHeight="1">
      <c r="A41" s="23" t="s">
        <v>83</v>
      </c>
      <c r="B41" s="24" t="s">
        <v>84</v>
      </c>
      <c r="C41" s="17" t="s">
        <v>138</v>
      </c>
      <c r="D41" s="17" t="s">
        <v>224</v>
      </c>
      <c r="E41" s="20" t="s">
        <v>225</v>
      </c>
      <c r="F41" s="22" t="s">
        <v>125</v>
      </c>
      <c r="G41" s="24">
        <v>80</v>
      </c>
      <c r="H41" s="27" t="s">
        <v>226</v>
      </c>
      <c r="I41" s="117" t="s">
        <v>227</v>
      </c>
      <c r="J41" s="117" t="s">
        <v>227</v>
      </c>
      <c r="K41" s="21" t="s">
        <v>228</v>
      </c>
      <c r="L41" s="21" t="s">
        <v>229</v>
      </c>
      <c r="M41" s="19">
        <v>0.2</v>
      </c>
      <c r="N41" s="19" t="s">
        <v>230</v>
      </c>
      <c r="O41" s="19" t="s">
        <v>231</v>
      </c>
      <c r="P41" s="32"/>
      <c r="Q41" s="32"/>
      <c r="R41" s="32"/>
      <c r="S41" s="32"/>
      <c r="T41" s="32">
        <v>1</v>
      </c>
      <c r="U41" s="32"/>
      <c r="V41" s="32"/>
      <c r="W41" s="32"/>
      <c r="X41" s="32"/>
      <c r="Y41" s="32"/>
      <c r="Z41" s="32"/>
      <c r="AA41" s="32"/>
      <c r="AB41" s="32"/>
      <c r="AC41" s="32"/>
      <c r="AD41" s="32"/>
      <c r="AE41" s="32"/>
      <c r="AF41" s="32"/>
      <c r="AG41" s="32"/>
      <c r="AH41" s="32"/>
      <c r="AI41" s="32"/>
      <c r="AJ41" s="32"/>
      <c r="AK41" s="32"/>
      <c r="AL41" s="32"/>
      <c r="AM41" s="32"/>
      <c r="AN41" s="32">
        <v>1</v>
      </c>
      <c r="AO41" s="30">
        <v>46083</v>
      </c>
      <c r="AP41" s="30">
        <v>46111</v>
      </c>
      <c r="AQ41" s="36" t="s">
        <v>232</v>
      </c>
      <c r="AR41" s="26" t="s">
        <v>233</v>
      </c>
      <c r="AS41" s="37"/>
      <c r="AT41" s="41" t="s">
        <v>59</v>
      </c>
      <c r="AU41" s="26" t="s">
        <v>234</v>
      </c>
      <c r="AV41" s="26" t="s">
        <v>146</v>
      </c>
    </row>
    <row r="42" spans="1:48" ht="112.5" customHeight="1">
      <c r="A42" s="23" t="s">
        <v>83</v>
      </c>
      <c r="B42" s="24" t="s">
        <v>84</v>
      </c>
      <c r="C42" s="17" t="s">
        <v>138</v>
      </c>
      <c r="D42" s="17" t="s">
        <v>224</v>
      </c>
      <c r="E42" s="20" t="s">
        <v>225</v>
      </c>
      <c r="F42" s="22" t="s">
        <v>125</v>
      </c>
      <c r="G42" s="24">
        <v>80</v>
      </c>
      <c r="H42" s="27" t="s">
        <v>226</v>
      </c>
      <c r="I42" s="117" t="s">
        <v>227</v>
      </c>
      <c r="J42" s="117" t="s">
        <v>227</v>
      </c>
      <c r="K42" s="21" t="s">
        <v>235</v>
      </c>
      <c r="L42" s="21" t="s">
        <v>229</v>
      </c>
      <c r="M42" s="19">
        <v>0.2</v>
      </c>
      <c r="N42" s="19" t="s">
        <v>236</v>
      </c>
      <c r="O42" s="19" t="s">
        <v>237</v>
      </c>
      <c r="P42" s="32"/>
      <c r="Q42" s="32"/>
      <c r="R42" s="32"/>
      <c r="S42" s="32"/>
      <c r="T42" s="32"/>
      <c r="U42" s="32"/>
      <c r="V42" s="32"/>
      <c r="W42" s="32"/>
      <c r="X42" s="32">
        <v>1</v>
      </c>
      <c r="Y42" s="32"/>
      <c r="Z42" s="32"/>
      <c r="AA42" s="32"/>
      <c r="AB42" s="32"/>
      <c r="AC42" s="32"/>
      <c r="AD42" s="32"/>
      <c r="AE42" s="32"/>
      <c r="AF42" s="32"/>
      <c r="AG42" s="32"/>
      <c r="AH42" s="32"/>
      <c r="AI42" s="32"/>
      <c r="AJ42" s="32"/>
      <c r="AK42" s="32"/>
      <c r="AL42" s="32"/>
      <c r="AM42" s="32"/>
      <c r="AN42" s="32">
        <v>1</v>
      </c>
      <c r="AO42" s="30">
        <v>46170</v>
      </c>
      <c r="AP42" s="30">
        <v>46172</v>
      </c>
      <c r="AQ42" s="36" t="s">
        <v>238</v>
      </c>
      <c r="AR42" s="26" t="s">
        <v>233</v>
      </c>
      <c r="AS42" s="37"/>
      <c r="AT42" s="41" t="s">
        <v>59</v>
      </c>
      <c r="AU42" s="26" t="s">
        <v>234</v>
      </c>
      <c r="AV42" s="26" t="s">
        <v>146</v>
      </c>
    </row>
    <row r="43" spans="1:48" ht="112.5" customHeight="1">
      <c r="A43" s="23" t="s">
        <v>83</v>
      </c>
      <c r="B43" s="24" t="s">
        <v>84</v>
      </c>
      <c r="C43" s="17" t="s">
        <v>138</v>
      </c>
      <c r="D43" s="17" t="s">
        <v>224</v>
      </c>
      <c r="E43" s="20" t="s">
        <v>225</v>
      </c>
      <c r="F43" s="22" t="s">
        <v>125</v>
      </c>
      <c r="G43" s="24">
        <v>80</v>
      </c>
      <c r="H43" s="27" t="s">
        <v>226</v>
      </c>
      <c r="I43" s="117" t="s">
        <v>227</v>
      </c>
      <c r="J43" s="117" t="s">
        <v>227</v>
      </c>
      <c r="K43" s="21" t="s">
        <v>239</v>
      </c>
      <c r="L43" s="21" t="s">
        <v>229</v>
      </c>
      <c r="M43" s="19">
        <v>0.15</v>
      </c>
      <c r="N43" s="19" t="s">
        <v>240</v>
      </c>
      <c r="O43" s="19" t="s">
        <v>241</v>
      </c>
      <c r="P43" s="32"/>
      <c r="Q43" s="32"/>
      <c r="R43" s="32"/>
      <c r="S43" s="32"/>
      <c r="T43" s="32"/>
      <c r="U43" s="32"/>
      <c r="V43" s="32"/>
      <c r="W43" s="32"/>
      <c r="X43" s="32"/>
      <c r="Y43" s="32"/>
      <c r="Z43" s="32">
        <v>1</v>
      </c>
      <c r="AA43" s="32"/>
      <c r="AB43" s="32"/>
      <c r="AC43" s="32"/>
      <c r="AD43" s="32"/>
      <c r="AE43" s="32"/>
      <c r="AF43" s="32"/>
      <c r="AG43" s="32"/>
      <c r="AH43" s="32"/>
      <c r="AI43" s="32"/>
      <c r="AJ43" s="32"/>
      <c r="AK43" s="32"/>
      <c r="AL43" s="32"/>
      <c r="AM43" s="32"/>
      <c r="AN43" s="32">
        <v>1</v>
      </c>
      <c r="AO43" s="30">
        <v>46174</v>
      </c>
      <c r="AP43" s="30">
        <v>46203</v>
      </c>
      <c r="AQ43" s="36" t="s">
        <v>242</v>
      </c>
      <c r="AR43" s="26" t="s">
        <v>233</v>
      </c>
      <c r="AS43" s="37"/>
      <c r="AT43" s="41" t="s">
        <v>59</v>
      </c>
      <c r="AU43" s="26" t="s">
        <v>234</v>
      </c>
      <c r="AV43" s="26" t="s">
        <v>146</v>
      </c>
    </row>
    <row r="44" spans="1:48" ht="112.5" customHeight="1">
      <c r="A44" s="23" t="s">
        <v>83</v>
      </c>
      <c r="B44" s="24" t="s">
        <v>84</v>
      </c>
      <c r="C44" s="17" t="s">
        <v>138</v>
      </c>
      <c r="D44" s="17" t="s">
        <v>224</v>
      </c>
      <c r="E44" s="20" t="s">
        <v>225</v>
      </c>
      <c r="F44" s="22" t="s">
        <v>125</v>
      </c>
      <c r="G44" s="24">
        <v>80</v>
      </c>
      <c r="H44" s="27" t="s">
        <v>226</v>
      </c>
      <c r="I44" s="117" t="s">
        <v>227</v>
      </c>
      <c r="J44" s="117" t="s">
        <v>227</v>
      </c>
      <c r="K44" s="21" t="s">
        <v>243</v>
      </c>
      <c r="L44" s="21" t="s">
        <v>229</v>
      </c>
      <c r="M44" s="19">
        <v>0.35</v>
      </c>
      <c r="N44" s="19" t="s">
        <v>244</v>
      </c>
      <c r="O44" s="19" t="s">
        <v>245</v>
      </c>
      <c r="P44" s="32"/>
      <c r="Q44" s="32"/>
      <c r="R44" s="32"/>
      <c r="S44" s="32"/>
      <c r="T44" s="32"/>
      <c r="U44" s="32"/>
      <c r="V44" s="32"/>
      <c r="W44" s="32"/>
      <c r="X44" s="32"/>
      <c r="Y44" s="32"/>
      <c r="Z44" s="32"/>
      <c r="AA44" s="32"/>
      <c r="AB44" s="32">
        <v>0.2</v>
      </c>
      <c r="AC44" s="32"/>
      <c r="AD44" s="32">
        <v>0.2</v>
      </c>
      <c r="AE44" s="32"/>
      <c r="AF44" s="32">
        <v>0.2</v>
      </c>
      <c r="AG44" s="32"/>
      <c r="AH44" s="32">
        <v>0.2</v>
      </c>
      <c r="AI44" s="32"/>
      <c r="AJ44" s="32">
        <v>0.2</v>
      </c>
      <c r="AK44" s="32"/>
      <c r="AL44" s="32"/>
      <c r="AM44" s="32"/>
      <c r="AN44" s="32">
        <v>1</v>
      </c>
      <c r="AO44" s="30">
        <v>46204</v>
      </c>
      <c r="AP44" s="30">
        <v>46356</v>
      </c>
      <c r="AQ44" s="36" t="s">
        <v>246</v>
      </c>
      <c r="AR44" s="26" t="s">
        <v>233</v>
      </c>
      <c r="AS44" s="37"/>
      <c r="AT44" s="41" t="s">
        <v>59</v>
      </c>
      <c r="AU44" s="26" t="s">
        <v>234</v>
      </c>
      <c r="AV44" s="26" t="s">
        <v>146</v>
      </c>
    </row>
    <row r="45" spans="1:48" ht="112.5" customHeight="1">
      <c r="A45" s="23" t="s">
        <v>83</v>
      </c>
      <c r="B45" s="24" t="s">
        <v>84</v>
      </c>
      <c r="C45" s="17" t="s">
        <v>138</v>
      </c>
      <c r="D45" s="17" t="s">
        <v>224</v>
      </c>
      <c r="E45" s="20" t="s">
        <v>225</v>
      </c>
      <c r="F45" s="22" t="s">
        <v>125</v>
      </c>
      <c r="G45" s="24">
        <v>80</v>
      </c>
      <c r="H45" s="27" t="s">
        <v>226</v>
      </c>
      <c r="I45" s="117" t="s">
        <v>227</v>
      </c>
      <c r="J45" s="117" t="s">
        <v>227</v>
      </c>
      <c r="K45" s="21" t="s">
        <v>247</v>
      </c>
      <c r="L45" s="21" t="s">
        <v>229</v>
      </c>
      <c r="M45" s="19">
        <v>0.1</v>
      </c>
      <c r="N45" s="19" t="s">
        <v>248</v>
      </c>
      <c r="O45" s="19" t="s">
        <v>249</v>
      </c>
      <c r="P45" s="32"/>
      <c r="Q45" s="32"/>
      <c r="R45" s="32"/>
      <c r="S45" s="32"/>
      <c r="T45" s="32"/>
      <c r="U45" s="32"/>
      <c r="V45" s="32"/>
      <c r="W45" s="32"/>
      <c r="X45" s="32"/>
      <c r="Y45" s="32"/>
      <c r="Z45" s="32"/>
      <c r="AA45" s="32"/>
      <c r="AB45" s="32">
        <v>1</v>
      </c>
      <c r="AC45" s="32"/>
      <c r="AD45" s="32"/>
      <c r="AE45" s="32"/>
      <c r="AF45" s="32"/>
      <c r="AG45" s="32"/>
      <c r="AH45" s="32"/>
      <c r="AI45" s="32"/>
      <c r="AJ45" s="32"/>
      <c r="AK45" s="32"/>
      <c r="AL45" s="32"/>
      <c r="AM45" s="32"/>
      <c r="AN45" s="32">
        <v>1</v>
      </c>
      <c r="AO45" s="30">
        <v>46218</v>
      </c>
      <c r="AP45" s="30">
        <v>46233</v>
      </c>
      <c r="AQ45" s="36" t="s">
        <v>250</v>
      </c>
      <c r="AR45" s="26" t="s">
        <v>233</v>
      </c>
      <c r="AS45" s="37"/>
      <c r="AT45" s="41" t="s">
        <v>59</v>
      </c>
      <c r="AU45" s="26" t="s">
        <v>234</v>
      </c>
      <c r="AV45" s="26" t="s">
        <v>146</v>
      </c>
    </row>
    <row r="46" spans="1:48" ht="112.5" customHeight="1">
      <c r="A46" s="23" t="s">
        <v>83</v>
      </c>
      <c r="B46" s="24" t="s">
        <v>84</v>
      </c>
      <c r="C46" s="17" t="s">
        <v>138</v>
      </c>
      <c r="D46" s="17" t="s">
        <v>139</v>
      </c>
      <c r="E46" s="20" t="s">
        <v>251</v>
      </c>
      <c r="F46" s="22" t="s">
        <v>252</v>
      </c>
      <c r="G46" s="24" t="s">
        <v>125</v>
      </c>
      <c r="H46" s="27" t="s">
        <v>126</v>
      </c>
      <c r="I46" s="117" t="s">
        <v>227</v>
      </c>
      <c r="J46" s="117" t="s">
        <v>227</v>
      </c>
      <c r="K46" s="21" t="s">
        <v>253</v>
      </c>
      <c r="L46" s="21" t="s">
        <v>252</v>
      </c>
      <c r="M46" s="19">
        <v>0.25</v>
      </c>
      <c r="N46" s="19" t="s">
        <v>254</v>
      </c>
      <c r="O46" s="19" t="s">
        <v>255</v>
      </c>
      <c r="P46" s="32"/>
      <c r="Q46" s="32"/>
      <c r="R46" s="32"/>
      <c r="S46" s="32"/>
      <c r="T46" s="32">
        <v>0.1</v>
      </c>
      <c r="U46" s="32"/>
      <c r="V46" s="32">
        <v>0.1</v>
      </c>
      <c r="W46" s="32"/>
      <c r="X46" s="32">
        <v>0.1</v>
      </c>
      <c r="Y46" s="32"/>
      <c r="Z46" s="32">
        <v>0.1</v>
      </c>
      <c r="AA46" s="32"/>
      <c r="AB46" s="32">
        <v>0.1</v>
      </c>
      <c r="AC46" s="32"/>
      <c r="AD46" s="32">
        <v>0.1</v>
      </c>
      <c r="AE46" s="32"/>
      <c r="AF46" s="32">
        <v>0.1</v>
      </c>
      <c r="AG46" s="32"/>
      <c r="AH46" s="32">
        <v>0.1</v>
      </c>
      <c r="AI46" s="32"/>
      <c r="AJ46" s="32">
        <v>0.1</v>
      </c>
      <c r="AK46" s="32"/>
      <c r="AL46" s="32">
        <v>0.1</v>
      </c>
      <c r="AM46" s="32"/>
      <c r="AN46" s="32">
        <v>1</v>
      </c>
      <c r="AO46" s="30">
        <v>46082</v>
      </c>
      <c r="AP46" s="30">
        <v>46386</v>
      </c>
      <c r="AQ46" s="36" t="s">
        <v>107</v>
      </c>
      <c r="AR46" s="26" t="s">
        <v>233</v>
      </c>
      <c r="AS46" s="37"/>
      <c r="AT46" s="41" t="s">
        <v>59</v>
      </c>
      <c r="AU46" s="26" t="s">
        <v>234</v>
      </c>
      <c r="AV46" s="26" t="s">
        <v>146</v>
      </c>
    </row>
    <row r="47" spans="1:48" ht="112.5" customHeight="1">
      <c r="A47" s="23" t="s">
        <v>83</v>
      </c>
      <c r="B47" s="24" t="s">
        <v>84</v>
      </c>
      <c r="C47" s="17" t="s">
        <v>138</v>
      </c>
      <c r="D47" s="17" t="s">
        <v>139</v>
      </c>
      <c r="E47" s="20" t="s">
        <v>225</v>
      </c>
      <c r="F47" s="22" t="s">
        <v>252</v>
      </c>
      <c r="G47" s="24" t="s">
        <v>125</v>
      </c>
      <c r="H47" s="27" t="s">
        <v>256</v>
      </c>
      <c r="I47" s="117" t="s">
        <v>227</v>
      </c>
      <c r="J47" s="117" t="s">
        <v>227</v>
      </c>
      <c r="K47" s="21" t="s">
        <v>257</v>
      </c>
      <c r="L47" s="21" t="s">
        <v>252</v>
      </c>
      <c r="M47" s="19">
        <v>0.25</v>
      </c>
      <c r="N47" s="19" t="s">
        <v>258</v>
      </c>
      <c r="O47" s="19" t="s">
        <v>259</v>
      </c>
      <c r="P47" s="32"/>
      <c r="Q47" s="32"/>
      <c r="R47" s="32"/>
      <c r="S47" s="32"/>
      <c r="T47" s="32"/>
      <c r="U47" s="32"/>
      <c r="V47" s="32"/>
      <c r="W47" s="32"/>
      <c r="X47" s="32"/>
      <c r="Y47" s="32"/>
      <c r="Z47" s="32">
        <v>0.5</v>
      </c>
      <c r="AA47" s="32"/>
      <c r="AB47" s="32"/>
      <c r="AC47" s="32"/>
      <c r="AD47" s="32"/>
      <c r="AE47" s="32"/>
      <c r="AF47" s="32"/>
      <c r="AG47" s="32"/>
      <c r="AH47" s="32"/>
      <c r="AI47" s="32"/>
      <c r="AJ47" s="32"/>
      <c r="AK47" s="32"/>
      <c r="AL47" s="32">
        <v>0.5</v>
      </c>
      <c r="AM47" s="32"/>
      <c r="AN47" s="32">
        <v>1</v>
      </c>
      <c r="AO47" s="30">
        <v>46188</v>
      </c>
      <c r="AP47" s="30">
        <v>46386</v>
      </c>
      <c r="AQ47" s="36" t="s">
        <v>260</v>
      </c>
      <c r="AR47" s="26" t="s">
        <v>233</v>
      </c>
      <c r="AS47" s="37"/>
      <c r="AT47" s="41" t="s">
        <v>59</v>
      </c>
      <c r="AU47" s="26" t="s">
        <v>234</v>
      </c>
      <c r="AV47" s="26" t="s">
        <v>146</v>
      </c>
    </row>
    <row r="48" spans="1:48" ht="112.5" customHeight="1">
      <c r="A48" s="23" t="s">
        <v>83</v>
      </c>
      <c r="B48" s="24" t="s">
        <v>84</v>
      </c>
      <c r="C48" s="17" t="s">
        <v>138</v>
      </c>
      <c r="D48" s="17" t="s">
        <v>139</v>
      </c>
      <c r="E48" s="20" t="s">
        <v>225</v>
      </c>
      <c r="F48" s="22" t="s">
        <v>252</v>
      </c>
      <c r="G48" s="24" t="s">
        <v>125</v>
      </c>
      <c r="H48" s="27" t="s">
        <v>164</v>
      </c>
      <c r="I48" s="117" t="s">
        <v>227</v>
      </c>
      <c r="J48" s="117" t="s">
        <v>227</v>
      </c>
      <c r="K48" s="21" t="s">
        <v>261</v>
      </c>
      <c r="L48" s="21" t="s">
        <v>252</v>
      </c>
      <c r="M48" s="19">
        <v>0.25</v>
      </c>
      <c r="N48" s="19" t="s">
        <v>262</v>
      </c>
      <c r="O48" s="19" t="s">
        <v>263</v>
      </c>
      <c r="P48" s="32"/>
      <c r="Q48" s="32"/>
      <c r="R48" s="32">
        <v>0.05</v>
      </c>
      <c r="S48" s="32"/>
      <c r="T48" s="32">
        <v>0.05</v>
      </c>
      <c r="U48" s="32"/>
      <c r="V48" s="32">
        <v>0.1</v>
      </c>
      <c r="W48" s="32"/>
      <c r="X48" s="32">
        <v>0.1</v>
      </c>
      <c r="Y48" s="32"/>
      <c r="Z48" s="32">
        <v>0.1</v>
      </c>
      <c r="AA48" s="32"/>
      <c r="AB48" s="32">
        <v>0.1</v>
      </c>
      <c r="AC48" s="32"/>
      <c r="AD48" s="32">
        <v>0.1</v>
      </c>
      <c r="AE48" s="32"/>
      <c r="AF48" s="32">
        <v>0.1</v>
      </c>
      <c r="AG48" s="32"/>
      <c r="AH48" s="32">
        <v>0.1</v>
      </c>
      <c r="AI48" s="32"/>
      <c r="AJ48" s="32">
        <v>0.1</v>
      </c>
      <c r="AK48" s="32"/>
      <c r="AL48" s="32">
        <v>0.1</v>
      </c>
      <c r="AM48" s="32"/>
      <c r="AN48" s="32">
        <v>1</v>
      </c>
      <c r="AO48" s="30">
        <v>46068</v>
      </c>
      <c r="AP48" s="30">
        <v>46386</v>
      </c>
      <c r="AQ48" s="36" t="s">
        <v>264</v>
      </c>
      <c r="AR48" s="26" t="s">
        <v>233</v>
      </c>
      <c r="AS48" s="37"/>
      <c r="AT48" s="41" t="s">
        <v>59</v>
      </c>
      <c r="AU48" s="26" t="s">
        <v>234</v>
      </c>
      <c r="AV48" s="26" t="s">
        <v>146</v>
      </c>
    </row>
    <row r="49" spans="1:48" ht="112.5" customHeight="1">
      <c r="A49" s="23" t="s">
        <v>83</v>
      </c>
      <c r="B49" s="24" t="s">
        <v>84</v>
      </c>
      <c r="C49" s="17" t="s">
        <v>138</v>
      </c>
      <c r="D49" s="17" t="s">
        <v>139</v>
      </c>
      <c r="E49" s="20" t="s">
        <v>251</v>
      </c>
      <c r="F49" s="22" t="s">
        <v>252</v>
      </c>
      <c r="G49" s="151" t="s">
        <v>191</v>
      </c>
      <c r="H49" s="27" t="s">
        <v>164</v>
      </c>
      <c r="I49" s="117" t="s">
        <v>227</v>
      </c>
      <c r="J49" s="117" t="s">
        <v>227</v>
      </c>
      <c r="K49" s="21" t="s">
        <v>265</v>
      </c>
      <c r="L49" s="21" t="s">
        <v>252</v>
      </c>
      <c r="M49" s="19">
        <v>0.25</v>
      </c>
      <c r="N49" s="19" t="s">
        <v>266</v>
      </c>
      <c r="O49" s="19" t="s">
        <v>267</v>
      </c>
      <c r="P49" s="32"/>
      <c r="Q49" s="32"/>
      <c r="R49" s="32"/>
      <c r="S49" s="32"/>
      <c r="T49" s="32"/>
      <c r="U49" s="32"/>
      <c r="V49" s="32">
        <v>0.3</v>
      </c>
      <c r="W49" s="32"/>
      <c r="X49" s="32"/>
      <c r="Y49" s="32"/>
      <c r="Z49" s="32"/>
      <c r="AA49" s="32"/>
      <c r="AB49" s="32">
        <v>0.2</v>
      </c>
      <c r="AC49" s="32"/>
      <c r="AD49" s="32"/>
      <c r="AE49" s="32"/>
      <c r="AF49" s="32"/>
      <c r="AG49" s="32"/>
      <c r="AH49" s="32">
        <v>0.2</v>
      </c>
      <c r="AI49" s="32"/>
      <c r="AJ49" s="32"/>
      <c r="AK49" s="32"/>
      <c r="AL49" s="32">
        <v>0.3</v>
      </c>
      <c r="AM49" s="32"/>
      <c r="AN49" s="32">
        <f>V49+AB49+AH49+AL49</f>
        <v>1</v>
      </c>
      <c r="AO49" s="30">
        <v>46113</v>
      </c>
      <c r="AP49" s="30">
        <v>46387</v>
      </c>
      <c r="AQ49" s="36" t="s">
        <v>268</v>
      </c>
      <c r="AR49" s="26" t="s">
        <v>233</v>
      </c>
      <c r="AS49" s="37"/>
      <c r="AT49" s="41" t="s">
        <v>59</v>
      </c>
      <c r="AU49" s="26" t="s">
        <v>234</v>
      </c>
      <c r="AV49" s="26" t="s">
        <v>146</v>
      </c>
    </row>
    <row r="50" spans="1:48" ht="72" customHeight="1">
      <c r="A50" s="115" t="s">
        <v>83</v>
      </c>
      <c r="B50" s="116" t="s">
        <v>48</v>
      </c>
      <c r="C50" s="64" t="s">
        <v>269</v>
      </c>
      <c r="D50" s="64" t="s">
        <v>270</v>
      </c>
      <c r="E50" s="115" t="s">
        <v>271</v>
      </c>
      <c r="F50" s="64" t="s">
        <v>272</v>
      </c>
      <c r="G50" s="151" t="s">
        <v>191</v>
      </c>
      <c r="H50" s="21" t="s">
        <v>273</v>
      </c>
      <c r="I50" s="117" t="s">
        <v>227</v>
      </c>
      <c r="J50" s="117" t="s">
        <v>227</v>
      </c>
      <c r="K50" s="64" t="s">
        <v>274</v>
      </c>
      <c r="L50" s="21" t="s">
        <v>273</v>
      </c>
      <c r="M50" s="66">
        <v>1</v>
      </c>
      <c r="N50" s="66" t="s">
        <v>275</v>
      </c>
      <c r="O50" s="66" t="s">
        <v>276</v>
      </c>
      <c r="P50" s="66"/>
      <c r="Q50" s="68"/>
      <c r="R50" s="69"/>
      <c r="S50" s="68"/>
      <c r="T50" s="66"/>
      <c r="U50" s="68"/>
      <c r="V50" s="66"/>
      <c r="W50" s="66"/>
      <c r="X50" s="66"/>
      <c r="Y50" s="66"/>
      <c r="Z50" s="66">
        <v>0.5</v>
      </c>
      <c r="AA50" s="68"/>
      <c r="AB50" s="66"/>
      <c r="AC50" s="68"/>
      <c r="AD50" s="66"/>
      <c r="AE50" s="70"/>
      <c r="AF50" s="66"/>
      <c r="AG50" s="70"/>
      <c r="AH50" s="66"/>
      <c r="AI50" s="68"/>
      <c r="AJ50" s="66"/>
      <c r="AK50" s="68"/>
      <c r="AL50" s="66">
        <v>0.5</v>
      </c>
      <c r="AM50" s="68"/>
      <c r="AN50" s="69">
        <f t="shared" ref="AN50" si="2">SUM(AL50+AJ50+AH50+AF50+AD50+AB50+Z50+X50+V50+T50+R50+P50)</f>
        <v>1</v>
      </c>
      <c r="AO50" s="43">
        <v>46049</v>
      </c>
      <c r="AP50" s="43">
        <v>46387</v>
      </c>
      <c r="AQ50" s="71" t="s">
        <v>277</v>
      </c>
      <c r="AR50" s="26" t="s">
        <v>278</v>
      </c>
      <c r="AS50" s="72"/>
      <c r="AT50" s="73" t="s">
        <v>279</v>
      </c>
      <c r="AU50" s="73" t="s">
        <v>280</v>
      </c>
      <c r="AV50" s="71" t="s">
        <v>281</v>
      </c>
    </row>
    <row r="51" spans="1:48" ht="60.75" customHeight="1">
      <c r="A51" s="115" t="s">
        <v>83</v>
      </c>
      <c r="B51" s="116" t="s">
        <v>48</v>
      </c>
      <c r="C51" s="64" t="s">
        <v>269</v>
      </c>
      <c r="D51" s="64" t="s">
        <v>270</v>
      </c>
      <c r="E51" s="115" t="s">
        <v>282</v>
      </c>
      <c r="F51" s="64" t="s">
        <v>283</v>
      </c>
      <c r="G51" s="151" t="s">
        <v>191</v>
      </c>
      <c r="H51" s="118" t="s">
        <v>283</v>
      </c>
      <c r="I51" s="117" t="s">
        <v>227</v>
      </c>
      <c r="J51" s="117" t="s">
        <v>227</v>
      </c>
      <c r="K51" s="123" t="s">
        <v>284</v>
      </c>
      <c r="L51" s="118" t="s">
        <v>283</v>
      </c>
      <c r="M51" s="66">
        <v>1</v>
      </c>
      <c r="N51" s="119" t="s">
        <v>285</v>
      </c>
      <c r="O51" s="66" t="s">
        <v>286</v>
      </c>
      <c r="P51" s="120" t="s">
        <v>287</v>
      </c>
      <c r="Q51" s="120" t="s">
        <v>287</v>
      </c>
      <c r="R51" s="120" t="s">
        <v>287</v>
      </c>
      <c r="S51" s="120" t="s">
        <v>287</v>
      </c>
      <c r="T51" s="120" t="s">
        <v>287</v>
      </c>
      <c r="U51" s="120" t="s">
        <v>287</v>
      </c>
      <c r="V51" s="120" t="s">
        <v>287</v>
      </c>
      <c r="W51" s="120" t="s">
        <v>287</v>
      </c>
      <c r="X51" s="120" t="s">
        <v>287</v>
      </c>
      <c r="Y51" s="120" t="s">
        <v>287</v>
      </c>
      <c r="Z51" s="120" t="s">
        <v>287</v>
      </c>
      <c r="AA51" s="120" t="s">
        <v>287</v>
      </c>
      <c r="AB51" s="120" t="s">
        <v>287</v>
      </c>
      <c r="AC51" s="120" t="s">
        <v>287</v>
      </c>
      <c r="AD51" s="120" t="s">
        <v>287</v>
      </c>
      <c r="AE51" s="118" t="s">
        <v>287</v>
      </c>
      <c r="AF51" s="121">
        <v>1</v>
      </c>
      <c r="AG51" s="118" t="s">
        <v>287</v>
      </c>
      <c r="AH51" s="120" t="s">
        <v>287</v>
      </c>
      <c r="AI51" s="120" t="s">
        <v>287</v>
      </c>
      <c r="AJ51" s="120" t="s">
        <v>287</v>
      </c>
      <c r="AK51" s="120" t="s">
        <v>287</v>
      </c>
      <c r="AL51" s="120" t="s">
        <v>287</v>
      </c>
      <c r="AM51" s="120" t="s">
        <v>287</v>
      </c>
      <c r="AN51" s="121">
        <v>1</v>
      </c>
      <c r="AO51" s="122">
        <v>46049</v>
      </c>
      <c r="AP51" s="122">
        <v>46387</v>
      </c>
      <c r="AQ51" s="120" t="s">
        <v>288</v>
      </c>
      <c r="AR51" s="26" t="s">
        <v>278</v>
      </c>
      <c r="AS51" s="120" t="s">
        <v>287</v>
      </c>
      <c r="AT51" s="118" t="s">
        <v>279</v>
      </c>
      <c r="AU51" s="118" t="s">
        <v>280</v>
      </c>
      <c r="AV51" s="120" t="s">
        <v>281</v>
      </c>
    </row>
    <row r="52" spans="1:48" ht="90" customHeight="1">
      <c r="A52" s="115" t="s">
        <v>83</v>
      </c>
      <c r="B52" s="116" t="s">
        <v>48</v>
      </c>
      <c r="C52" s="64" t="s">
        <v>269</v>
      </c>
      <c r="D52" s="64" t="s">
        <v>289</v>
      </c>
      <c r="E52" s="115" t="s">
        <v>290</v>
      </c>
      <c r="F52" s="64" t="s">
        <v>291</v>
      </c>
      <c r="G52" s="151" t="s">
        <v>191</v>
      </c>
      <c r="H52" s="118" t="s">
        <v>291</v>
      </c>
      <c r="I52" s="117" t="s">
        <v>227</v>
      </c>
      <c r="J52" s="117" t="s">
        <v>227</v>
      </c>
      <c r="K52" s="123" t="s">
        <v>292</v>
      </c>
      <c r="L52" s="118" t="s">
        <v>291</v>
      </c>
      <c r="M52" s="66">
        <v>1</v>
      </c>
      <c r="N52" s="119" t="s">
        <v>293</v>
      </c>
      <c r="O52" s="66" t="s">
        <v>294</v>
      </c>
      <c r="P52" s="77"/>
      <c r="Q52" s="78"/>
      <c r="R52" s="79"/>
      <c r="S52" s="78"/>
      <c r="T52" s="77">
        <v>0.1</v>
      </c>
      <c r="U52" s="78"/>
      <c r="V52" s="77"/>
      <c r="W52" s="77"/>
      <c r="X52" s="77"/>
      <c r="Y52" s="77"/>
      <c r="Z52" s="77">
        <v>0.6</v>
      </c>
      <c r="AA52" s="78"/>
      <c r="AB52" s="77"/>
      <c r="AC52" s="78"/>
      <c r="AD52" s="77"/>
      <c r="AE52" s="80"/>
      <c r="AF52" s="77">
        <v>0.2</v>
      </c>
      <c r="AG52" s="80"/>
      <c r="AH52" s="77"/>
      <c r="AI52" s="78"/>
      <c r="AJ52" s="77"/>
      <c r="AK52" s="78"/>
      <c r="AL52" s="77">
        <v>0.1</v>
      </c>
      <c r="AM52" s="78"/>
      <c r="AN52" s="79">
        <f>(P52+R52+T52+V52+X52+Z52+AB52+AD52+AF52+AH52+AJ52+AL52)</f>
        <v>0.99999999999999989</v>
      </c>
      <c r="AO52" s="81">
        <v>46082</v>
      </c>
      <c r="AP52" s="81">
        <v>46387</v>
      </c>
      <c r="AQ52" s="124" t="s">
        <v>295</v>
      </c>
      <c r="AR52" s="26" t="s">
        <v>278</v>
      </c>
      <c r="AS52" s="82"/>
      <c r="AT52" s="36" t="s">
        <v>296</v>
      </c>
      <c r="AU52" s="80" t="s">
        <v>297</v>
      </c>
      <c r="AV52" s="71" t="s">
        <v>298</v>
      </c>
    </row>
    <row r="53" spans="1:48" ht="90" customHeight="1">
      <c r="A53" s="115" t="s">
        <v>83</v>
      </c>
      <c r="B53" s="116" t="s">
        <v>48</v>
      </c>
      <c r="C53" s="64" t="s">
        <v>269</v>
      </c>
      <c r="D53" s="64" t="s">
        <v>289</v>
      </c>
      <c r="E53" s="115" t="s">
        <v>290</v>
      </c>
      <c r="F53" s="64" t="s">
        <v>299</v>
      </c>
      <c r="G53" s="151" t="s">
        <v>191</v>
      </c>
      <c r="H53" s="118" t="s">
        <v>299</v>
      </c>
      <c r="I53" s="117" t="s">
        <v>227</v>
      </c>
      <c r="J53" s="117" t="s">
        <v>227</v>
      </c>
      <c r="K53" s="123" t="s">
        <v>300</v>
      </c>
      <c r="L53" s="118" t="s">
        <v>299</v>
      </c>
      <c r="M53" s="66">
        <v>1</v>
      </c>
      <c r="N53" s="119" t="s">
        <v>301</v>
      </c>
      <c r="O53" s="66" t="s">
        <v>302</v>
      </c>
      <c r="P53" s="125">
        <v>0</v>
      </c>
      <c r="Q53" s="125" t="s">
        <v>287</v>
      </c>
      <c r="R53" s="126">
        <v>0.09</v>
      </c>
      <c r="S53" s="125" t="s">
        <v>287</v>
      </c>
      <c r="T53" s="126">
        <v>0.09</v>
      </c>
      <c r="U53" s="125" t="s">
        <v>287</v>
      </c>
      <c r="V53" s="126">
        <v>0.09</v>
      </c>
      <c r="W53" s="125" t="s">
        <v>287</v>
      </c>
      <c r="X53" s="126">
        <v>0.1</v>
      </c>
      <c r="Y53" s="125" t="s">
        <v>287</v>
      </c>
      <c r="Z53" s="126">
        <v>0.09</v>
      </c>
      <c r="AA53" s="125" t="s">
        <v>287</v>
      </c>
      <c r="AB53" s="126">
        <v>0.09</v>
      </c>
      <c r="AC53" s="125" t="s">
        <v>287</v>
      </c>
      <c r="AD53" s="126">
        <v>0.09</v>
      </c>
      <c r="AE53" s="127" t="s">
        <v>287</v>
      </c>
      <c r="AF53" s="126">
        <v>0.09</v>
      </c>
      <c r="AG53" s="127" t="s">
        <v>287</v>
      </c>
      <c r="AH53" s="126">
        <v>0.09</v>
      </c>
      <c r="AI53" s="125" t="s">
        <v>287</v>
      </c>
      <c r="AJ53" s="126">
        <v>0.09</v>
      </c>
      <c r="AK53" s="125" t="s">
        <v>287</v>
      </c>
      <c r="AL53" s="126">
        <v>0.09</v>
      </c>
      <c r="AM53" s="125" t="s">
        <v>287</v>
      </c>
      <c r="AN53" s="79">
        <f>(R53+T53+V53+X53+Z53+AB53+AD53+AF53+AH53+AJ53+AL53+P53)</f>
        <v>0.99999999999999978</v>
      </c>
      <c r="AO53" s="81">
        <v>46054</v>
      </c>
      <c r="AP53" s="81">
        <v>46387</v>
      </c>
      <c r="AQ53" s="124" t="s">
        <v>303</v>
      </c>
      <c r="AR53" s="26" t="s">
        <v>278</v>
      </c>
      <c r="AS53" s="82"/>
      <c r="AT53" s="36" t="s">
        <v>296</v>
      </c>
      <c r="AU53" s="80" t="s">
        <v>297</v>
      </c>
      <c r="AV53" s="71" t="s">
        <v>298</v>
      </c>
    </row>
    <row r="54" spans="1:48" ht="90" customHeight="1">
      <c r="A54" s="115" t="s">
        <v>83</v>
      </c>
      <c r="B54" s="116" t="s">
        <v>48</v>
      </c>
      <c r="C54" s="64" t="s">
        <v>269</v>
      </c>
      <c r="D54" s="64" t="s">
        <v>289</v>
      </c>
      <c r="E54" s="115" t="s">
        <v>290</v>
      </c>
      <c r="F54" s="64" t="s">
        <v>304</v>
      </c>
      <c r="G54" s="151" t="s">
        <v>191</v>
      </c>
      <c r="H54" s="64" t="s">
        <v>305</v>
      </c>
      <c r="I54" s="117" t="s">
        <v>227</v>
      </c>
      <c r="J54" s="117" t="s">
        <v>227</v>
      </c>
      <c r="K54" s="123" t="s">
        <v>306</v>
      </c>
      <c r="L54" s="118" t="s">
        <v>304</v>
      </c>
      <c r="M54" s="66">
        <v>1</v>
      </c>
      <c r="N54" s="119" t="s">
        <v>307</v>
      </c>
      <c r="O54" s="66" t="s">
        <v>308</v>
      </c>
      <c r="P54" s="128" t="s">
        <v>287</v>
      </c>
      <c r="Q54" s="128" t="s">
        <v>287</v>
      </c>
      <c r="R54" s="128" t="s">
        <v>287</v>
      </c>
      <c r="S54" s="128" t="s">
        <v>287</v>
      </c>
      <c r="T54" s="129">
        <v>1</v>
      </c>
      <c r="U54" s="128" t="s">
        <v>287</v>
      </c>
      <c r="V54" s="128" t="s">
        <v>287</v>
      </c>
      <c r="W54" s="128" t="s">
        <v>287</v>
      </c>
      <c r="X54" s="128" t="s">
        <v>287</v>
      </c>
      <c r="Y54" s="128" t="s">
        <v>287</v>
      </c>
      <c r="Z54" s="128" t="s">
        <v>287</v>
      </c>
      <c r="AA54" s="128" t="s">
        <v>287</v>
      </c>
      <c r="AB54" s="128" t="s">
        <v>287</v>
      </c>
      <c r="AC54" s="128" t="s">
        <v>287</v>
      </c>
      <c r="AD54" s="128" t="s">
        <v>287</v>
      </c>
      <c r="AE54" s="128" t="s">
        <v>287</v>
      </c>
      <c r="AF54" s="128" t="s">
        <v>287</v>
      </c>
      <c r="AG54" s="128" t="s">
        <v>287</v>
      </c>
      <c r="AH54" s="128" t="s">
        <v>287</v>
      </c>
      <c r="AI54" s="128" t="s">
        <v>287</v>
      </c>
      <c r="AJ54" s="128" t="s">
        <v>287</v>
      </c>
      <c r="AK54" s="128" t="s">
        <v>287</v>
      </c>
      <c r="AL54" s="128" t="s">
        <v>287</v>
      </c>
      <c r="AM54" s="128" t="s">
        <v>287</v>
      </c>
      <c r="AN54" s="79">
        <v>1</v>
      </c>
      <c r="AO54" s="83">
        <v>46082</v>
      </c>
      <c r="AP54" s="83">
        <v>46112</v>
      </c>
      <c r="AQ54" s="130" t="s">
        <v>305</v>
      </c>
      <c r="AR54" s="26" t="s">
        <v>278</v>
      </c>
      <c r="AS54" s="82"/>
      <c r="AT54" s="36" t="s">
        <v>296</v>
      </c>
      <c r="AU54" s="80" t="s">
        <v>297</v>
      </c>
      <c r="AV54" s="71" t="s">
        <v>298</v>
      </c>
    </row>
    <row r="55" spans="1:48" ht="90" customHeight="1">
      <c r="A55" s="115" t="s">
        <v>83</v>
      </c>
      <c r="B55" s="116" t="s">
        <v>48</v>
      </c>
      <c r="C55" s="64" t="s">
        <v>269</v>
      </c>
      <c r="D55" s="64" t="s">
        <v>289</v>
      </c>
      <c r="E55" s="115" t="s">
        <v>309</v>
      </c>
      <c r="F55" s="64" t="s">
        <v>252</v>
      </c>
      <c r="G55" s="151" t="s">
        <v>191</v>
      </c>
      <c r="H55" s="64" t="s">
        <v>310</v>
      </c>
      <c r="I55" s="117" t="s">
        <v>227</v>
      </c>
      <c r="J55" s="117" t="s">
        <v>227</v>
      </c>
      <c r="K55" s="123" t="s">
        <v>311</v>
      </c>
      <c r="L55" s="118" t="s">
        <v>312</v>
      </c>
      <c r="M55" s="66">
        <v>1</v>
      </c>
      <c r="N55" s="119" t="s">
        <v>313</v>
      </c>
      <c r="O55" s="66" t="s">
        <v>314</v>
      </c>
      <c r="P55" s="77"/>
      <c r="Q55" s="78"/>
      <c r="R55" s="79"/>
      <c r="S55" s="78"/>
      <c r="T55" s="129">
        <v>1</v>
      </c>
      <c r="U55" s="78"/>
      <c r="V55" s="79"/>
      <c r="W55" s="78"/>
      <c r="X55" s="79"/>
      <c r="Y55" s="78"/>
      <c r="Z55" s="79"/>
      <c r="AA55" s="78"/>
      <c r="AB55" s="79"/>
      <c r="AC55" s="78"/>
      <c r="AD55" s="79"/>
      <c r="AE55" s="80"/>
      <c r="AF55" s="79"/>
      <c r="AG55" s="80"/>
      <c r="AH55" s="79"/>
      <c r="AI55" s="78"/>
      <c r="AJ55" s="79"/>
      <c r="AK55" s="78"/>
      <c r="AL55" s="79"/>
      <c r="AM55" s="78"/>
      <c r="AN55" s="79">
        <f t="shared" ref="AN55" si="3">(P55+R55+T55+V55+X55+Z55+AB55+AD55+AF55+AH55+AJ55+AL55)</f>
        <v>1</v>
      </c>
      <c r="AO55" s="81">
        <v>46082</v>
      </c>
      <c r="AP55" s="81">
        <v>46234</v>
      </c>
      <c r="AQ55" s="80" t="s">
        <v>310</v>
      </c>
      <c r="AR55" s="26" t="s">
        <v>278</v>
      </c>
      <c r="AS55" s="82"/>
      <c r="AT55" s="36" t="s">
        <v>296</v>
      </c>
      <c r="AU55" s="80" t="s">
        <v>297</v>
      </c>
      <c r="AV55" s="71" t="s">
        <v>298</v>
      </c>
    </row>
    <row r="56" spans="1:48" ht="90" customHeight="1">
      <c r="A56" s="115" t="s">
        <v>83</v>
      </c>
      <c r="B56" s="116" t="s">
        <v>48</v>
      </c>
      <c r="C56" s="64" t="s">
        <v>269</v>
      </c>
      <c r="D56" s="64" t="s">
        <v>289</v>
      </c>
      <c r="E56" s="115" t="s">
        <v>290</v>
      </c>
      <c r="F56" s="64" t="s">
        <v>315</v>
      </c>
      <c r="G56" s="151" t="s">
        <v>191</v>
      </c>
      <c r="H56" s="64" t="s">
        <v>316</v>
      </c>
      <c r="I56" s="117" t="s">
        <v>227</v>
      </c>
      <c r="J56" s="117" t="s">
        <v>227</v>
      </c>
      <c r="K56" s="123" t="s">
        <v>317</v>
      </c>
      <c r="L56" s="118" t="s">
        <v>315</v>
      </c>
      <c r="M56" s="66">
        <v>1</v>
      </c>
      <c r="N56" s="119" t="s">
        <v>318</v>
      </c>
      <c r="O56" s="66" t="s">
        <v>319</v>
      </c>
      <c r="P56" s="79"/>
      <c r="Q56" s="79"/>
      <c r="R56" s="131"/>
      <c r="S56" s="79"/>
      <c r="T56" s="79">
        <v>0.33</v>
      </c>
      <c r="U56" s="79"/>
      <c r="V56" s="79"/>
      <c r="W56" s="79"/>
      <c r="X56" s="79"/>
      <c r="Y56" s="79"/>
      <c r="Z56" s="79"/>
      <c r="AA56" s="79"/>
      <c r="AB56" s="79">
        <v>0.34</v>
      </c>
      <c r="AC56" s="79"/>
      <c r="AD56" s="79"/>
      <c r="AE56" s="79"/>
      <c r="AF56" s="79"/>
      <c r="AG56" s="79"/>
      <c r="AH56" s="79"/>
      <c r="AI56" s="79"/>
      <c r="AJ56" s="79">
        <v>0.33</v>
      </c>
      <c r="AK56" s="79"/>
      <c r="AL56" s="79"/>
      <c r="AM56" s="79"/>
      <c r="AN56" s="79" t="e">
        <f>(P56+T56+#REF!+V56+X56+Z56+AB56+AD56+AF56+AH56+AJ56+AL56)</f>
        <v>#REF!</v>
      </c>
      <c r="AO56" s="81">
        <v>46054</v>
      </c>
      <c r="AP56" s="81">
        <v>46356</v>
      </c>
      <c r="AQ56" s="84" t="s">
        <v>316</v>
      </c>
      <c r="AR56" s="26" t="s">
        <v>278</v>
      </c>
      <c r="AS56" s="82"/>
      <c r="AT56" s="36" t="s">
        <v>296</v>
      </c>
      <c r="AU56" s="80" t="s">
        <v>297</v>
      </c>
      <c r="AV56" s="71" t="s">
        <v>298</v>
      </c>
    </row>
    <row r="57" spans="1:48" ht="90" customHeight="1">
      <c r="A57" s="115" t="s">
        <v>83</v>
      </c>
      <c r="B57" s="116" t="s">
        <v>48</v>
      </c>
      <c r="C57" s="64" t="s">
        <v>269</v>
      </c>
      <c r="D57" s="64" t="s">
        <v>289</v>
      </c>
      <c r="E57" s="115" t="s">
        <v>320</v>
      </c>
      <c r="F57" s="64" t="s">
        <v>321</v>
      </c>
      <c r="G57" s="151" t="s">
        <v>191</v>
      </c>
      <c r="H57" s="64" t="s">
        <v>322</v>
      </c>
      <c r="I57" s="117" t="s">
        <v>227</v>
      </c>
      <c r="J57" s="117" t="s">
        <v>227</v>
      </c>
      <c r="K57" s="123" t="s">
        <v>323</v>
      </c>
      <c r="L57" s="118" t="s">
        <v>324</v>
      </c>
      <c r="M57" s="66">
        <v>1</v>
      </c>
      <c r="N57" s="119" t="s">
        <v>325</v>
      </c>
      <c r="O57" s="66" t="s">
        <v>326</v>
      </c>
      <c r="P57" s="77"/>
      <c r="Q57" s="78"/>
      <c r="R57" s="79"/>
      <c r="S57" s="78"/>
      <c r="T57" s="79"/>
      <c r="U57" s="78"/>
      <c r="V57" s="79"/>
      <c r="W57" s="78"/>
      <c r="X57" s="79"/>
      <c r="Y57" s="78"/>
      <c r="Z57" s="79"/>
      <c r="AA57" s="78"/>
      <c r="AB57" s="79"/>
      <c r="AC57" s="78"/>
      <c r="AD57" s="79"/>
      <c r="AE57" s="80"/>
      <c r="AF57" s="79"/>
      <c r="AG57" s="80"/>
      <c r="AH57" s="79"/>
      <c r="AI57" s="78"/>
      <c r="AJ57" s="79"/>
      <c r="AK57" s="78"/>
      <c r="AL57" s="129">
        <v>1</v>
      </c>
      <c r="AM57" s="78"/>
      <c r="AN57" s="79">
        <f t="shared" ref="AN57:AN60" si="4">(P57+R57+T57+V57+X57+Z57+AB57+AD57+AF57+AH57+AJ57+AL57)</f>
        <v>1</v>
      </c>
      <c r="AO57" s="81">
        <v>46023</v>
      </c>
      <c r="AP57" s="81">
        <v>46387</v>
      </c>
      <c r="AQ57" s="78" t="s">
        <v>322</v>
      </c>
      <c r="AR57" s="26" t="s">
        <v>278</v>
      </c>
      <c r="AS57" s="82"/>
      <c r="AT57" s="36" t="s">
        <v>296</v>
      </c>
      <c r="AU57" s="80" t="s">
        <v>327</v>
      </c>
      <c r="AV57" s="71" t="s">
        <v>298</v>
      </c>
    </row>
    <row r="58" spans="1:48" ht="90" customHeight="1">
      <c r="A58" s="115" t="s">
        <v>83</v>
      </c>
      <c r="B58" s="116" t="s">
        <v>48</v>
      </c>
      <c r="C58" s="64" t="s">
        <v>269</v>
      </c>
      <c r="D58" s="64" t="s">
        <v>289</v>
      </c>
      <c r="E58" s="115" t="s">
        <v>290</v>
      </c>
      <c r="F58" s="64" t="s">
        <v>328</v>
      </c>
      <c r="G58" s="151" t="s">
        <v>191</v>
      </c>
      <c r="H58" s="64" t="s">
        <v>329</v>
      </c>
      <c r="I58" s="117" t="s">
        <v>227</v>
      </c>
      <c r="J58" s="117" t="s">
        <v>227</v>
      </c>
      <c r="K58" s="123" t="s">
        <v>330</v>
      </c>
      <c r="L58" s="118" t="s">
        <v>331</v>
      </c>
      <c r="M58" s="66">
        <v>1</v>
      </c>
      <c r="N58" s="119" t="s">
        <v>332</v>
      </c>
      <c r="O58" s="66" t="s">
        <v>333</v>
      </c>
      <c r="P58" s="80"/>
      <c r="Q58" s="80"/>
      <c r="R58" s="80"/>
      <c r="S58" s="80"/>
      <c r="T58" s="125">
        <v>1</v>
      </c>
      <c r="U58" s="80"/>
      <c r="V58" s="85"/>
      <c r="W58" s="80"/>
      <c r="X58" s="85"/>
      <c r="Y58" s="80"/>
      <c r="Z58" s="85"/>
      <c r="AA58" s="80"/>
      <c r="AB58" s="85"/>
      <c r="AC58" s="80"/>
      <c r="AD58" s="85"/>
      <c r="AE58" s="80"/>
      <c r="AF58" s="85"/>
      <c r="AG58" s="80"/>
      <c r="AH58" s="85"/>
      <c r="AI58" s="80"/>
      <c r="AJ58" s="85"/>
      <c r="AK58" s="80"/>
      <c r="AL58" s="85"/>
      <c r="AM58" s="80"/>
      <c r="AN58" s="79">
        <f t="shared" si="4"/>
        <v>1</v>
      </c>
      <c r="AO58" s="86">
        <v>46055</v>
      </c>
      <c r="AP58" s="86">
        <v>46111</v>
      </c>
      <c r="AQ58" s="131" t="s">
        <v>329</v>
      </c>
      <c r="AR58" s="26" t="s">
        <v>278</v>
      </c>
      <c r="AS58" s="82"/>
      <c r="AT58" s="36" t="s">
        <v>296</v>
      </c>
      <c r="AU58" s="80" t="s">
        <v>297</v>
      </c>
      <c r="AV58" s="71" t="s">
        <v>298</v>
      </c>
    </row>
    <row r="59" spans="1:48" ht="90" customHeight="1">
      <c r="A59" s="115" t="s">
        <v>83</v>
      </c>
      <c r="B59" s="116" t="s">
        <v>48</v>
      </c>
      <c r="C59" s="64" t="s">
        <v>269</v>
      </c>
      <c r="D59" s="64" t="s">
        <v>289</v>
      </c>
      <c r="E59" s="115" t="s">
        <v>334</v>
      </c>
      <c r="F59" s="115" t="s">
        <v>334</v>
      </c>
      <c r="G59" s="151" t="s">
        <v>191</v>
      </c>
      <c r="H59" s="64" t="s">
        <v>335</v>
      </c>
      <c r="I59" s="117" t="s">
        <v>227</v>
      </c>
      <c r="J59" s="117" t="s">
        <v>227</v>
      </c>
      <c r="K59" s="123" t="s">
        <v>336</v>
      </c>
      <c r="L59" s="118" t="s">
        <v>334</v>
      </c>
      <c r="M59" s="66">
        <v>1</v>
      </c>
      <c r="N59" s="119" t="s">
        <v>337</v>
      </c>
      <c r="O59" s="66" t="s">
        <v>338</v>
      </c>
      <c r="P59" s="132"/>
      <c r="Q59" s="132"/>
      <c r="R59" s="132"/>
      <c r="S59" s="132"/>
      <c r="T59" s="132">
        <v>1</v>
      </c>
      <c r="U59" s="132"/>
      <c r="V59" s="132"/>
      <c r="W59" s="132"/>
      <c r="X59" s="132"/>
      <c r="Y59" s="132"/>
      <c r="Z59" s="132"/>
      <c r="AA59" s="132"/>
      <c r="AB59" s="132"/>
      <c r="AC59" s="132"/>
      <c r="AD59" s="87"/>
      <c r="AE59" s="87"/>
      <c r="AF59" s="132"/>
      <c r="AG59" s="87"/>
      <c r="AH59" s="132"/>
      <c r="AI59" s="132"/>
      <c r="AJ59" s="132"/>
      <c r="AK59" s="132"/>
      <c r="AL59" s="132"/>
      <c r="AM59" s="132"/>
      <c r="AN59" s="88">
        <f t="shared" si="4"/>
        <v>1</v>
      </c>
      <c r="AO59" s="133">
        <v>46082</v>
      </c>
      <c r="AP59" s="133">
        <v>46111</v>
      </c>
      <c r="AQ59" s="132" t="s">
        <v>335</v>
      </c>
      <c r="AR59" s="26" t="s">
        <v>278</v>
      </c>
      <c r="AS59" s="132"/>
      <c r="AT59" s="73" t="s">
        <v>296</v>
      </c>
      <c r="AU59" s="80" t="s">
        <v>339</v>
      </c>
      <c r="AV59" s="71" t="s">
        <v>340</v>
      </c>
    </row>
    <row r="60" spans="1:48" ht="90" customHeight="1">
      <c r="A60" s="20" t="s">
        <v>83</v>
      </c>
      <c r="B60" s="23" t="s">
        <v>48</v>
      </c>
      <c r="C60" s="17" t="s">
        <v>269</v>
      </c>
      <c r="D60" s="64" t="s">
        <v>289</v>
      </c>
      <c r="E60" s="20" t="s">
        <v>341</v>
      </c>
      <c r="F60" s="64" t="s">
        <v>342</v>
      </c>
      <c r="G60" s="151" t="s">
        <v>191</v>
      </c>
      <c r="H60" s="17" t="s">
        <v>343</v>
      </c>
      <c r="I60" s="42" t="s">
        <v>211</v>
      </c>
      <c r="J60" s="55" t="s">
        <v>217</v>
      </c>
      <c r="K60" s="123" t="s">
        <v>344</v>
      </c>
      <c r="L60" s="118" t="s">
        <v>345</v>
      </c>
      <c r="M60" s="66">
        <v>1</v>
      </c>
      <c r="N60" s="119" t="s">
        <v>346</v>
      </c>
      <c r="O60" s="66" t="s">
        <v>347</v>
      </c>
      <c r="P60" s="19"/>
      <c r="Q60" s="18"/>
      <c r="R60" s="19"/>
      <c r="S60" s="18"/>
      <c r="T60" s="19"/>
      <c r="U60" s="18"/>
      <c r="V60" s="19"/>
      <c r="W60" s="18"/>
      <c r="X60" s="19"/>
      <c r="Y60" s="18"/>
      <c r="Z60" s="19"/>
      <c r="AA60" s="18"/>
      <c r="AB60" s="19"/>
      <c r="AC60" s="18"/>
      <c r="AD60" s="19"/>
      <c r="AE60" s="24"/>
      <c r="AF60" s="19"/>
      <c r="AG60" s="24"/>
      <c r="AH60" s="19"/>
      <c r="AI60" s="18"/>
      <c r="AJ60" s="19"/>
      <c r="AK60" s="18"/>
      <c r="AL60" s="19"/>
      <c r="AM60" s="18"/>
      <c r="AN60" s="88">
        <f t="shared" si="4"/>
        <v>0</v>
      </c>
      <c r="AO60" s="29">
        <v>46054</v>
      </c>
      <c r="AP60" s="29">
        <v>46387</v>
      </c>
      <c r="AQ60" s="26" t="s">
        <v>348</v>
      </c>
      <c r="AR60" s="26" t="s">
        <v>278</v>
      </c>
      <c r="AS60" s="37"/>
      <c r="AT60" s="41"/>
      <c r="AU60" s="26" t="s">
        <v>349</v>
      </c>
      <c r="AV60" s="26" t="s">
        <v>278</v>
      </c>
    </row>
    <row r="61" spans="1:48" ht="90" customHeight="1">
      <c r="A61" s="20" t="s">
        <v>83</v>
      </c>
      <c r="B61" s="23" t="s">
        <v>48</v>
      </c>
      <c r="C61" s="17" t="s">
        <v>269</v>
      </c>
      <c r="D61" s="64" t="s">
        <v>289</v>
      </c>
      <c r="E61" s="20" t="s">
        <v>341</v>
      </c>
      <c r="F61" s="64" t="s">
        <v>342</v>
      </c>
      <c r="G61" s="151" t="s">
        <v>191</v>
      </c>
      <c r="H61" s="17" t="s">
        <v>343</v>
      </c>
      <c r="I61" s="42" t="s">
        <v>211</v>
      </c>
      <c r="J61" s="55" t="s">
        <v>217</v>
      </c>
      <c r="K61" s="123" t="s">
        <v>350</v>
      </c>
      <c r="L61" s="118" t="s">
        <v>345</v>
      </c>
      <c r="M61" s="66">
        <v>1</v>
      </c>
      <c r="N61" s="119" t="s">
        <v>351</v>
      </c>
      <c r="O61" s="66" t="s">
        <v>352</v>
      </c>
      <c r="P61" s="19">
        <v>0</v>
      </c>
      <c r="Q61" s="18"/>
      <c r="R61" s="19">
        <v>0.05</v>
      </c>
      <c r="S61" s="18"/>
      <c r="T61" s="19">
        <v>0.05</v>
      </c>
      <c r="U61" s="18"/>
      <c r="V61" s="19">
        <v>0.1</v>
      </c>
      <c r="W61" s="18"/>
      <c r="X61" s="19">
        <v>0.1</v>
      </c>
      <c r="Y61" s="18"/>
      <c r="Z61" s="19">
        <v>0.1</v>
      </c>
      <c r="AA61" s="18"/>
      <c r="AB61" s="19">
        <v>0.1</v>
      </c>
      <c r="AC61" s="18"/>
      <c r="AD61" s="19">
        <v>0.1</v>
      </c>
      <c r="AE61" s="24"/>
      <c r="AF61" s="19">
        <v>0.1</v>
      </c>
      <c r="AG61" s="24"/>
      <c r="AH61" s="19">
        <v>0.1</v>
      </c>
      <c r="AI61" s="18"/>
      <c r="AJ61" s="19">
        <v>0.1</v>
      </c>
      <c r="AK61" s="18"/>
      <c r="AL61" s="19">
        <v>0.1</v>
      </c>
      <c r="AM61" s="18"/>
      <c r="AN61" s="28">
        <f t="shared" ref="AN61" si="5">P61+R61+T61+V61+X61+Z61+AB61+AD61+AF61+AH61+AJ61+AL61</f>
        <v>0.99999999999999989</v>
      </c>
      <c r="AO61" s="29">
        <v>46054</v>
      </c>
      <c r="AP61" s="29">
        <v>46387</v>
      </c>
      <c r="AQ61" s="26" t="s">
        <v>348</v>
      </c>
      <c r="AR61" s="26" t="s">
        <v>278</v>
      </c>
      <c r="AS61" s="37">
        <v>0</v>
      </c>
      <c r="AT61" s="41" t="s">
        <v>353</v>
      </c>
      <c r="AU61" s="26" t="s">
        <v>349</v>
      </c>
      <c r="AV61" s="26" t="s">
        <v>278</v>
      </c>
    </row>
    <row r="62" spans="1:48" ht="90" customHeight="1">
      <c r="A62" s="20" t="s">
        <v>83</v>
      </c>
      <c r="B62" s="23" t="s">
        <v>48</v>
      </c>
      <c r="C62" s="17" t="s">
        <v>269</v>
      </c>
      <c r="D62" s="64" t="s">
        <v>289</v>
      </c>
      <c r="E62" s="20" t="s">
        <v>341</v>
      </c>
      <c r="F62" s="64" t="s">
        <v>342</v>
      </c>
      <c r="G62" s="151" t="s">
        <v>191</v>
      </c>
      <c r="H62" s="17" t="s">
        <v>354</v>
      </c>
      <c r="I62" s="42" t="s">
        <v>355</v>
      </c>
      <c r="J62" s="55" t="s">
        <v>356</v>
      </c>
      <c r="K62" s="123" t="s">
        <v>357</v>
      </c>
      <c r="L62" s="118" t="s">
        <v>345</v>
      </c>
      <c r="M62" s="66">
        <v>0.5</v>
      </c>
      <c r="N62" s="119" t="s">
        <v>358</v>
      </c>
      <c r="O62" s="66" t="s">
        <v>359</v>
      </c>
      <c r="P62" s="19"/>
      <c r="Q62" s="18"/>
      <c r="R62" s="19"/>
      <c r="S62" s="18"/>
      <c r="T62" s="19"/>
      <c r="U62" s="18"/>
      <c r="V62" s="19"/>
      <c r="W62" s="18"/>
      <c r="X62" s="19"/>
      <c r="Y62" s="18"/>
      <c r="Z62" s="19"/>
      <c r="AA62" s="18"/>
      <c r="AB62" s="19"/>
      <c r="AC62" s="18"/>
      <c r="AD62" s="19"/>
      <c r="AE62" s="24"/>
      <c r="AF62" s="19"/>
      <c r="AG62" s="24"/>
      <c r="AH62" s="19"/>
      <c r="AI62" s="18"/>
      <c r="AJ62" s="19"/>
      <c r="AK62" s="18"/>
      <c r="AL62" s="19"/>
      <c r="AM62" s="18"/>
      <c r="AN62" s="28"/>
      <c r="AO62" s="29">
        <v>46054</v>
      </c>
      <c r="AP62" s="29">
        <v>46387</v>
      </c>
      <c r="AQ62" s="26"/>
      <c r="AR62" s="26" t="s">
        <v>278</v>
      </c>
      <c r="AS62" s="37"/>
      <c r="AT62" s="41"/>
      <c r="AU62" s="26" t="s">
        <v>349</v>
      </c>
      <c r="AV62" s="26" t="s">
        <v>278</v>
      </c>
    </row>
    <row r="63" spans="1:48" ht="90" customHeight="1">
      <c r="A63" s="20" t="s">
        <v>83</v>
      </c>
      <c r="B63" s="22" t="s">
        <v>48</v>
      </c>
      <c r="C63" s="18" t="s">
        <v>360</v>
      </c>
      <c r="D63" s="17" t="s">
        <v>361</v>
      </c>
      <c r="E63" s="134" t="s">
        <v>341</v>
      </c>
      <c r="F63" s="64" t="s">
        <v>342</v>
      </c>
      <c r="G63" s="151" t="s">
        <v>191</v>
      </c>
      <c r="H63" s="118" t="s">
        <v>362</v>
      </c>
      <c r="I63" s="66" t="s">
        <v>363</v>
      </c>
      <c r="J63" s="119" t="s">
        <v>127</v>
      </c>
      <c r="K63" s="123" t="s">
        <v>364</v>
      </c>
      <c r="L63" s="20" t="s">
        <v>6</v>
      </c>
      <c r="M63" s="19">
        <v>1</v>
      </c>
      <c r="N63" s="18" t="s">
        <v>365</v>
      </c>
      <c r="O63" s="17" t="s">
        <v>366</v>
      </c>
      <c r="P63" s="32"/>
      <c r="Q63" s="32"/>
      <c r="R63" s="32"/>
      <c r="S63" s="32"/>
      <c r="T63" s="32"/>
      <c r="U63" s="32"/>
      <c r="V63" s="32"/>
      <c r="W63" s="32"/>
      <c r="X63" s="32"/>
      <c r="Y63" s="32"/>
      <c r="Z63" s="32">
        <v>0.7</v>
      </c>
      <c r="AA63" s="32"/>
      <c r="AB63" s="32"/>
      <c r="AC63" s="32"/>
      <c r="AD63" s="32"/>
      <c r="AE63" s="32"/>
      <c r="AF63" s="32">
        <v>0.3</v>
      </c>
      <c r="AG63" s="32"/>
      <c r="AH63" s="32"/>
      <c r="AI63" s="32"/>
      <c r="AJ63" s="32"/>
      <c r="AK63" s="32"/>
      <c r="AL63" s="32"/>
      <c r="AM63" s="32"/>
      <c r="AN63" s="32">
        <v>1</v>
      </c>
      <c r="AO63" s="30">
        <v>46113</v>
      </c>
      <c r="AP63" s="30">
        <v>46295</v>
      </c>
      <c r="AQ63" s="36" t="s">
        <v>367</v>
      </c>
      <c r="AR63" s="26" t="s">
        <v>278</v>
      </c>
      <c r="AS63" s="37">
        <v>0</v>
      </c>
      <c r="AT63" s="41" t="s">
        <v>368</v>
      </c>
      <c r="AU63" s="26" t="s">
        <v>349</v>
      </c>
      <c r="AV63" s="26" t="s">
        <v>278</v>
      </c>
    </row>
    <row r="64" spans="1:48" ht="90" customHeight="1">
      <c r="A64" s="20" t="s">
        <v>83</v>
      </c>
      <c r="B64" s="23" t="s">
        <v>48</v>
      </c>
      <c r="C64" s="17" t="s">
        <v>269</v>
      </c>
      <c r="D64" s="17" t="s">
        <v>361</v>
      </c>
      <c r="E64" s="20" t="s">
        <v>369</v>
      </c>
      <c r="F64" s="64" t="s">
        <v>342</v>
      </c>
      <c r="G64" s="24" t="s">
        <v>191</v>
      </c>
      <c r="H64" s="17" t="s">
        <v>362</v>
      </c>
      <c r="I64" s="42" t="s">
        <v>363</v>
      </c>
      <c r="J64" s="55" t="s">
        <v>127</v>
      </c>
      <c r="K64" s="21" t="s">
        <v>370</v>
      </c>
      <c r="L64" s="21" t="s">
        <v>6</v>
      </c>
      <c r="M64" s="19">
        <v>0.2</v>
      </c>
      <c r="N64" s="19" t="s">
        <v>371</v>
      </c>
      <c r="O64" s="19" t="s">
        <v>372</v>
      </c>
      <c r="P64" s="19">
        <v>0</v>
      </c>
      <c r="Q64" s="18"/>
      <c r="R64" s="19">
        <v>0.05</v>
      </c>
      <c r="S64" s="18"/>
      <c r="T64" s="19">
        <v>0.05</v>
      </c>
      <c r="U64" s="18"/>
      <c r="V64" s="19">
        <v>0.1</v>
      </c>
      <c r="W64" s="18"/>
      <c r="X64" s="19">
        <v>0.1</v>
      </c>
      <c r="Y64" s="18"/>
      <c r="Z64" s="19">
        <v>0.1</v>
      </c>
      <c r="AA64" s="18"/>
      <c r="AB64" s="19">
        <v>0.1</v>
      </c>
      <c r="AC64" s="18"/>
      <c r="AD64" s="19">
        <v>0.1</v>
      </c>
      <c r="AE64" s="24"/>
      <c r="AF64" s="19">
        <v>0.1</v>
      </c>
      <c r="AG64" s="24"/>
      <c r="AH64" s="19">
        <v>0.1</v>
      </c>
      <c r="AI64" s="18"/>
      <c r="AJ64" s="19">
        <v>0.1</v>
      </c>
      <c r="AK64" s="18"/>
      <c r="AL64" s="19">
        <v>0.1</v>
      </c>
      <c r="AM64" s="18"/>
      <c r="AN64" s="28">
        <f t="shared" ref="AN64" si="6">P64+R64+T64+V64+X64+Z64+AB64+AD64+AF64+AH64+AJ64+AL64</f>
        <v>0.99999999999999989</v>
      </c>
      <c r="AO64" s="29">
        <v>46054</v>
      </c>
      <c r="AP64" s="29">
        <v>46387</v>
      </c>
      <c r="AQ64" s="26" t="s">
        <v>348</v>
      </c>
      <c r="AR64" s="26" t="s">
        <v>278</v>
      </c>
      <c r="AS64" s="37">
        <v>0</v>
      </c>
      <c r="AT64" s="41" t="s">
        <v>368</v>
      </c>
      <c r="AU64" s="26" t="s">
        <v>349</v>
      </c>
      <c r="AV64" s="26" t="s">
        <v>278</v>
      </c>
    </row>
    <row r="65" spans="1:48" ht="90" customHeight="1">
      <c r="A65" s="20" t="s">
        <v>83</v>
      </c>
      <c r="B65" s="23" t="s">
        <v>48</v>
      </c>
      <c r="C65" s="17" t="s">
        <v>360</v>
      </c>
      <c r="D65" s="64" t="s">
        <v>361</v>
      </c>
      <c r="E65" s="20" t="s">
        <v>341</v>
      </c>
      <c r="F65" s="64" t="s">
        <v>342</v>
      </c>
      <c r="G65" s="18" t="s">
        <v>191</v>
      </c>
      <c r="H65" s="17" t="s">
        <v>343</v>
      </c>
      <c r="I65" s="134" t="s">
        <v>211</v>
      </c>
      <c r="J65" s="135" t="s">
        <v>217</v>
      </c>
      <c r="K65" s="123" t="s">
        <v>373</v>
      </c>
      <c r="L65" s="118" t="s">
        <v>6</v>
      </c>
      <c r="M65" s="66">
        <v>1</v>
      </c>
      <c r="N65" s="119" t="s">
        <v>374</v>
      </c>
      <c r="O65" s="66" t="s">
        <v>375</v>
      </c>
      <c r="P65" s="32"/>
      <c r="Q65" s="32"/>
      <c r="R65" s="32"/>
      <c r="S65" s="32"/>
      <c r="T65" s="32"/>
      <c r="U65" s="32"/>
      <c r="V65" s="32">
        <v>0.5</v>
      </c>
      <c r="W65" s="32"/>
      <c r="X65" s="32"/>
      <c r="Y65" s="32"/>
      <c r="Z65" s="32"/>
      <c r="AA65" s="32"/>
      <c r="AB65" s="32"/>
      <c r="AC65" s="32"/>
      <c r="AD65" s="32"/>
      <c r="AE65" s="32"/>
      <c r="AF65" s="32">
        <v>0.5</v>
      </c>
      <c r="AG65" s="32"/>
      <c r="AH65" s="32"/>
      <c r="AI65" s="32"/>
      <c r="AJ65" s="32"/>
      <c r="AK65" s="32"/>
      <c r="AL65" s="32"/>
      <c r="AM65" s="32"/>
      <c r="AN65" s="32">
        <v>1</v>
      </c>
      <c r="AO65" s="30">
        <v>46113</v>
      </c>
      <c r="AP65" s="30">
        <v>46295</v>
      </c>
      <c r="AQ65" s="36" t="s">
        <v>376</v>
      </c>
      <c r="AR65" s="26" t="s">
        <v>278</v>
      </c>
      <c r="AS65" s="37">
        <v>0</v>
      </c>
      <c r="AT65" s="41" t="s">
        <v>368</v>
      </c>
      <c r="AU65" s="26" t="s">
        <v>349</v>
      </c>
      <c r="AV65" s="26" t="s">
        <v>278</v>
      </c>
    </row>
    <row r="66" spans="1:48" ht="90" customHeight="1">
      <c r="A66" s="23" t="s">
        <v>83</v>
      </c>
      <c r="B66" s="24" t="s">
        <v>48</v>
      </c>
      <c r="C66" s="17" t="s">
        <v>360</v>
      </c>
      <c r="D66" s="17" t="s">
        <v>361</v>
      </c>
      <c r="E66" s="20" t="s">
        <v>341</v>
      </c>
      <c r="F66" s="64" t="s">
        <v>342</v>
      </c>
      <c r="G66" s="24" t="s">
        <v>191</v>
      </c>
      <c r="H66" s="17" t="s">
        <v>343</v>
      </c>
      <c r="I66" s="113" t="s">
        <v>211</v>
      </c>
      <c r="J66" s="114" t="s">
        <v>217</v>
      </c>
      <c r="K66" s="21" t="s">
        <v>377</v>
      </c>
      <c r="L66" s="21" t="s">
        <v>6</v>
      </c>
      <c r="M66" s="19">
        <v>1</v>
      </c>
      <c r="N66" s="19" t="s">
        <v>378</v>
      </c>
      <c r="O66" s="19" t="s">
        <v>379</v>
      </c>
      <c r="P66" s="32"/>
      <c r="Q66" s="32"/>
      <c r="R66" s="32"/>
      <c r="S66" s="32"/>
      <c r="T66" s="32"/>
      <c r="U66" s="32"/>
      <c r="V66" s="32"/>
      <c r="W66" s="32"/>
      <c r="X66" s="32"/>
      <c r="Y66" s="32"/>
      <c r="Z66" s="32">
        <v>0.5</v>
      </c>
      <c r="AA66" s="32"/>
      <c r="AB66" s="32"/>
      <c r="AC66" s="32"/>
      <c r="AD66" s="32"/>
      <c r="AE66" s="32"/>
      <c r="AF66" s="32"/>
      <c r="AG66" s="32"/>
      <c r="AH66" s="32"/>
      <c r="AI66" s="32"/>
      <c r="AJ66" s="32">
        <v>0.5</v>
      </c>
      <c r="AK66" s="32"/>
      <c r="AL66" s="32"/>
      <c r="AM66" s="32"/>
      <c r="AN66" s="32">
        <v>1</v>
      </c>
      <c r="AO66" s="30">
        <v>46113</v>
      </c>
      <c r="AP66" s="30">
        <v>46356</v>
      </c>
      <c r="AQ66" s="36" t="s">
        <v>380</v>
      </c>
      <c r="AR66" s="26" t="s">
        <v>278</v>
      </c>
      <c r="AS66" s="37">
        <v>0</v>
      </c>
      <c r="AT66" s="41" t="s">
        <v>368</v>
      </c>
      <c r="AU66" s="26" t="s">
        <v>349</v>
      </c>
      <c r="AV66" s="26" t="s">
        <v>278</v>
      </c>
    </row>
    <row r="67" spans="1:48" ht="112.5" customHeight="1">
      <c r="A67" s="17" t="s">
        <v>83</v>
      </c>
      <c r="B67" s="17" t="s">
        <v>84</v>
      </c>
      <c r="C67" s="17" t="s">
        <v>381</v>
      </c>
      <c r="D67" s="17" t="s">
        <v>174</v>
      </c>
      <c r="E67" s="26" t="s">
        <v>87</v>
      </c>
      <c r="F67" s="26" t="s">
        <v>88</v>
      </c>
      <c r="G67" s="19">
        <v>0.25</v>
      </c>
      <c r="H67" s="20" t="s">
        <v>89</v>
      </c>
      <c r="I67" s="42" t="s">
        <v>90</v>
      </c>
      <c r="J67" s="55" t="s">
        <v>91</v>
      </c>
      <c r="K67" s="47" t="s">
        <v>382</v>
      </c>
      <c r="L67" s="21" t="s">
        <v>6</v>
      </c>
      <c r="M67" s="19">
        <v>0.35</v>
      </c>
      <c r="N67" s="19" t="s">
        <v>383</v>
      </c>
      <c r="O67" s="19" t="s">
        <v>384</v>
      </c>
      <c r="P67" s="19"/>
      <c r="Q67" s="18"/>
      <c r="R67" s="28"/>
      <c r="S67" s="18"/>
      <c r="T67" s="28">
        <v>0.25</v>
      </c>
      <c r="U67" s="18"/>
      <c r="V67" s="28"/>
      <c r="W67" s="18"/>
      <c r="X67" s="28"/>
      <c r="Y67" s="18"/>
      <c r="Z67" s="28">
        <v>0.25</v>
      </c>
      <c r="AA67" s="18"/>
      <c r="AB67" s="28"/>
      <c r="AC67" s="18"/>
      <c r="AD67" s="28"/>
      <c r="AE67" s="24"/>
      <c r="AF67" s="28">
        <v>0.25</v>
      </c>
      <c r="AG67" s="24"/>
      <c r="AH67" s="28"/>
      <c r="AI67" s="18"/>
      <c r="AJ67" s="28"/>
      <c r="AK67" s="18"/>
      <c r="AL67" s="28">
        <v>0.25</v>
      </c>
      <c r="AM67" s="18"/>
      <c r="AN67" s="28">
        <f>P67+R67+T67+V67+X67+Z67+AB67+AD67+AF67+AH67+AJ67+AL67</f>
        <v>1</v>
      </c>
      <c r="AO67" s="29">
        <v>46054</v>
      </c>
      <c r="AP67" s="29">
        <v>46387</v>
      </c>
      <c r="AQ67" s="26" t="s">
        <v>385</v>
      </c>
      <c r="AR67" s="26" t="s">
        <v>386</v>
      </c>
      <c r="AS67" s="37">
        <v>0</v>
      </c>
      <c r="AT67" s="26" t="s">
        <v>387</v>
      </c>
      <c r="AU67" s="26" t="s">
        <v>387</v>
      </c>
      <c r="AV67" s="26" t="s">
        <v>388</v>
      </c>
    </row>
    <row r="68" spans="1:48" ht="112.5" customHeight="1">
      <c r="A68" s="22" t="s">
        <v>83</v>
      </c>
      <c r="B68" s="17" t="s">
        <v>84</v>
      </c>
      <c r="C68" s="17" t="s">
        <v>173</v>
      </c>
      <c r="D68" s="17" t="s">
        <v>174</v>
      </c>
      <c r="E68" s="26" t="s">
        <v>87</v>
      </c>
      <c r="F68" s="26" t="s">
        <v>88</v>
      </c>
      <c r="G68" s="25">
        <v>827</v>
      </c>
      <c r="H68" s="20" t="s">
        <v>89</v>
      </c>
      <c r="I68" s="42" t="s">
        <v>90</v>
      </c>
      <c r="J68" s="55" t="s">
        <v>91</v>
      </c>
      <c r="K68" s="47" t="s">
        <v>389</v>
      </c>
      <c r="L68" s="21" t="s">
        <v>6</v>
      </c>
      <c r="M68" s="19">
        <v>0.05</v>
      </c>
      <c r="N68" s="19" t="s">
        <v>390</v>
      </c>
      <c r="O68" s="19" t="s">
        <v>391</v>
      </c>
      <c r="P68" s="141"/>
      <c r="Q68" s="18"/>
      <c r="R68" s="141"/>
      <c r="S68" s="144"/>
      <c r="T68" s="141"/>
      <c r="U68" s="18"/>
      <c r="V68" s="141"/>
      <c r="W68" s="18"/>
      <c r="X68" s="141"/>
      <c r="Y68" s="141"/>
      <c r="Z68" s="141"/>
      <c r="AA68" s="18"/>
      <c r="AB68" s="141"/>
      <c r="AC68" s="18"/>
      <c r="AD68" s="141"/>
      <c r="AE68" s="141"/>
      <c r="AF68" s="141"/>
      <c r="AG68" s="24"/>
      <c r="AH68" s="141"/>
      <c r="AI68" s="18"/>
      <c r="AJ68" s="141"/>
      <c r="AK68" s="141"/>
      <c r="AL68" s="19">
        <v>1</v>
      </c>
      <c r="AM68" s="18"/>
      <c r="AN68" s="28">
        <v>1</v>
      </c>
      <c r="AO68" s="29">
        <v>46082</v>
      </c>
      <c r="AP68" s="29">
        <v>46387</v>
      </c>
      <c r="AQ68" s="26" t="s">
        <v>392</v>
      </c>
      <c r="AR68" s="26" t="s">
        <v>386</v>
      </c>
      <c r="AS68" s="37">
        <v>0</v>
      </c>
      <c r="AT68" s="26" t="s">
        <v>387</v>
      </c>
      <c r="AU68" s="26" t="s">
        <v>387</v>
      </c>
      <c r="AV68" s="26" t="s">
        <v>388</v>
      </c>
    </row>
    <row r="69" spans="1:48" ht="112.5" customHeight="1">
      <c r="A69" s="22" t="s">
        <v>83</v>
      </c>
      <c r="B69" s="17" t="s">
        <v>84</v>
      </c>
      <c r="C69" s="17" t="s">
        <v>173</v>
      </c>
      <c r="D69" s="17" t="s">
        <v>174</v>
      </c>
      <c r="E69" s="26" t="s">
        <v>87</v>
      </c>
      <c r="F69" s="26" t="s">
        <v>88</v>
      </c>
      <c r="G69" s="25">
        <v>1</v>
      </c>
      <c r="H69" s="20" t="s">
        <v>89</v>
      </c>
      <c r="I69" s="42" t="s">
        <v>90</v>
      </c>
      <c r="J69" s="55" t="s">
        <v>91</v>
      </c>
      <c r="K69" s="47" t="s">
        <v>393</v>
      </c>
      <c r="L69" s="21" t="s">
        <v>6</v>
      </c>
      <c r="M69" s="19">
        <v>0.1</v>
      </c>
      <c r="N69" s="19" t="s">
        <v>394</v>
      </c>
      <c r="O69" s="19" t="s">
        <v>395</v>
      </c>
      <c r="P69" s="19"/>
      <c r="Q69" s="18"/>
      <c r="R69" s="19"/>
      <c r="S69" s="18"/>
      <c r="T69" s="19"/>
      <c r="U69" s="18"/>
      <c r="V69" s="19"/>
      <c r="W69" s="18"/>
      <c r="X69" s="144"/>
      <c r="Y69" s="18"/>
      <c r="Z69" s="19"/>
      <c r="AA69" s="18"/>
      <c r="AB69" s="19"/>
      <c r="AC69" s="18"/>
      <c r="AD69" s="19"/>
      <c r="AE69" s="24"/>
      <c r="AF69" s="144"/>
      <c r="AG69" s="24"/>
      <c r="AH69" s="19"/>
      <c r="AI69" s="18"/>
      <c r="AJ69" s="19"/>
      <c r="AK69" s="18"/>
      <c r="AL69" s="19">
        <v>1</v>
      </c>
      <c r="AM69" s="18"/>
      <c r="AN69" s="28">
        <f>SUM(P69:AM69)</f>
        <v>1</v>
      </c>
      <c r="AO69" s="29">
        <v>46143</v>
      </c>
      <c r="AP69" s="29">
        <v>46295</v>
      </c>
      <c r="AQ69" s="26" t="s">
        <v>392</v>
      </c>
      <c r="AR69" s="26" t="s">
        <v>386</v>
      </c>
      <c r="AS69" s="37">
        <v>0</v>
      </c>
      <c r="AT69" s="26" t="s">
        <v>387</v>
      </c>
      <c r="AU69" s="26" t="s">
        <v>387</v>
      </c>
      <c r="AV69" s="26" t="s">
        <v>388</v>
      </c>
    </row>
    <row r="70" spans="1:48" ht="112.5" customHeight="1">
      <c r="A70" s="22" t="s">
        <v>83</v>
      </c>
      <c r="B70" s="17" t="s">
        <v>84</v>
      </c>
      <c r="C70" s="17" t="s">
        <v>173</v>
      </c>
      <c r="D70" s="17" t="s">
        <v>174</v>
      </c>
      <c r="E70" s="26" t="s">
        <v>87</v>
      </c>
      <c r="F70" s="26" t="s">
        <v>88</v>
      </c>
      <c r="G70" s="18" t="s">
        <v>125</v>
      </c>
      <c r="H70" s="20" t="s">
        <v>89</v>
      </c>
      <c r="I70" s="42" t="s">
        <v>90</v>
      </c>
      <c r="J70" s="55" t="s">
        <v>91</v>
      </c>
      <c r="K70" s="47" t="s">
        <v>396</v>
      </c>
      <c r="L70" s="21" t="s">
        <v>6</v>
      </c>
      <c r="M70" s="19">
        <v>0.05</v>
      </c>
      <c r="N70" s="19" t="s">
        <v>397</v>
      </c>
      <c r="O70" s="19" t="s">
        <v>398</v>
      </c>
      <c r="P70" s="18"/>
      <c r="Q70" s="18"/>
      <c r="R70" s="18"/>
      <c r="S70" s="18"/>
      <c r="T70" s="18"/>
      <c r="U70" s="18"/>
      <c r="V70" s="18"/>
      <c r="W70" s="18"/>
      <c r="X70" s="18"/>
      <c r="Y70" s="18"/>
      <c r="Z70" s="18"/>
      <c r="AA70" s="18"/>
      <c r="AB70" s="18"/>
      <c r="AC70" s="18"/>
      <c r="AD70" s="18"/>
      <c r="AE70" s="18"/>
      <c r="AF70" s="18"/>
      <c r="AG70" s="18"/>
      <c r="AH70" s="18"/>
      <c r="AI70" s="18"/>
      <c r="AJ70" s="18"/>
      <c r="AK70" s="18"/>
      <c r="AL70" s="19">
        <v>1</v>
      </c>
      <c r="AM70" s="28"/>
      <c r="AN70" s="28">
        <f>SUM(P70:AM70)</f>
        <v>1</v>
      </c>
      <c r="AO70" s="29">
        <v>46143</v>
      </c>
      <c r="AP70" s="29">
        <v>46295</v>
      </c>
      <c r="AQ70" s="26" t="s">
        <v>392</v>
      </c>
      <c r="AR70" s="26" t="s">
        <v>386</v>
      </c>
      <c r="AS70" s="37">
        <v>0</v>
      </c>
      <c r="AT70" s="26" t="s">
        <v>387</v>
      </c>
      <c r="AU70" s="26" t="s">
        <v>387</v>
      </c>
      <c r="AV70" s="26" t="s">
        <v>388</v>
      </c>
    </row>
    <row r="71" spans="1:48" ht="90" customHeight="1">
      <c r="A71" s="115" t="s">
        <v>47</v>
      </c>
      <c r="B71" s="23" t="s">
        <v>48</v>
      </c>
      <c r="C71" s="17" t="s">
        <v>360</v>
      </c>
      <c r="D71" s="17" t="s">
        <v>361</v>
      </c>
      <c r="E71" s="36" t="s">
        <v>51</v>
      </c>
      <c r="F71" s="26" t="s">
        <v>88</v>
      </c>
      <c r="G71" s="111" t="s">
        <v>52</v>
      </c>
      <c r="H71" s="23" t="s">
        <v>399</v>
      </c>
      <c r="I71" s="42" t="s">
        <v>115</v>
      </c>
      <c r="J71" s="55" t="s">
        <v>127</v>
      </c>
      <c r="K71" s="47" t="s">
        <v>400</v>
      </c>
      <c r="L71" s="21" t="s">
        <v>6</v>
      </c>
      <c r="M71" s="19">
        <v>0.45</v>
      </c>
      <c r="N71" s="19" t="s">
        <v>401</v>
      </c>
      <c r="O71" s="19" t="s">
        <v>402</v>
      </c>
      <c r="P71" s="19"/>
      <c r="Q71" s="18"/>
      <c r="R71" s="19"/>
      <c r="S71" s="18"/>
      <c r="T71" s="19">
        <v>0.25</v>
      </c>
      <c r="U71" s="18"/>
      <c r="V71" s="19"/>
      <c r="W71" s="18"/>
      <c r="X71" s="19">
        <v>0.25</v>
      </c>
      <c r="Y71" s="18"/>
      <c r="Z71" s="19"/>
      <c r="AA71" s="18"/>
      <c r="AB71" s="19"/>
      <c r="AC71" s="18"/>
      <c r="AD71" s="19">
        <v>0.25</v>
      </c>
      <c r="AE71" s="24"/>
      <c r="AF71" s="19"/>
      <c r="AG71" s="24"/>
      <c r="AH71" s="19"/>
      <c r="AI71" s="18"/>
      <c r="AJ71" s="19">
        <v>0.25</v>
      </c>
      <c r="AK71" s="18"/>
      <c r="AL71" s="19"/>
      <c r="AM71" s="18"/>
      <c r="AN71" s="28">
        <f t="shared" ref="AN71" si="7">+P71+R71+T71+V71+X71+Z71+AB71+AD71+AF71+AH71+AJ71+AL71</f>
        <v>1</v>
      </c>
      <c r="AO71" s="43">
        <v>46082</v>
      </c>
      <c r="AP71" s="29">
        <v>46356</v>
      </c>
      <c r="AQ71" s="26" t="s">
        <v>403</v>
      </c>
      <c r="AR71" s="26" t="s">
        <v>386</v>
      </c>
      <c r="AS71" s="37">
        <v>0</v>
      </c>
      <c r="AT71" s="26" t="s">
        <v>387</v>
      </c>
      <c r="AU71" s="26" t="s">
        <v>387</v>
      </c>
      <c r="AV71" s="26" t="s">
        <v>388</v>
      </c>
    </row>
    <row r="72" spans="1:48" ht="112.5" customHeight="1">
      <c r="A72" s="20" t="s">
        <v>83</v>
      </c>
      <c r="B72" s="23" t="s">
        <v>84</v>
      </c>
      <c r="C72" s="17" t="s">
        <v>138</v>
      </c>
      <c r="D72" s="17" t="s">
        <v>224</v>
      </c>
      <c r="E72" s="36" t="s">
        <v>160</v>
      </c>
      <c r="F72" s="26" t="s">
        <v>88</v>
      </c>
      <c r="G72" s="141">
        <v>0.35</v>
      </c>
      <c r="H72" s="23" t="s">
        <v>226</v>
      </c>
      <c r="I72" s="42" t="s">
        <v>90</v>
      </c>
      <c r="J72" s="55" t="s">
        <v>404</v>
      </c>
      <c r="K72" s="27" t="s">
        <v>405</v>
      </c>
      <c r="L72" s="21" t="s">
        <v>6</v>
      </c>
      <c r="M72" s="19">
        <v>1</v>
      </c>
      <c r="N72" s="33" t="s">
        <v>406</v>
      </c>
      <c r="O72" s="33" t="s">
        <v>407</v>
      </c>
      <c r="P72" s="18"/>
      <c r="Q72" s="18"/>
      <c r="R72" s="18"/>
      <c r="S72" s="18"/>
      <c r="T72" s="19">
        <v>0.1</v>
      </c>
      <c r="U72" s="19"/>
      <c r="V72" s="19">
        <v>0.1</v>
      </c>
      <c r="W72" s="19"/>
      <c r="X72" s="19">
        <v>0.1</v>
      </c>
      <c r="Y72" s="19"/>
      <c r="Z72" s="19">
        <v>0.1</v>
      </c>
      <c r="AA72" s="18"/>
      <c r="AB72" s="19">
        <v>0.1</v>
      </c>
      <c r="AC72" s="18"/>
      <c r="AD72" s="19">
        <v>0.1</v>
      </c>
      <c r="AE72" s="24"/>
      <c r="AF72" s="19">
        <v>0.1</v>
      </c>
      <c r="AG72" s="24"/>
      <c r="AH72" s="19">
        <v>0.1</v>
      </c>
      <c r="AI72" s="18"/>
      <c r="AJ72" s="19">
        <v>0.1</v>
      </c>
      <c r="AK72" s="18"/>
      <c r="AL72" s="19">
        <v>0.1</v>
      </c>
      <c r="AM72" s="18"/>
      <c r="AN72" s="28">
        <f t="shared" ref="AN72:AN78" si="8">+P72+R72+T72+V72+X72+Z72+AB72+AD72+AF72+AH72+AJ72+AL72</f>
        <v>0.99999999999999989</v>
      </c>
      <c r="AO72" s="29">
        <v>46082</v>
      </c>
      <c r="AP72" s="30">
        <v>46387</v>
      </c>
      <c r="AQ72" s="36" t="s">
        <v>408</v>
      </c>
      <c r="AR72" s="41" t="s">
        <v>409</v>
      </c>
      <c r="AS72" s="37">
        <v>0</v>
      </c>
      <c r="AT72" s="36" t="s">
        <v>59</v>
      </c>
      <c r="AU72" s="36" t="s">
        <v>410</v>
      </c>
      <c r="AV72" s="36" t="s">
        <v>146</v>
      </c>
    </row>
    <row r="73" spans="1:48" ht="112.5" customHeight="1">
      <c r="A73" s="17" t="s">
        <v>83</v>
      </c>
      <c r="B73" s="17" t="s">
        <v>84</v>
      </c>
      <c r="C73" s="17" t="s">
        <v>138</v>
      </c>
      <c r="D73" s="17" t="s">
        <v>411</v>
      </c>
      <c r="E73" s="36" t="s">
        <v>160</v>
      </c>
      <c r="F73" s="26" t="s">
        <v>88</v>
      </c>
      <c r="G73" s="141">
        <v>0.35</v>
      </c>
      <c r="H73" s="20" t="s">
        <v>226</v>
      </c>
      <c r="I73" s="42" t="s">
        <v>90</v>
      </c>
      <c r="J73" s="55" t="s">
        <v>412</v>
      </c>
      <c r="K73" s="145" t="s">
        <v>413</v>
      </c>
      <c r="L73" s="21" t="s">
        <v>6</v>
      </c>
      <c r="M73" s="19">
        <v>1</v>
      </c>
      <c r="N73" s="146" t="s">
        <v>414</v>
      </c>
      <c r="O73" s="147" t="s">
        <v>415</v>
      </c>
      <c r="P73" s="19"/>
      <c r="Q73" s="18"/>
      <c r="R73" s="28"/>
      <c r="S73" s="18"/>
      <c r="T73" s="19">
        <v>0.1</v>
      </c>
      <c r="U73" s="19"/>
      <c r="V73" s="19">
        <v>0.1</v>
      </c>
      <c r="W73" s="19"/>
      <c r="X73" s="19">
        <v>0.1</v>
      </c>
      <c r="Y73" s="19"/>
      <c r="Z73" s="19">
        <v>0.1</v>
      </c>
      <c r="AA73" s="18"/>
      <c r="AB73" s="19">
        <v>0.1</v>
      </c>
      <c r="AC73" s="18"/>
      <c r="AD73" s="19">
        <v>0.1</v>
      </c>
      <c r="AE73" s="24"/>
      <c r="AF73" s="19">
        <v>0.1</v>
      </c>
      <c r="AG73" s="24"/>
      <c r="AH73" s="19">
        <v>0.1</v>
      </c>
      <c r="AI73" s="18"/>
      <c r="AJ73" s="19">
        <v>0.1</v>
      </c>
      <c r="AK73" s="18"/>
      <c r="AL73" s="19">
        <v>0.1</v>
      </c>
      <c r="AM73" s="18"/>
      <c r="AN73" s="28">
        <f t="shared" si="8"/>
        <v>0.99999999999999989</v>
      </c>
      <c r="AO73" s="29">
        <v>46082</v>
      </c>
      <c r="AP73" s="30">
        <v>46387</v>
      </c>
      <c r="AQ73" s="26" t="s">
        <v>416</v>
      </c>
      <c r="AR73" s="41" t="s">
        <v>409</v>
      </c>
      <c r="AS73" s="37">
        <v>0</v>
      </c>
      <c r="AT73" s="26" t="s">
        <v>417</v>
      </c>
      <c r="AU73" s="26" t="s">
        <v>410</v>
      </c>
      <c r="AV73" s="26" t="s">
        <v>146</v>
      </c>
    </row>
    <row r="74" spans="1:48" ht="112.5" customHeight="1">
      <c r="A74" s="20" t="s">
        <v>83</v>
      </c>
      <c r="B74" s="23" t="s">
        <v>84</v>
      </c>
      <c r="C74" s="17" t="s">
        <v>138</v>
      </c>
      <c r="D74" s="17" t="s">
        <v>224</v>
      </c>
      <c r="E74" s="36" t="s">
        <v>160</v>
      </c>
      <c r="F74" s="26" t="s">
        <v>88</v>
      </c>
      <c r="G74" s="141">
        <v>0.35</v>
      </c>
      <c r="H74" s="23" t="s">
        <v>226</v>
      </c>
      <c r="I74" s="42" t="s">
        <v>90</v>
      </c>
      <c r="J74" s="55" t="s">
        <v>91</v>
      </c>
      <c r="K74" s="27" t="s">
        <v>418</v>
      </c>
      <c r="L74" s="21" t="s">
        <v>6</v>
      </c>
      <c r="M74" s="19">
        <v>1</v>
      </c>
      <c r="N74" s="148" t="s">
        <v>419</v>
      </c>
      <c r="O74" s="110" t="s">
        <v>420</v>
      </c>
      <c r="P74" s="28"/>
      <c r="Q74" s="28"/>
      <c r="R74" s="28"/>
      <c r="S74" s="28"/>
      <c r="T74" s="19">
        <v>0.1</v>
      </c>
      <c r="U74" s="18"/>
      <c r="V74" s="19">
        <v>0.1</v>
      </c>
      <c r="W74" s="19"/>
      <c r="X74" s="19">
        <v>0.1</v>
      </c>
      <c r="Y74" s="19"/>
      <c r="Z74" s="19">
        <v>0.1</v>
      </c>
      <c r="AA74" s="18"/>
      <c r="AB74" s="19">
        <v>0.1</v>
      </c>
      <c r="AC74" s="18"/>
      <c r="AD74" s="19">
        <v>0.1</v>
      </c>
      <c r="AE74" s="24"/>
      <c r="AF74" s="19">
        <v>0.1</v>
      </c>
      <c r="AG74" s="24"/>
      <c r="AH74" s="19">
        <v>0.1</v>
      </c>
      <c r="AI74" s="18"/>
      <c r="AJ74" s="19">
        <v>0.1</v>
      </c>
      <c r="AK74" s="18"/>
      <c r="AL74" s="19">
        <v>0.1</v>
      </c>
      <c r="AM74" s="18"/>
      <c r="AN74" s="28">
        <f t="shared" si="8"/>
        <v>0.99999999999999989</v>
      </c>
      <c r="AO74" s="29">
        <v>46082</v>
      </c>
      <c r="AP74" s="30">
        <v>46387</v>
      </c>
      <c r="AQ74" s="26" t="s">
        <v>421</v>
      </c>
      <c r="AR74" s="41" t="s">
        <v>409</v>
      </c>
      <c r="AS74" s="37">
        <v>0</v>
      </c>
      <c r="AT74" s="36" t="s">
        <v>59</v>
      </c>
      <c r="AU74" s="36" t="s">
        <v>410</v>
      </c>
      <c r="AV74" s="36" t="s">
        <v>146</v>
      </c>
    </row>
    <row r="75" spans="1:48" ht="112.5" customHeight="1">
      <c r="A75" s="20" t="s">
        <v>83</v>
      </c>
      <c r="B75" s="23" t="s">
        <v>84</v>
      </c>
      <c r="C75" s="17" t="s">
        <v>138</v>
      </c>
      <c r="D75" s="17" t="s">
        <v>224</v>
      </c>
      <c r="E75" s="36" t="s">
        <v>160</v>
      </c>
      <c r="F75" s="26" t="s">
        <v>88</v>
      </c>
      <c r="G75" s="141">
        <v>0.35</v>
      </c>
      <c r="H75" s="23" t="s">
        <v>226</v>
      </c>
      <c r="I75" s="42" t="s">
        <v>115</v>
      </c>
      <c r="J75" s="55" t="s">
        <v>422</v>
      </c>
      <c r="K75" s="27" t="s">
        <v>423</v>
      </c>
      <c r="L75" s="21" t="s">
        <v>6</v>
      </c>
      <c r="M75" s="19">
        <v>1</v>
      </c>
      <c r="N75" s="146" t="s">
        <v>424</v>
      </c>
      <c r="O75" s="147" t="s">
        <v>425</v>
      </c>
      <c r="P75" s="19"/>
      <c r="Q75" s="18"/>
      <c r="R75" s="19"/>
      <c r="S75" s="18"/>
      <c r="T75" s="19">
        <v>0.1</v>
      </c>
      <c r="U75" s="19"/>
      <c r="V75" s="19">
        <v>0.1</v>
      </c>
      <c r="W75" s="19"/>
      <c r="X75" s="19">
        <v>0.1</v>
      </c>
      <c r="Y75" s="19"/>
      <c r="Z75" s="19">
        <v>0.1</v>
      </c>
      <c r="AA75" s="18"/>
      <c r="AB75" s="19">
        <v>0.1</v>
      </c>
      <c r="AC75" s="18"/>
      <c r="AD75" s="19">
        <v>0.1</v>
      </c>
      <c r="AE75" s="24"/>
      <c r="AF75" s="19">
        <v>0.1</v>
      </c>
      <c r="AG75" s="24"/>
      <c r="AH75" s="19">
        <v>0.1</v>
      </c>
      <c r="AI75" s="18"/>
      <c r="AJ75" s="19">
        <v>0.1</v>
      </c>
      <c r="AK75" s="18"/>
      <c r="AL75" s="19">
        <v>0.1</v>
      </c>
      <c r="AM75" s="18"/>
      <c r="AN75" s="28">
        <f t="shared" si="8"/>
        <v>0.99999999999999989</v>
      </c>
      <c r="AO75" s="29">
        <v>46082</v>
      </c>
      <c r="AP75" s="30">
        <v>46387</v>
      </c>
      <c r="AQ75" s="26" t="s">
        <v>426</v>
      </c>
      <c r="AR75" s="41" t="s">
        <v>409</v>
      </c>
      <c r="AS75" s="37">
        <v>0</v>
      </c>
      <c r="AT75" s="36" t="s">
        <v>59</v>
      </c>
      <c r="AU75" s="36" t="s">
        <v>410</v>
      </c>
      <c r="AV75" s="36" t="s">
        <v>146</v>
      </c>
    </row>
    <row r="76" spans="1:48" ht="112.5" customHeight="1">
      <c r="A76" s="20" t="s">
        <v>83</v>
      </c>
      <c r="B76" s="23" t="s">
        <v>84</v>
      </c>
      <c r="C76" s="17" t="s">
        <v>138</v>
      </c>
      <c r="D76" s="17" t="s">
        <v>224</v>
      </c>
      <c r="E76" s="36" t="s">
        <v>160</v>
      </c>
      <c r="F76" s="26" t="s">
        <v>88</v>
      </c>
      <c r="G76" s="141">
        <v>0.35</v>
      </c>
      <c r="H76" s="23" t="s">
        <v>226</v>
      </c>
      <c r="I76" s="42" t="s">
        <v>115</v>
      </c>
      <c r="J76" s="55" t="s">
        <v>127</v>
      </c>
      <c r="K76" s="145" t="s">
        <v>427</v>
      </c>
      <c r="L76" s="21" t="s">
        <v>6</v>
      </c>
      <c r="M76" s="19">
        <v>1</v>
      </c>
      <c r="N76" s="148" t="s">
        <v>428</v>
      </c>
      <c r="O76" s="33" t="s">
        <v>429</v>
      </c>
      <c r="P76" s="18"/>
      <c r="Q76" s="18"/>
      <c r="R76" s="18"/>
      <c r="S76" s="18"/>
      <c r="T76" s="19">
        <v>0.1</v>
      </c>
      <c r="U76" s="18"/>
      <c r="V76" s="19">
        <v>0.1</v>
      </c>
      <c r="W76" s="19"/>
      <c r="X76" s="19">
        <v>0.1</v>
      </c>
      <c r="Y76" s="19"/>
      <c r="Z76" s="19">
        <v>0.1</v>
      </c>
      <c r="AA76" s="18"/>
      <c r="AB76" s="19">
        <v>0.1</v>
      </c>
      <c r="AC76" s="18"/>
      <c r="AD76" s="19">
        <v>0.1</v>
      </c>
      <c r="AE76" s="24"/>
      <c r="AF76" s="19">
        <v>0.1</v>
      </c>
      <c r="AG76" s="24"/>
      <c r="AH76" s="19">
        <v>0.1</v>
      </c>
      <c r="AI76" s="18"/>
      <c r="AJ76" s="19">
        <v>0.1</v>
      </c>
      <c r="AK76" s="18"/>
      <c r="AL76" s="19">
        <v>0.1</v>
      </c>
      <c r="AM76" s="18"/>
      <c r="AN76" s="28">
        <f t="shared" si="8"/>
        <v>0.99999999999999989</v>
      </c>
      <c r="AO76" s="29">
        <v>46082</v>
      </c>
      <c r="AP76" s="30">
        <v>46387</v>
      </c>
      <c r="AQ76" s="26" t="s">
        <v>430</v>
      </c>
      <c r="AR76" s="41" t="s">
        <v>409</v>
      </c>
      <c r="AS76" s="37">
        <v>0</v>
      </c>
      <c r="AT76" s="36" t="s">
        <v>59</v>
      </c>
      <c r="AU76" s="36" t="s">
        <v>410</v>
      </c>
      <c r="AV76" s="36" t="s">
        <v>146</v>
      </c>
    </row>
    <row r="77" spans="1:48" ht="112.5" customHeight="1">
      <c r="A77" s="20" t="s">
        <v>83</v>
      </c>
      <c r="B77" s="23" t="s">
        <v>84</v>
      </c>
      <c r="C77" s="17" t="s">
        <v>138</v>
      </c>
      <c r="D77" s="17" t="s">
        <v>224</v>
      </c>
      <c r="E77" s="36" t="s">
        <v>160</v>
      </c>
      <c r="F77" s="26" t="s">
        <v>88</v>
      </c>
      <c r="G77" s="141">
        <v>0.35</v>
      </c>
      <c r="H77" s="23" t="s">
        <v>226</v>
      </c>
      <c r="I77" s="42" t="s">
        <v>115</v>
      </c>
      <c r="J77" s="55" t="s">
        <v>127</v>
      </c>
      <c r="K77" s="21" t="s">
        <v>431</v>
      </c>
      <c r="L77" s="21" t="s">
        <v>6</v>
      </c>
      <c r="M77" s="19">
        <v>1</v>
      </c>
      <c r="N77" s="33" t="s">
        <v>432</v>
      </c>
      <c r="O77" s="33" t="s">
        <v>433</v>
      </c>
      <c r="P77" s="28"/>
      <c r="Q77" s="28"/>
      <c r="R77" s="28"/>
      <c r="S77" s="28"/>
      <c r="T77" s="19"/>
      <c r="U77" s="18"/>
      <c r="V77" s="149">
        <v>0.25</v>
      </c>
      <c r="W77" s="150"/>
      <c r="X77" s="150"/>
      <c r="Y77" s="150"/>
      <c r="Z77" s="150"/>
      <c r="AA77" s="150"/>
      <c r="AB77" s="149">
        <v>0.25</v>
      </c>
      <c r="AC77" s="150"/>
      <c r="AD77" s="150"/>
      <c r="AE77" s="150"/>
      <c r="AF77" s="150"/>
      <c r="AG77" s="150"/>
      <c r="AH77" s="149">
        <v>0.25</v>
      </c>
      <c r="AI77" s="150"/>
      <c r="AJ77" s="150"/>
      <c r="AK77" s="150"/>
      <c r="AL77" s="149">
        <v>0.25</v>
      </c>
      <c r="AM77" s="150"/>
      <c r="AN77" s="28">
        <f t="shared" si="8"/>
        <v>1</v>
      </c>
      <c r="AO77" s="29">
        <v>46082</v>
      </c>
      <c r="AP77" s="30">
        <v>46387</v>
      </c>
      <c r="AQ77" s="26" t="s">
        <v>434</v>
      </c>
      <c r="AR77" s="41" t="s">
        <v>409</v>
      </c>
      <c r="AS77" s="37">
        <v>0</v>
      </c>
      <c r="AT77" s="36" t="s">
        <v>59</v>
      </c>
      <c r="AU77" s="36" t="s">
        <v>435</v>
      </c>
      <c r="AV77" s="36" t="s">
        <v>146</v>
      </c>
    </row>
    <row r="78" spans="1:48" ht="90" customHeight="1">
      <c r="A78" s="20" t="s">
        <v>83</v>
      </c>
      <c r="B78" s="23" t="s">
        <v>48</v>
      </c>
      <c r="C78" s="17" t="s">
        <v>360</v>
      </c>
      <c r="D78" s="17" t="s">
        <v>361</v>
      </c>
      <c r="E78" s="36" t="s">
        <v>160</v>
      </c>
      <c r="F78" s="26" t="s">
        <v>88</v>
      </c>
      <c r="G78" s="141" t="s">
        <v>125</v>
      </c>
      <c r="H78" s="23" t="s">
        <v>436</v>
      </c>
      <c r="I78" s="42" t="s">
        <v>115</v>
      </c>
      <c r="J78" s="55" t="s">
        <v>127</v>
      </c>
      <c r="K78" s="145" t="s">
        <v>437</v>
      </c>
      <c r="L78" s="21" t="s">
        <v>6</v>
      </c>
      <c r="M78" s="19">
        <v>1</v>
      </c>
      <c r="N78" s="19" t="s">
        <v>438</v>
      </c>
      <c r="O78" s="19" t="s">
        <v>439</v>
      </c>
      <c r="P78" s="28"/>
      <c r="Q78" s="28"/>
      <c r="R78" s="28"/>
      <c r="S78" s="28"/>
      <c r="T78" s="143">
        <v>0.4</v>
      </c>
      <c r="U78" s="143"/>
      <c r="V78" s="143">
        <v>0.3</v>
      </c>
      <c r="W78" s="143"/>
      <c r="X78" s="143">
        <v>0.3</v>
      </c>
      <c r="Y78" s="143"/>
      <c r="Z78" s="143"/>
      <c r="AA78" s="143"/>
      <c r="AB78" s="143"/>
      <c r="AC78" s="143"/>
      <c r="AD78" s="143"/>
      <c r="AE78" s="143"/>
      <c r="AF78" s="143"/>
      <c r="AG78" s="143"/>
      <c r="AH78" s="143"/>
      <c r="AI78" s="143"/>
      <c r="AJ78" s="143"/>
      <c r="AK78" s="143"/>
      <c r="AL78" s="143"/>
      <c r="AM78" s="143"/>
      <c r="AN78" s="28">
        <f t="shared" si="8"/>
        <v>1</v>
      </c>
      <c r="AO78" s="30">
        <v>46113</v>
      </c>
      <c r="AP78" s="30">
        <v>46387</v>
      </c>
      <c r="AQ78" s="36" t="s">
        <v>440</v>
      </c>
      <c r="AR78" s="41" t="s">
        <v>409</v>
      </c>
      <c r="AS78" s="37">
        <v>0</v>
      </c>
      <c r="AT78" s="36" t="s">
        <v>59</v>
      </c>
      <c r="AU78" s="36" t="s">
        <v>410</v>
      </c>
      <c r="AV78" s="36" t="s">
        <v>146</v>
      </c>
    </row>
    <row r="79" spans="1:48" ht="78.75">
      <c r="A79" s="22" t="s">
        <v>83</v>
      </c>
      <c r="B79" s="23" t="s">
        <v>48</v>
      </c>
      <c r="C79" s="17" t="s">
        <v>360</v>
      </c>
      <c r="D79" s="17" t="s">
        <v>361</v>
      </c>
      <c r="E79" s="26" t="s">
        <v>441</v>
      </c>
      <c r="F79" s="110" t="s">
        <v>6</v>
      </c>
      <c r="G79" s="33" t="s">
        <v>191</v>
      </c>
      <c r="H79" s="23" t="s">
        <v>442</v>
      </c>
      <c r="I79" s="17" t="s">
        <v>52</v>
      </c>
      <c r="J79" s="17" t="s">
        <v>52</v>
      </c>
      <c r="K79" s="45" t="s">
        <v>443</v>
      </c>
      <c r="L79" s="21" t="s">
        <v>6</v>
      </c>
      <c r="M79" s="19">
        <v>0.15</v>
      </c>
      <c r="N79" s="19" t="s">
        <v>444</v>
      </c>
      <c r="O79" s="19" t="s">
        <v>445</v>
      </c>
      <c r="P79" s="136"/>
      <c r="Q79" s="136"/>
      <c r="R79" s="136">
        <v>0.09</v>
      </c>
      <c r="S79" s="136"/>
      <c r="T79" s="136">
        <v>0.09</v>
      </c>
      <c r="U79" s="136"/>
      <c r="V79" s="136">
        <v>0.09</v>
      </c>
      <c r="W79" s="136"/>
      <c r="X79" s="136">
        <v>0.09</v>
      </c>
      <c r="Y79" s="136"/>
      <c r="Z79" s="136">
        <v>0.09</v>
      </c>
      <c r="AA79" s="136"/>
      <c r="AB79" s="136">
        <v>0.09</v>
      </c>
      <c r="AC79" s="136"/>
      <c r="AD79" s="136">
        <v>0.09</v>
      </c>
      <c r="AE79" s="136"/>
      <c r="AF79" s="136">
        <v>0.09</v>
      </c>
      <c r="AG79" s="136"/>
      <c r="AH79" s="136">
        <v>0.09</v>
      </c>
      <c r="AI79" s="136"/>
      <c r="AJ79" s="136">
        <v>0.09</v>
      </c>
      <c r="AK79" s="136"/>
      <c r="AL79" s="136">
        <v>0.09</v>
      </c>
      <c r="AM79" s="136"/>
      <c r="AN79" s="137">
        <v>1</v>
      </c>
      <c r="AO79" s="138">
        <v>46054</v>
      </c>
      <c r="AP79" s="138">
        <v>46387</v>
      </c>
      <c r="AQ79" s="38" t="s">
        <v>446</v>
      </c>
      <c r="AR79" s="38" t="s">
        <v>447</v>
      </c>
      <c r="AS79" s="37">
        <v>0</v>
      </c>
      <c r="AT79" s="39" t="s">
        <v>59</v>
      </c>
      <c r="AU79" s="39" t="s">
        <v>59</v>
      </c>
      <c r="AV79" s="39" t="s">
        <v>448</v>
      </c>
    </row>
    <row r="80" spans="1:48" ht="78.75">
      <c r="A80" s="22" t="s">
        <v>83</v>
      </c>
      <c r="B80" s="23" t="s">
        <v>48</v>
      </c>
      <c r="C80" s="17" t="s">
        <v>360</v>
      </c>
      <c r="D80" s="17" t="s">
        <v>361</v>
      </c>
      <c r="E80" s="26" t="s">
        <v>441</v>
      </c>
      <c r="F80" s="110" t="s">
        <v>6</v>
      </c>
      <c r="G80" s="33" t="s">
        <v>191</v>
      </c>
      <c r="H80" s="23" t="s">
        <v>442</v>
      </c>
      <c r="I80" s="17" t="s">
        <v>52</v>
      </c>
      <c r="J80" s="17" t="s">
        <v>52</v>
      </c>
      <c r="K80" s="45" t="s">
        <v>449</v>
      </c>
      <c r="L80" s="21" t="s">
        <v>6</v>
      </c>
      <c r="M80" s="19">
        <v>7.0000000000000007E-2</v>
      </c>
      <c r="N80" s="19" t="s">
        <v>450</v>
      </c>
      <c r="O80" s="19" t="s">
        <v>451</v>
      </c>
      <c r="P80" s="158"/>
      <c r="Q80" s="158"/>
      <c r="R80" s="158"/>
      <c r="S80" s="158"/>
      <c r="T80" s="158"/>
      <c r="U80" s="158"/>
      <c r="V80" s="158"/>
      <c r="W80" s="158"/>
      <c r="X80" s="158"/>
      <c r="Y80" s="158"/>
      <c r="Z80" s="158">
        <v>0.5</v>
      </c>
      <c r="AA80" s="158"/>
      <c r="AB80" s="158"/>
      <c r="AC80" s="158"/>
      <c r="AD80" s="158"/>
      <c r="AE80" s="158"/>
      <c r="AF80" s="158"/>
      <c r="AG80" s="158"/>
      <c r="AH80" s="158"/>
      <c r="AI80" s="158"/>
      <c r="AJ80" s="158"/>
      <c r="AK80" s="158"/>
      <c r="AL80" s="158">
        <v>0.5</v>
      </c>
      <c r="AM80" s="158"/>
      <c r="AN80" s="159">
        <v>1</v>
      </c>
      <c r="AO80" s="160">
        <v>46174</v>
      </c>
      <c r="AP80" s="160">
        <v>46387</v>
      </c>
      <c r="AQ80" s="161" t="s">
        <v>452</v>
      </c>
      <c r="AR80" s="38" t="s">
        <v>447</v>
      </c>
      <c r="AS80" s="37">
        <v>0</v>
      </c>
      <c r="AT80" s="39" t="s">
        <v>59</v>
      </c>
      <c r="AU80" s="39" t="s">
        <v>59</v>
      </c>
      <c r="AV80" s="39" t="s">
        <v>448</v>
      </c>
    </row>
    <row r="81" spans="1:48" ht="78.75">
      <c r="A81" s="20" t="s">
        <v>83</v>
      </c>
      <c r="B81" s="23" t="s">
        <v>48</v>
      </c>
      <c r="C81" s="17" t="s">
        <v>360</v>
      </c>
      <c r="D81" s="23" t="s">
        <v>361</v>
      </c>
      <c r="E81" s="36" t="s">
        <v>453</v>
      </c>
      <c r="F81" s="110" t="s">
        <v>6</v>
      </c>
      <c r="G81" s="33" t="s">
        <v>191</v>
      </c>
      <c r="H81" s="23" t="s">
        <v>442</v>
      </c>
      <c r="I81" s="23" t="s">
        <v>52</v>
      </c>
      <c r="J81" s="23" t="s">
        <v>52</v>
      </c>
      <c r="K81" s="45" t="s">
        <v>454</v>
      </c>
      <c r="L81" s="21" t="s">
        <v>6</v>
      </c>
      <c r="M81" s="33">
        <v>0.08</v>
      </c>
      <c r="N81" s="19" t="s">
        <v>455</v>
      </c>
      <c r="O81" s="19" t="s">
        <v>456</v>
      </c>
      <c r="P81" s="159"/>
      <c r="Q81" s="159"/>
      <c r="R81" s="159"/>
      <c r="S81" s="159"/>
      <c r="T81" s="159"/>
      <c r="U81" s="159"/>
      <c r="V81" s="159"/>
      <c r="W81" s="159"/>
      <c r="X81" s="159"/>
      <c r="Y81" s="159"/>
      <c r="Z81" s="159">
        <v>0.5</v>
      </c>
      <c r="AA81" s="159"/>
      <c r="AB81" s="159"/>
      <c r="AC81" s="159"/>
      <c r="AD81" s="159"/>
      <c r="AE81" s="159"/>
      <c r="AF81" s="159"/>
      <c r="AG81" s="159"/>
      <c r="AH81" s="159"/>
      <c r="AI81" s="159"/>
      <c r="AJ81" s="159"/>
      <c r="AK81" s="159"/>
      <c r="AL81" s="159">
        <v>0.5</v>
      </c>
      <c r="AM81" s="159"/>
      <c r="AN81" s="159">
        <v>1</v>
      </c>
      <c r="AO81" s="160">
        <v>46174</v>
      </c>
      <c r="AP81" s="160">
        <v>46387</v>
      </c>
      <c r="AQ81" s="161" t="s">
        <v>457</v>
      </c>
      <c r="AR81" s="38" t="s">
        <v>447</v>
      </c>
      <c r="AS81" s="37">
        <v>0</v>
      </c>
      <c r="AT81" s="39" t="s">
        <v>59</v>
      </c>
      <c r="AU81" s="39" t="s">
        <v>59</v>
      </c>
      <c r="AV81" s="39" t="s">
        <v>448</v>
      </c>
    </row>
    <row r="82" spans="1:48" ht="78.75">
      <c r="A82" s="20" t="s">
        <v>83</v>
      </c>
      <c r="B82" s="23" t="s">
        <v>48</v>
      </c>
      <c r="C82" s="17" t="s">
        <v>360</v>
      </c>
      <c r="D82" s="23" t="s">
        <v>361</v>
      </c>
      <c r="E82" s="36" t="s">
        <v>453</v>
      </c>
      <c r="F82" s="110" t="s">
        <v>6</v>
      </c>
      <c r="G82" s="33" t="s">
        <v>191</v>
      </c>
      <c r="H82" s="23" t="s">
        <v>442</v>
      </c>
      <c r="I82" s="23" t="s">
        <v>52</v>
      </c>
      <c r="J82" s="23" t="s">
        <v>52</v>
      </c>
      <c r="K82" s="45" t="s">
        <v>458</v>
      </c>
      <c r="L82" s="21" t="s">
        <v>6</v>
      </c>
      <c r="M82" s="33">
        <v>0.1</v>
      </c>
      <c r="N82" s="19" t="s">
        <v>459</v>
      </c>
      <c r="O82" s="19" t="s">
        <v>460</v>
      </c>
      <c r="P82" s="137"/>
      <c r="Q82" s="137"/>
      <c r="R82" s="137"/>
      <c r="S82" s="137"/>
      <c r="T82" s="137"/>
      <c r="U82" s="137"/>
      <c r="V82" s="137"/>
      <c r="W82" s="137"/>
      <c r="X82" s="137"/>
      <c r="Y82" s="137"/>
      <c r="Z82" s="162">
        <v>0.5</v>
      </c>
      <c r="AA82" s="137"/>
      <c r="AB82" s="137"/>
      <c r="AC82" s="137"/>
      <c r="AD82" s="137"/>
      <c r="AE82" s="137"/>
      <c r="AF82" s="137"/>
      <c r="AG82" s="137"/>
      <c r="AH82" s="137"/>
      <c r="AI82" s="137"/>
      <c r="AJ82" s="137"/>
      <c r="AK82" s="137"/>
      <c r="AL82" s="162">
        <v>0.5</v>
      </c>
      <c r="AM82" s="137"/>
      <c r="AN82" s="137">
        <v>1</v>
      </c>
      <c r="AO82" s="138">
        <v>46082</v>
      </c>
      <c r="AP82" s="138">
        <v>46387</v>
      </c>
      <c r="AQ82" s="38" t="s">
        <v>461</v>
      </c>
      <c r="AR82" s="38" t="s">
        <v>447</v>
      </c>
      <c r="AS82" s="37">
        <v>0</v>
      </c>
      <c r="AT82" s="39" t="s">
        <v>59</v>
      </c>
      <c r="AU82" s="39" t="s">
        <v>59</v>
      </c>
      <c r="AV82" s="39" t="s">
        <v>448</v>
      </c>
    </row>
    <row r="83" spans="1:48" ht="101.25">
      <c r="A83" s="20" t="s">
        <v>83</v>
      </c>
      <c r="B83" s="23" t="s">
        <v>48</v>
      </c>
      <c r="C83" s="17" t="s">
        <v>360</v>
      </c>
      <c r="D83" s="23" t="s">
        <v>361</v>
      </c>
      <c r="E83" s="36" t="s">
        <v>453</v>
      </c>
      <c r="F83" s="110" t="s">
        <v>6</v>
      </c>
      <c r="G83" s="33" t="s">
        <v>191</v>
      </c>
      <c r="H83" s="23" t="s">
        <v>442</v>
      </c>
      <c r="I83" s="23" t="s">
        <v>52</v>
      </c>
      <c r="J83" s="23" t="s">
        <v>52</v>
      </c>
      <c r="K83" s="45" t="s">
        <v>462</v>
      </c>
      <c r="L83" s="21" t="s">
        <v>6</v>
      </c>
      <c r="M83" s="33">
        <v>0.2</v>
      </c>
      <c r="N83" s="19" t="s">
        <v>463</v>
      </c>
      <c r="O83" s="19" t="s">
        <v>464</v>
      </c>
      <c r="P83" s="139"/>
      <c r="Q83" s="140"/>
      <c r="R83" s="140"/>
      <c r="S83" s="140"/>
      <c r="T83" s="140"/>
      <c r="U83" s="140"/>
      <c r="V83" s="163">
        <v>0.33</v>
      </c>
      <c r="W83" s="140"/>
      <c r="X83" s="140"/>
      <c r="Y83" s="140"/>
      <c r="Z83" s="140"/>
      <c r="AA83" s="140"/>
      <c r="AB83" s="140"/>
      <c r="AC83" s="140"/>
      <c r="AD83" s="163">
        <v>0.33</v>
      </c>
      <c r="AE83" s="140"/>
      <c r="AF83" s="140"/>
      <c r="AG83" s="140"/>
      <c r="AH83" s="140"/>
      <c r="AI83" s="140"/>
      <c r="AJ83" s="140"/>
      <c r="AK83" s="140"/>
      <c r="AL83" s="163">
        <v>0.33</v>
      </c>
      <c r="AM83" s="140"/>
      <c r="AN83" s="137">
        <v>1</v>
      </c>
      <c r="AO83" s="138">
        <v>46082</v>
      </c>
      <c r="AP83" s="138">
        <v>46387</v>
      </c>
      <c r="AQ83" s="38" t="s">
        <v>465</v>
      </c>
      <c r="AR83" s="38" t="s">
        <v>447</v>
      </c>
      <c r="AS83" s="37">
        <v>0</v>
      </c>
      <c r="AT83" s="39" t="s">
        <v>59</v>
      </c>
      <c r="AU83" s="39" t="s">
        <v>59</v>
      </c>
      <c r="AV83" s="39" t="s">
        <v>448</v>
      </c>
    </row>
    <row r="84" spans="1:48" ht="123.75">
      <c r="A84" s="20" t="s">
        <v>83</v>
      </c>
      <c r="B84" s="23" t="s">
        <v>48</v>
      </c>
      <c r="C84" s="17" t="s">
        <v>360</v>
      </c>
      <c r="D84" s="23" t="s">
        <v>361</v>
      </c>
      <c r="E84" s="36" t="s">
        <v>453</v>
      </c>
      <c r="F84" s="110" t="s">
        <v>6</v>
      </c>
      <c r="G84" s="33" t="s">
        <v>191</v>
      </c>
      <c r="H84" s="23" t="s">
        <v>442</v>
      </c>
      <c r="I84" s="23" t="s">
        <v>52</v>
      </c>
      <c r="J84" s="23" t="s">
        <v>52</v>
      </c>
      <c r="K84" s="45" t="s">
        <v>466</v>
      </c>
      <c r="L84" s="21" t="s">
        <v>6</v>
      </c>
      <c r="M84" s="33">
        <v>0.15</v>
      </c>
      <c r="N84" s="19" t="s">
        <v>467</v>
      </c>
      <c r="O84" s="19" t="s">
        <v>468</v>
      </c>
      <c r="P84" s="139"/>
      <c r="Q84" s="140"/>
      <c r="R84" s="140"/>
      <c r="S84" s="140"/>
      <c r="T84" s="140"/>
      <c r="U84" s="140"/>
      <c r="V84" s="164"/>
      <c r="W84" s="140"/>
      <c r="X84" s="140"/>
      <c r="Y84" s="140"/>
      <c r="Z84" s="163">
        <v>0.5</v>
      </c>
      <c r="AA84" s="140"/>
      <c r="AB84" s="140"/>
      <c r="AC84" s="140"/>
      <c r="AD84" s="164"/>
      <c r="AE84" s="140"/>
      <c r="AF84" s="140"/>
      <c r="AG84" s="140"/>
      <c r="AH84" s="140"/>
      <c r="AI84" s="140"/>
      <c r="AJ84" s="140"/>
      <c r="AK84" s="140"/>
      <c r="AL84" s="163">
        <v>0.5</v>
      </c>
      <c r="AM84" s="140"/>
      <c r="AN84" s="137">
        <v>1</v>
      </c>
      <c r="AO84" s="138">
        <v>46082</v>
      </c>
      <c r="AP84" s="138">
        <v>46387</v>
      </c>
      <c r="AQ84" s="38" t="s">
        <v>469</v>
      </c>
      <c r="AR84" s="38" t="s">
        <v>447</v>
      </c>
      <c r="AS84" s="37">
        <v>0</v>
      </c>
      <c r="AT84" s="39" t="s">
        <v>59</v>
      </c>
      <c r="AU84" s="39" t="s">
        <v>59</v>
      </c>
      <c r="AV84" s="39" t="s">
        <v>448</v>
      </c>
    </row>
    <row r="85" spans="1:48" ht="78.75">
      <c r="A85" s="20" t="s">
        <v>83</v>
      </c>
      <c r="B85" s="23" t="s">
        <v>48</v>
      </c>
      <c r="C85" s="17" t="s">
        <v>360</v>
      </c>
      <c r="D85" s="17" t="s">
        <v>361</v>
      </c>
      <c r="E85" s="26" t="s">
        <v>453</v>
      </c>
      <c r="F85" s="110" t="s">
        <v>6</v>
      </c>
      <c r="G85" s="33" t="s">
        <v>191</v>
      </c>
      <c r="H85" s="23" t="s">
        <v>442</v>
      </c>
      <c r="I85" s="17" t="s">
        <v>52</v>
      </c>
      <c r="J85" s="17" t="s">
        <v>52</v>
      </c>
      <c r="K85" s="45" t="s">
        <v>470</v>
      </c>
      <c r="L85" s="21" t="s">
        <v>6</v>
      </c>
      <c r="M85" s="19">
        <v>0.04</v>
      </c>
      <c r="N85" s="19" t="s">
        <v>450</v>
      </c>
      <c r="O85" s="19" t="s">
        <v>451</v>
      </c>
      <c r="P85" s="158"/>
      <c r="Q85" s="158"/>
      <c r="R85" s="158"/>
      <c r="S85" s="158"/>
      <c r="T85" s="158"/>
      <c r="U85" s="158"/>
      <c r="V85" s="158"/>
      <c r="W85" s="158"/>
      <c r="X85" s="158"/>
      <c r="Y85" s="158"/>
      <c r="Z85" s="158"/>
      <c r="AA85" s="158"/>
      <c r="AB85" s="165">
        <v>0.5</v>
      </c>
      <c r="AC85" s="158"/>
      <c r="AD85" s="158"/>
      <c r="AE85" s="158"/>
      <c r="AF85" s="158"/>
      <c r="AG85" s="158"/>
      <c r="AH85" s="158"/>
      <c r="AI85" s="158"/>
      <c r="AJ85" s="165">
        <v>0.5</v>
      </c>
      <c r="AK85" s="158"/>
      <c r="AL85" s="158"/>
      <c r="AM85" s="158"/>
      <c r="AN85" s="159">
        <v>1</v>
      </c>
      <c r="AO85" s="160">
        <v>46174</v>
      </c>
      <c r="AP85" s="160">
        <v>46264</v>
      </c>
      <c r="AQ85" s="161" t="s">
        <v>471</v>
      </c>
      <c r="AR85" s="38" t="s">
        <v>447</v>
      </c>
      <c r="AS85" s="37">
        <v>0</v>
      </c>
      <c r="AT85" s="39" t="s">
        <v>59</v>
      </c>
      <c r="AU85" s="39" t="s">
        <v>59</v>
      </c>
      <c r="AV85" s="39" t="s">
        <v>448</v>
      </c>
    </row>
    <row r="86" spans="1:48" ht="78.75">
      <c r="A86" s="20" t="s">
        <v>83</v>
      </c>
      <c r="B86" s="23" t="s">
        <v>48</v>
      </c>
      <c r="C86" s="17" t="s">
        <v>360</v>
      </c>
      <c r="D86" s="17" t="s">
        <v>361</v>
      </c>
      <c r="E86" s="26" t="s">
        <v>453</v>
      </c>
      <c r="F86" s="110" t="s">
        <v>6</v>
      </c>
      <c r="G86" s="33" t="s">
        <v>191</v>
      </c>
      <c r="H86" s="23" t="s">
        <v>442</v>
      </c>
      <c r="I86" s="17" t="s">
        <v>52</v>
      </c>
      <c r="J86" s="17" t="s">
        <v>52</v>
      </c>
      <c r="K86" s="45" t="s">
        <v>472</v>
      </c>
      <c r="L86" s="21" t="s">
        <v>6</v>
      </c>
      <c r="M86" s="19">
        <v>0.05</v>
      </c>
      <c r="N86" s="19" t="s">
        <v>473</v>
      </c>
      <c r="O86" s="19" t="s">
        <v>474</v>
      </c>
      <c r="P86" s="136"/>
      <c r="Q86" s="136"/>
      <c r="R86" s="136"/>
      <c r="S86" s="136"/>
      <c r="T86" s="136"/>
      <c r="U86" s="136"/>
      <c r="V86" s="136"/>
      <c r="W86" s="136"/>
      <c r="X86" s="136"/>
      <c r="Y86" s="136"/>
      <c r="Z86" s="136"/>
      <c r="AA86" s="136"/>
      <c r="AB86" s="136"/>
      <c r="AC86" s="136"/>
      <c r="AD86" s="136"/>
      <c r="AE86" s="136"/>
      <c r="AF86" s="136"/>
      <c r="AG86" s="136"/>
      <c r="AH86" s="136"/>
      <c r="AI86" s="136"/>
      <c r="AJ86" s="136"/>
      <c r="AK86" s="136"/>
      <c r="AL86" s="136">
        <v>1</v>
      </c>
      <c r="AM86" s="136"/>
      <c r="AN86" s="137">
        <v>1</v>
      </c>
      <c r="AO86" s="138">
        <v>46357</v>
      </c>
      <c r="AP86" s="138">
        <v>46387</v>
      </c>
      <c r="AQ86" s="38" t="s">
        <v>475</v>
      </c>
      <c r="AR86" s="38" t="s">
        <v>447</v>
      </c>
      <c r="AS86" s="37">
        <v>0</v>
      </c>
      <c r="AT86" s="39" t="s">
        <v>59</v>
      </c>
      <c r="AU86" s="39" t="s">
        <v>59</v>
      </c>
      <c r="AV86" s="39" t="s">
        <v>448</v>
      </c>
    </row>
    <row r="87" spans="1:48" ht="78.75">
      <c r="A87" s="20" t="s">
        <v>83</v>
      </c>
      <c r="B87" s="23" t="s">
        <v>48</v>
      </c>
      <c r="C87" s="17" t="s">
        <v>360</v>
      </c>
      <c r="D87" s="17" t="s">
        <v>361</v>
      </c>
      <c r="E87" s="26" t="s">
        <v>453</v>
      </c>
      <c r="F87" s="110" t="s">
        <v>6</v>
      </c>
      <c r="G87" s="33" t="s">
        <v>191</v>
      </c>
      <c r="H87" s="23" t="s">
        <v>442</v>
      </c>
      <c r="I87" s="17" t="s">
        <v>52</v>
      </c>
      <c r="J87" s="17" t="s">
        <v>52</v>
      </c>
      <c r="K87" s="45" t="s">
        <v>476</v>
      </c>
      <c r="L87" s="21" t="s">
        <v>6</v>
      </c>
      <c r="M87" s="33">
        <v>0.05</v>
      </c>
      <c r="N87" s="19" t="s">
        <v>477</v>
      </c>
      <c r="O87" s="19" t="s">
        <v>478</v>
      </c>
      <c r="P87" s="136"/>
      <c r="Q87" s="136"/>
      <c r="R87" s="136"/>
      <c r="S87" s="136"/>
      <c r="T87" s="136"/>
      <c r="U87" s="136"/>
      <c r="V87" s="136">
        <v>0.5</v>
      </c>
      <c r="W87" s="136"/>
      <c r="X87" s="136"/>
      <c r="Y87" s="136"/>
      <c r="Z87" s="136"/>
      <c r="AA87" s="136"/>
      <c r="AB87" s="136"/>
      <c r="AC87" s="136"/>
      <c r="AD87" s="136"/>
      <c r="AE87" s="136"/>
      <c r="AF87" s="136"/>
      <c r="AG87" s="136"/>
      <c r="AH87" s="136">
        <v>0.5</v>
      </c>
      <c r="AI87" s="136"/>
      <c r="AJ87" s="136"/>
      <c r="AK87" s="136"/>
      <c r="AL87" s="136"/>
      <c r="AM87" s="136"/>
      <c r="AN87" s="137">
        <v>1</v>
      </c>
      <c r="AO87" s="138">
        <v>46113</v>
      </c>
      <c r="AP87" s="138">
        <v>46326</v>
      </c>
      <c r="AQ87" s="38" t="s">
        <v>479</v>
      </c>
      <c r="AR87" s="38" t="s">
        <v>447</v>
      </c>
      <c r="AS87" s="37">
        <v>0</v>
      </c>
      <c r="AT87" s="39" t="s">
        <v>59</v>
      </c>
      <c r="AU87" s="39" t="s">
        <v>59</v>
      </c>
      <c r="AV87" s="39" t="s">
        <v>448</v>
      </c>
    </row>
    <row r="88" spans="1:48" ht="78.75">
      <c r="A88" s="20" t="s">
        <v>83</v>
      </c>
      <c r="B88" s="23" t="s">
        <v>48</v>
      </c>
      <c r="C88" s="17" t="s">
        <v>360</v>
      </c>
      <c r="D88" s="17" t="s">
        <v>361</v>
      </c>
      <c r="E88" s="26" t="s">
        <v>453</v>
      </c>
      <c r="F88" s="110" t="s">
        <v>6</v>
      </c>
      <c r="G88" s="33" t="s">
        <v>191</v>
      </c>
      <c r="H88" s="23" t="s">
        <v>442</v>
      </c>
      <c r="I88" s="17" t="s">
        <v>52</v>
      </c>
      <c r="J88" s="17" t="s">
        <v>52</v>
      </c>
      <c r="K88" s="45" t="s">
        <v>480</v>
      </c>
      <c r="L88" s="21" t="s">
        <v>6</v>
      </c>
      <c r="M88" s="33">
        <v>0.08</v>
      </c>
      <c r="N88" s="19" t="s">
        <v>481</v>
      </c>
      <c r="O88" s="19" t="s">
        <v>482</v>
      </c>
      <c r="P88" s="158"/>
      <c r="Q88" s="158"/>
      <c r="R88" s="158"/>
      <c r="S88" s="158"/>
      <c r="T88" s="158"/>
      <c r="U88" s="158"/>
      <c r="V88" s="158"/>
      <c r="W88" s="158"/>
      <c r="X88" s="158"/>
      <c r="Y88" s="158"/>
      <c r="Z88" s="165">
        <v>0.5</v>
      </c>
      <c r="AA88" s="158"/>
      <c r="AB88" s="158"/>
      <c r="AC88" s="158"/>
      <c r="AD88" s="158"/>
      <c r="AE88" s="158"/>
      <c r="AF88" s="158"/>
      <c r="AG88" s="158"/>
      <c r="AH88" s="158"/>
      <c r="AI88" s="158"/>
      <c r="AJ88" s="158"/>
      <c r="AK88" s="158"/>
      <c r="AL88" s="165">
        <v>0.5</v>
      </c>
      <c r="AM88" s="158"/>
      <c r="AN88" s="159">
        <v>1</v>
      </c>
      <c r="AO88" s="160">
        <v>46113</v>
      </c>
      <c r="AP88" s="160">
        <v>46326</v>
      </c>
      <c r="AQ88" s="161" t="s">
        <v>483</v>
      </c>
      <c r="AR88" s="38" t="s">
        <v>447</v>
      </c>
      <c r="AS88" s="37">
        <v>0</v>
      </c>
      <c r="AT88" s="39" t="s">
        <v>59</v>
      </c>
      <c r="AU88" s="39" t="s">
        <v>59</v>
      </c>
      <c r="AV88" s="39" t="s">
        <v>448</v>
      </c>
    </row>
    <row r="89" spans="1:48" ht="101.25">
      <c r="A89" s="24" t="s">
        <v>83</v>
      </c>
      <c r="B89" s="23" t="s">
        <v>48</v>
      </c>
      <c r="C89" s="17" t="s">
        <v>360</v>
      </c>
      <c r="D89" s="17" t="s">
        <v>361</v>
      </c>
      <c r="E89" s="36" t="s">
        <v>160</v>
      </c>
      <c r="F89" s="26" t="s">
        <v>88</v>
      </c>
      <c r="G89" s="141" t="s">
        <v>191</v>
      </c>
      <c r="H89" s="23" t="s">
        <v>484</v>
      </c>
      <c r="I89" s="20" t="s">
        <v>115</v>
      </c>
      <c r="J89" s="166" t="s">
        <v>127</v>
      </c>
      <c r="K89" s="23" t="s">
        <v>485</v>
      </c>
      <c r="L89" s="21" t="s">
        <v>6</v>
      </c>
      <c r="M89" s="142">
        <v>0.03</v>
      </c>
      <c r="N89" s="19" t="s">
        <v>486</v>
      </c>
      <c r="O89" s="19" t="s">
        <v>487</v>
      </c>
      <c r="P89" s="137"/>
      <c r="Q89" s="137"/>
      <c r="R89" s="137"/>
      <c r="S89" s="137"/>
      <c r="T89" s="137">
        <v>0.25</v>
      </c>
      <c r="U89" s="137"/>
      <c r="V89" s="137"/>
      <c r="W89" s="137"/>
      <c r="X89" s="137"/>
      <c r="Y89" s="137"/>
      <c r="Z89" s="137">
        <v>0.25</v>
      </c>
      <c r="AA89" s="137"/>
      <c r="AB89" s="137"/>
      <c r="AC89" s="137"/>
      <c r="AD89" s="137"/>
      <c r="AE89" s="137"/>
      <c r="AF89" s="137">
        <v>0.25</v>
      </c>
      <c r="AG89" s="137"/>
      <c r="AH89" s="137"/>
      <c r="AI89" s="137"/>
      <c r="AJ89" s="137"/>
      <c r="AK89" s="137"/>
      <c r="AL89" s="137">
        <v>0.25</v>
      </c>
      <c r="AM89" s="137"/>
      <c r="AN89" s="143">
        <f t="shared" ref="AN89" si="9">+P89+R89+T89+V89+X89+Z89+AB89+AD89+AF89+AH89+AJ89+AL89</f>
        <v>1</v>
      </c>
      <c r="AO89" s="30">
        <v>46082</v>
      </c>
      <c r="AP89" s="30">
        <v>46387</v>
      </c>
      <c r="AQ89" s="38" t="s">
        <v>488</v>
      </c>
      <c r="AR89" s="38" t="s">
        <v>447</v>
      </c>
      <c r="AS89" s="37">
        <v>0</v>
      </c>
      <c r="AT89" s="36" t="s">
        <v>59</v>
      </c>
      <c r="AU89" s="36" t="s">
        <v>59</v>
      </c>
      <c r="AV89" s="38" t="s">
        <v>447</v>
      </c>
    </row>
    <row r="92" spans="1:48" ht="15" customHeight="1">
      <c r="A92" s="193" t="s">
        <v>489</v>
      </c>
      <c r="B92" s="193"/>
      <c r="C92" s="193"/>
      <c r="D92" s="193"/>
      <c r="E92" s="193"/>
    </row>
    <row r="93" spans="1:48" ht="36.75" customHeight="1">
      <c r="A93" s="152" t="s">
        <v>490</v>
      </c>
      <c r="B93" s="152" t="s">
        <v>491</v>
      </c>
      <c r="C93" s="152" t="s">
        <v>492</v>
      </c>
      <c r="D93" s="152" t="s">
        <v>493</v>
      </c>
      <c r="E93" s="152" t="s">
        <v>494</v>
      </c>
    </row>
    <row r="94" spans="1:48" ht="44.25" customHeight="1">
      <c r="A94" s="155">
        <v>1</v>
      </c>
      <c r="B94" s="156">
        <v>46027</v>
      </c>
      <c r="C94" s="157" t="s">
        <v>495</v>
      </c>
      <c r="D94" s="157" t="s">
        <v>496</v>
      </c>
      <c r="E94" s="157" t="s">
        <v>497</v>
      </c>
    </row>
    <row r="95" spans="1:48" ht="84" customHeight="1">
      <c r="A95" s="176">
        <v>2</v>
      </c>
      <c r="B95" s="177">
        <v>46085</v>
      </c>
      <c r="C95" s="178" t="s">
        <v>498</v>
      </c>
      <c r="D95" s="178" t="s">
        <v>499</v>
      </c>
      <c r="E95" s="178" t="s">
        <v>497</v>
      </c>
    </row>
    <row r="96" spans="1:48">
      <c r="A96" s="153"/>
      <c r="B96" s="153"/>
      <c r="C96" s="153"/>
      <c r="D96" s="153"/>
      <c r="E96" s="154"/>
    </row>
    <row r="97" spans="1:5">
      <c r="A97" s="153"/>
      <c r="B97" s="153"/>
      <c r="C97" s="153"/>
      <c r="D97" s="153"/>
      <c r="E97" s="154"/>
    </row>
  </sheetData>
  <autoFilter ref="A6:AV89" xr:uid="{00000000-0001-0000-0000-00000000000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autoFilter>
  <dataConsolidate/>
  <mergeCells count="44">
    <mergeCell ref="A92:E92"/>
    <mergeCell ref="AU6:AU8"/>
    <mergeCell ref="AV6:AV8"/>
    <mergeCell ref="AU1:AV2"/>
    <mergeCell ref="AT6:AT8"/>
    <mergeCell ref="AP6:AP8"/>
    <mergeCell ref="D1:AT1"/>
    <mergeCell ref="D2:AT2"/>
    <mergeCell ref="V7:W7"/>
    <mergeCell ref="AJ7:AK7"/>
    <mergeCell ref="AL7:AM7"/>
    <mergeCell ref="G6:G8"/>
    <mergeCell ref="AQ6:AQ8"/>
    <mergeCell ref="AR6:AR8"/>
    <mergeCell ref="X7:Y7"/>
    <mergeCell ref="Z7:AA7"/>
    <mergeCell ref="A1:C2"/>
    <mergeCell ref="A6:A8"/>
    <mergeCell ref="B6:B8"/>
    <mergeCell ref="C6:C8"/>
    <mergeCell ref="D6:D8"/>
    <mergeCell ref="AD7:AE7"/>
    <mergeCell ref="AF7:AG7"/>
    <mergeCell ref="AB7:AC7"/>
    <mergeCell ref="M4:O4"/>
    <mergeCell ref="P4:V4"/>
    <mergeCell ref="R7:S7"/>
    <mergeCell ref="T7:U7"/>
    <mergeCell ref="AS6:AS8"/>
    <mergeCell ref="E6:E8"/>
    <mergeCell ref="F6:F8"/>
    <mergeCell ref="L6:L8"/>
    <mergeCell ref="O6:O8"/>
    <mergeCell ref="N6:N8"/>
    <mergeCell ref="I6:I8"/>
    <mergeCell ref="J6:J8"/>
    <mergeCell ref="AO6:AO8"/>
    <mergeCell ref="AN6:AN8"/>
    <mergeCell ref="H6:H8"/>
    <mergeCell ref="K6:K8"/>
    <mergeCell ref="M6:M8"/>
    <mergeCell ref="P6:AM6"/>
    <mergeCell ref="P7:Q7"/>
    <mergeCell ref="AH7:AI7"/>
  </mergeCells>
  <dataValidations count="2">
    <dataValidation allowBlank="1" showInputMessage="1" showErrorMessage="1" prompt="Describir el alcance de la tarea. En este sentido se deben detallar  los principales aspectos que permitirán tener claro lo que deben realizar, los entregables y los resultados esperados. " sqref="K64615:L64615 K64605:L64606" xr:uid="{00000000-0002-0000-0000-000000000000}"/>
    <dataValidation allowBlank="1" showInputMessage="1" showErrorMessage="1" prompt="Son los hitos o grandes actividades a ejecutar en el plan de acción y que se pueden medir en tiempo de ejecución, producto o entregables._x000a__x000a_Nota: formular en infinitivo" sqref="H64615:J64615 H64605:J64606" xr:uid="{00000000-0002-0000-0000-000001000000}"/>
  </dataValidations>
  <printOptions horizontalCentered="1" verticalCentered="1"/>
  <pageMargins left="0.27559055118110237" right="0.19685039370078741" top="0.19685039370078741" bottom="0.19685039370078741" header="0" footer="0"/>
  <pageSetup paperSize="198" scale="1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B0184-7F96-4143-8F77-981425383FCE}">
  <sheetPr>
    <tabColor rgb="FFFFC000"/>
  </sheetPr>
  <dimension ref="A3:B16"/>
  <sheetViews>
    <sheetView workbookViewId="0">
      <selection activeCell="A3" sqref="A3:B16"/>
    </sheetView>
  </sheetViews>
  <sheetFormatPr defaultColWidth="11.42578125" defaultRowHeight="15"/>
  <cols>
    <col min="1" max="1" width="53" bestFit="1" customWidth="1"/>
    <col min="2" max="2" width="19.28515625" bestFit="1" customWidth="1"/>
    <col min="3" max="3" width="90.140625" bestFit="1" customWidth="1"/>
  </cols>
  <sheetData>
    <row r="3" spans="1:2">
      <c r="A3" s="108" t="s">
        <v>500</v>
      </c>
      <c r="B3" t="s">
        <v>501</v>
      </c>
    </row>
    <row r="4" spans="1:2">
      <c r="A4" s="109" t="s">
        <v>122</v>
      </c>
      <c r="B4">
        <v>4</v>
      </c>
    </row>
    <row r="5" spans="1:2">
      <c r="A5" s="109" t="s">
        <v>179</v>
      </c>
      <c r="B5">
        <v>2</v>
      </c>
    </row>
    <row r="6" spans="1:2">
      <c r="A6" s="109" t="s">
        <v>197</v>
      </c>
      <c r="B6">
        <v>5</v>
      </c>
    </row>
    <row r="7" spans="1:2">
      <c r="A7" s="109" t="s">
        <v>233</v>
      </c>
      <c r="B7">
        <v>9</v>
      </c>
    </row>
    <row r="8" spans="1:2">
      <c r="A8" s="109" t="s">
        <v>409</v>
      </c>
      <c r="B8">
        <v>7</v>
      </c>
    </row>
    <row r="9" spans="1:2">
      <c r="A9" s="109" t="s">
        <v>58</v>
      </c>
      <c r="B9">
        <v>9</v>
      </c>
    </row>
    <row r="10" spans="1:2">
      <c r="A10" s="109" t="s">
        <v>447</v>
      </c>
      <c r="B10">
        <v>11</v>
      </c>
    </row>
    <row r="11" spans="1:2">
      <c r="A11" s="109" t="s">
        <v>278</v>
      </c>
      <c r="B11">
        <v>17</v>
      </c>
    </row>
    <row r="12" spans="1:2">
      <c r="A12" s="109" t="s">
        <v>96</v>
      </c>
      <c r="B12">
        <v>6</v>
      </c>
    </row>
    <row r="13" spans="1:2">
      <c r="A13" s="109" t="s">
        <v>386</v>
      </c>
      <c r="B13">
        <v>5</v>
      </c>
    </row>
    <row r="14" spans="1:2">
      <c r="A14" s="109" t="s">
        <v>145</v>
      </c>
      <c r="B14">
        <v>6</v>
      </c>
    </row>
    <row r="15" spans="1:2">
      <c r="A15" s="109" t="s">
        <v>502</v>
      </c>
    </row>
    <row r="16" spans="1:2">
      <c r="A16" s="109" t="s">
        <v>503</v>
      </c>
      <c r="B16">
        <v>81</v>
      </c>
    </row>
  </sheetData>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DCCFC-C569-427D-AF60-AFC8F84B4A1E}">
  <sheetPr>
    <tabColor rgb="FFFFC000"/>
  </sheetPr>
  <dimension ref="A1:G13"/>
  <sheetViews>
    <sheetView workbookViewId="0">
      <selection activeCell="F2" sqref="F2"/>
    </sheetView>
  </sheetViews>
  <sheetFormatPr defaultColWidth="11.42578125" defaultRowHeight="15"/>
  <cols>
    <col min="1" max="1" width="49.85546875" customWidth="1"/>
    <col min="2" max="2" width="12.28515625" style="169" customWidth="1"/>
  </cols>
  <sheetData>
    <row r="1" spans="1:7" ht="36" customHeight="1">
      <c r="A1" s="170" t="s">
        <v>504</v>
      </c>
      <c r="B1" s="170" t="s">
        <v>505</v>
      </c>
      <c r="E1">
        <v>103</v>
      </c>
      <c r="F1">
        <v>81</v>
      </c>
      <c r="G1">
        <f>+E1-F1</f>
        <v>22</v>
      </c>
    </row>
    <row r="2" spans="1:7">
      <c r="A2" s="172" t="s">
        <v>122</v>
      </c>
      <c r="B2" s="173">
        <v>4</v>
      </c>
      <c r="E2" s="174"/>
      <c r="F2" s="175"/>
    </row>
    <row r="3" spans="1:7">
      <c r="A3" s="172" t="s">
        <v>179</v>
      </c>
      <c r="B3" s="173">
        <v>2</v>
      </c>
    </row>
    <row r="4" spans="1:7">
      <c r="A4" s="172" t="s">
        <v>197</v>
      </c>
      <c r="B4" s="173">
        <v>5</v>
      </c>
    </row>
    <row r="5" spans="1:7">
      <c r="A5" s="172" t="s">
        <v>233</v>
      </c>
      <c r="B5" s="173">
        <v>9</v>
      </c>
    </row>
    <row r="6" spans="1:7">
      <c r="A6" s="172" t="s">
        <v>409</v>
      </c>
      <c r="B6" s="173">
        <v>7</v>
      </c>
    </row>
    <row r="7" spans="1:7">
      <c r="A7" s="172" t="s">
        <v>58</v>
      </c>
      <c r="B7" s="173">
        <v>9</v>
      </c>
    </row>
    <row r="8" spans="1:7">
      <c r="A8" s="172" t="s">
        <v>447</v>
      </c>
      <c r="B8" s="173">
        <v>11</v>
      </c>
    </row>
    <row r="9" spans="1:7">
      <c r="A9" s="172" t="s">
        <v>278</v>
      </c>
      <c r="B9" s="173">
        <v>17</v>
      </c>
    </row>
    <row r="10" spans="1:7">
      <c r="A10" s="172" t="s">
        <v>96</v>
      </c>
      <c r="B10" s="173">
        <v>6</v>
      </c>
    </row>
    <row r="11" spans="1:7">
      <c r="A11" s="172" t="s">
        <v>386</v>
      </c>
      <c r="B11" s="173">
        <v>5</v>
      </c>
    </row>
    <row r="12" spans="1:7">
      <c r="A12" s="172" t="s">
        <v>145</v>
      </c>
      <c r="B12" s="173">
        <v>6</v>
      </c>
    </row>
    <row r="13" spans="1:7" ht="15.75">
      <c r="A13" s="171" t="s">
        <v>503</v>
      </c>
      <c r="B13" s="171">
        <v>81</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41887-0F6B-4DA2-9D39-BB6099930213}">
  <sheetPr>
    <tabColor rgb="FFFFC000"/>
    <pageSetUpPr fitToPage="1"/>
  </sheetPr>
  <dimension ref="A1:D82"/>
  <sheetViews>
    <sheetView topLeftCell="A68" zoomScale="98" zoomScaleNormal="98" zoomScaleSheetLayoutView="80" workbookViewId="0">
      <selection activeCell="K10" sqref="K10"/>
    </sheetView>
  </sheetViews>
  <sheetFormatPr defaultColWidth="11.42578125" defaultRowHeight="14.25"/>
  <cols>
    <col min="1" max="1" width="39.28515625" style="1" customWidth="1"/>
    <col min="2" max="2" width="21.28515625" style="3" customWidth="1"/>
    <col min="3" max="3" width="45.42578125" style="3" customWidth="1"/>
    <col min="4" max="4" width="18.85546875" style="49" customWidth="1"/>
    <col min="5" max="16384" width="11.42578125" style="1"/>
  </cols>
  <sheetData>
    <row r="1" spans="1:4" s="13" customFormat="1" ht="47.25" customHeight="1">
      <c r="A1" s="107" t="s">
        <v>18</v>
      </c>
      <c r="B1" s="62" t="s">
        <v>21</v>
      </c>
      <c r="C1" s="62" t="s">
        <v>22</v>
      </c>
      <c r="D1" s="107" t="s">
        <v>28</v>
      </c>
    </row>
    <row r="2" spans="1:4" ht="69.75" customHeight="1">
      <c r="A2" s="90" t="s">
        <v>506</v>
      </c>
      <c r="B2" s="94" t="s">
        <v>55</v>
      </c>
      <c r="C2" s="94" t="s">
        <v>56</v>
      </c>
      <c r="D2" s="95" t="s">
        <v>58</v>
      </c>
    </row>
    <row r="3" spans="1:4" ht="50.25" customHeight="1">
      <c r="A3" s="90" t="s">
        <v>62</v>
      </c>
      <c r="B3" s="94" t="s">
        <v>63</v>
      </c>
      <c r="C3" s="94" t="s">
        <v>64</v>
      </c>
      <c r="D3" s="95" t="s">
        <v>58</v>
      </c>
    </row>
    <row r="4" spans="1:4" ht="48.75" customHeight="1">
      <c r="A4" s="90" t="s">
        <v>66</v>
      </c>
      <c r="B4" s="94" t="s">
        <v>67</v>
      </c>
      <c r="C4" s="94" t="s">
        <v>68</v>
      </c>
      <c r="D4" s="95" t="s">
        <v>58</v>
      </c>
    </row>
    <row r="5" spans="1:4" ht="60" customHeight="1">
      <c r="A5" s="90" t="s">
        <v>71</v>
      </c>
      <c r="B5" s="94" t="s">
        <v>72</v>
      </c>
      <c r="C5" s="94" t="s">
        <v>73</v>
      </c>
      <c r="D5" s="95" t="s">
        <v>58</v>
      </c>
    </row>
    <row r="6" spans="1:4" ht="55.5" customHeight="1">
      <c r="A6" s="90" t="s">
        <v>507</v>
      </c>
      <c r="B6" s="94" t="s">
        <v>76</v>
      </c>
      <c r="C6" s="94" t="s">
        <v>77</v>
      </c>
      <c r="D6" s="95" t="s">
        <v>58</v>
      </c>
    </row>
    <row r="7" spans="1:4" ht="24" customHeight="1">
      <c r="A7" s="90" t="s">
        <v>79</v>
      </c>
      <c r="B7" s="94" t="s">
        <v>80</v>
      </c>
      <c r="C7" s="94" t="s">
        <v>81</v>
      </c>
      <c r="D7" s="95" t="s">
        <v>58</v>
      </c>
    </row>
    <row r="8" spans="1:4" ht="33.75">
      <c r="A8" s="21" t="s">
        <v>92</v>
      </c>
      <c r="B8" s="19" t="s">
        <v>93</v>
      </c>
      <c r="C8" s="19" t="s">
        <v>94</v>
      </c>
      <c r="D8" s="26" t="s">
        <v>96</v>
      </c>
    </row>
    <row r="9" spans="1:4" ht="33.75">
      <c r="A9" s="21" t="s">
        <v>98</v>
      </c>
      <c r="B9" s="19" t="s">
        <v>99</v>
      </c>
      <c r="C9" s="19" t="s">
        <v>100</v>
      </c>
      <c r="D9" s="26" t="s">
        <v>96</v>
      </c>
    </row>
    <row r="10" spans="1:4" ht="45">
      <c r="A10" s="21" t="s">
        <v>101</v>
      </c>
      <c r="B10" s="19" t="s">
        <v>102</v>
      </c>
      <c r="C10" s="19" t="s">
        <v>103</v>
      </c>
      <c r="D10" s="26" t="s">
        <v>96</v>
      </c>
    </row>
    <row r="11" spans="1:4" ht="33.75">
      <c r="A11" s="21" t="s">
        <v>104</v>
      </c>
      <c r="B11" s="19" t="s">
        <v>105</v>
      </c>
      <c r="C11" s="19" t="s">
        <v>106</v>
      </c>
      <c r="D11" s="26" t="s">
        <v>96</v>
      </c>
    </row>
    <row r="12" spans="1:4" ht="22.5">
      <c r="A12" s="21" t="s">
        <v>108</v>
      </c>
      <c r="B12" s="19" t="s">
        <v>109</v>
      </c>
      <c r="C12" s="19" t="s">
        <v>110</v>
      </c>
      <c r="D12" s="26" t="s">
        <v>96</v>
      </c>
    </row>
    <row r="13" spans="1:4" ht="90" customHeight="1">
      <c r="A13" s="60" t="s">
        <v>117</v>
      </c>
      <c r="B13" s="57" t="s">
        <v>118</v>
      </c>
      <c r="C13" s="57" t="s">
        <v>119</v>
      </c>
      <c r="D13" s="58" t="s">
        <v>122</v>
      </c>
    </row>
    <row r="14" spans="1:4" ht="101.25" customHeight="1">
      <c r="A14" s="61" t="s">
        <v>128</v>
      </c>
      <c r="B14" s="57" t="s">
        <v>129</v>
      </c>
      <c r="C14" s="57" t="s">
        <v>130</v>
      </c>
      <c r="D14" s="59" t="s">
        <v>122</v>
      </c>
    </row>
    <row r="15" spans="1:4" ht="52.5" customHeight="1">
      <c r="A15" s="65" t="s">
        <v>133</v>
      </c>
      <c r="B15" s="94" t="s">
        <v>134</v>
      </c>
      <c r="C15" s="94" t="s">
        <v>135</v>
      </c>
      <c r="D15" s="95" t="s">
        <v>58</v>
      </c>
    </row>
    <row r="16" spans="1:4" ht="51.75" customHeight="1">
      <c r="A16" s="23" t="s">
        <v>141</v>
      </c>
      <c r="B16" s="19" t="s">
        <v>142</v>
      </c>
      <c r="C16" s="19" t="s">
        <v>143</v>
      </c>
      <c r="D16" s="26" t="s">
        <v>145</v>
      </c>
    </row>
    <row r="17" spans="1:4" ht="62.25" customHeight="1">
      <c r="A17" s="23" t="s">
        <v>148</v>
      </c>
      <c r="B17" s="19" t="s">
        <v>149</v>
      </c>
      <c r="C17" s="19" t="s">
        <v>150</v>
      </c>
      <c r="D17" s="26" t="s">
        <v>145</v>
      </c>
    </row>
    <row r="18" spans="1:4" ht="84" customHeight="1">
      <c r="A18" s="23" t="s">
        <v>152</v>
      </c>
      <c r="B18" s="19" t="s">
        <v>153</v>
      </c>
      <c r="C18" s="19" t="s">
        <v>154</v>
      </c>
      <c r="D18" s="26" t="s">
        <v>145</v>
      </c>
    </row>
    <row r="19" spans="1:4" ht="48" customHeight="1">
      <c r="A19" s="23" t="s">
        <v>156</v>
      </c>
      <c r="B19" s="19" t="s">
        <v>157</v>
      </c>
      <c r="C19" s="19" t="s">
        <v>158</v>
      </c>
      <c r="D19" s="26" t="s">
        <v>145</v>
      </c>
    </row>
    <row r="20" spans="1:4" ht="39" customHeight="1">
      <c r="A20" s="23" t="s">
        <v>161</v>
      </c>
      <c r="B20" s="19" t="s">
        <v>162</v>
      </c>
      <c r="C20" s="19" t="s">
        <v>163</v>
      </c>
      <c r="D20" s="26" t="s">
        <v>145</v>
      </c>
    </row>
    <row r="21" spans="1:4" ht="42" customHeight="1">
      <c r="A21" s="23" t="s">
        <v>165</v>
      </c>
      <c r="B21" s="19" t="s">
        <v>166</v>
      </c>
      <c r="C21" s="19" t="s">
        <v>167</v>
      </c>
      <c r="D21" s="26" t="s">
        <v>145</v>
      </c>
    </row>
    <row r="22" spans="1:4" ht="55.5" customHeight="1">
      <c r="A22" s="90" t="s">
        <v>169</v>
      </c>
      <c r="B22" s="94" t="s">
        <v>170</v>
      </c>
      <c r="C22" s="94" t="s">
        <v>171</v>
      </c>
      <c r="D22" s="95" t="s">
        <v>58</v>
      </c>
    </row>
    <row r="23" spans="1:4" ht="112.5" customHeight="1">
      <c r="A23" s="23" t="s">
        <v>175</v>
      </c>
      <c r="B23" s="19" t="s">
        <v>176</v>
      </c>
      <c r="C23" s="19" t="s">
        <v>177</v>
      </c>
      <c r="D23" s="26" t="s">
        <v>179</v>
      </c>
    </row>
    <row r="24" spans="1:4" ht="112.5" customHeight="1">
      <c r="A24" s="23" t="s">
        <v>181</v>
      </c>
      <c r="B24" s="19" t="s">
        <v>182</v>
      </c>
      <c r="C24" s="19" t="s">
        <v>183</v>
      </c>
      <c r="D24" s="26" t="s">
        <v>179</v>
      </c>
    </row>
    <row r="25" spans="1:4" ht="112.5" customHeight="1">
      <c r="A25" s="56" t="s">
        <v>186</v>
      </c>
      <c r="B25" s="57" t="s">
        <v>188</v>
      </c>
      <c r="C25" s="57" t="s">
        <v>189</v>
      </c>
      <c r="D25" s="59" t="s">
        <v>122</v>
      </c>
    </row>
    <row r="26" spans="1:4" ht="112.5" customHeight="1">
      <c r="A26" s="23" t="s">
        <v>193</v>
      </c>
      <c r="B26" s="19" t="s">
        <v>194</v>
      </c>
      <c r="C26" s="19" t="s">
        <v>195</v>
      </c>
      <c r="D26" s="36" t="s">
        <v>197</v>
      </c>
    </row>
    <row r="27" spans="1:4" ht="112.5" customHeight="1">
      <c r="A27" s="23" t="s">
        <v>198</v>
      </c>
      <c r="B27" s="19" t="s">
        <v>199</v>
      </c>
      <c r="C27" s="19" t="s">
        <v>200</v>
      </c>
      <c r="D27" s="36" t="s">
        <v>197</v>
      </c>
    </row>
    <row r="28" spans="1:4" ht="112.5" customHeight="1">
      <c r="A28" s="23" t="s">
        <v>202</v>
      </c>
      <c r="B28" s="19" t="s">
        <v>203</v>
      </c>
      <c r="C28" s="19" t="s">
        <v>204</v>
      </c>
      <c r="D28" s="36" t="s">
        <v>197</v>
      </c>
    </row>
    <row r="29" spans="1:4" ht="112.5" customHeight="1">
      <c r="A29" s="23" t="s">
        <v>205</v>
      </c>
      <c r="B29" s="19" t="s">
        <v>206</v>
      </c>
      <c r="C29" s="19" t="s">
        <v>207</v>
      </c>
      <c r="D29" s="36" t="s">
        <v>197</v>
      </c>
    </row>
    <row r="30" spans="1:4" ht="112.5" customHeight="1">
      <c r="A30" s="23" t="s">
        <v>208</v>
      </c>
      <c r="B30" s="19" t="s">
        <v>209</v>
      </c>
      <c r="C30" s="19" t="s">
        <v>210</v>
      </c>
      <c r="D30" s="36" t="s">
        <v>197</v>
      </c>
    </row>
    <row r="31" spans="1:4" ht="61.5" customHeight="1">
      <c r="A31" s="65" t="s">
        <v>213</v>
      </c>
      <c r="B31" s="94" t="s">
        <v>214</v>
      </c>
      <c r="C31" s="94" t="s">
        <v>215</v>
      </c>
      <c r="D31" s="95" t="s">
        <v>58</v>
      </c>
    </row>
    <row r="32" spans="1:4" ht="54.75" customHeight="1">
      <c r="A32" s="21" t="s">
        <v>218</v>
      </c>
      <c r="B32" s="19" t="s">
        <v>219</v>
      </c>
      <c r="C32" s="19" t="s">
        <v>220</v>
      </c>
      <c r="D32" s="26" t="s">
        <v>96</v>
      </c>
    </row>
    <row r="33" spans="1:4" ht="78.75" customHeight="1">
      <c r="A33" s="61" t="s">
        <v>221</v>
      </c>
      <c r="B33" s="57" t="s">
        <v>222</v>
      </c>
      <c r="C33" s="57" t="s">
        <v>223</v>
      </c>
      <c r="D33" s="59" t="s">
        <v>122</v>
      </c>
    </row>
    <row r="34" spans="1:4" ht="112.5" customHeight="1">
      <c r="A34" s="61" t="s">
        <v>228</v>
      </c>
      <c r="B34" s="57" t="s">
        <v>230</v>
      </c>
      <c r="C34" s="57" t="s">
        <v>231</v>
      </c>
      <c r="D34" s="58" t="s">
        <v>233</v>
      </c>
    </row>
    <row r="35" spans="1:4" ht="112.5" customHeight="1">
      <c r="A35" s="61" t="s">
        <v>235</v>
      </c>
      <c r="B35" s="57" t="s">
        <v>236</v>
      </c>
      <c r="C35" s="57" t="s">
        <v>237</v>
      </c>
      <c r="D35" s="58" t="s">
        <v>233</v>
      </c>
    </row>
    <row r="36" spans="1:4" ht="112.5" customHeight="1">
      <c r="A36" s="61" t="s">
        <v>239</v>
      </c>
      <c r="B36" s="57" t="s">
        <v>240</v>
      </c>
      <c r="C36" s="57" t="s">
        <v>241</v>
      </c>
      <c r="D36" s="58" t="s">
        <v>233</v>
      </c>
    </row>
    <row r="37" spans="1:4" ht="112.5" customHeight="1">
      <c r="A37" s="61" t="s">
        <v>243</v>
      </c>
      <c r="B37" s="57" t="s">
        <v>244</v>
      </c>
      <c r="C37" s="57" t="s">
        <v>245</v>
      </c>
      <c r="D37" s="58" t="s">
        <v>233</v>
      </c>
    </row>
    <row r="38" spans="1:4" ht="112.5" customHeight="1">
      <c r="A38" s="61" t="s">
        <v>247</v>
      </c>
      <c r="B38" s="57" t="s">
        <v>248</v>
      </c>
      <c r="C38" s="57" t="s">
        <v>249</v>
      </c>
      <c r="D38" s="58" t="s">
        <v>233</v>
      </c>
    </row>
    <row r="39" spans="1:4" ht="112.5" customHeight="1">
      <c r="A39" s="61" t="s">
        <v>253</v>
      </c>
      <c r="B39" s="57" t="s">
        <v>254</v>
      </c>
      <c r="C39" s="57" t="s">
        <v>255</v>
      </c>
      <c r="D39" s="58" t="s">
        <v>233</v>
      </c>
    </row>
    <row r="40" spans="1:4" ht="112.5" customHeight="1">
      <c r="A40" s="61" t="s">
        <v>257</v>
      </c>
      <c r="B40" s="57" t="s">
        <v>258</v>
      </c>
      <c r="C40" s="57" t="s">
        <v>259</v>
      </c>
      <c r="D40" s="58" t="s">
        <v>233</v>
      </c>
    </row>
    <row r="41" spans="1:4" ht="112.5" customHeight="1">
      <c r="A41" s="61" t="s">
        <v>261</v>
      </c>
      <c r="B41" s="57" t="s">
        <v>262</v>
      </c>
      <c r="C41" s="57" t="s">
        <v>263</v>
      </c>
      <c r="D41" s="58" t="s">
        <v>233</v>
      </c>
    </row>
    <row r="42" spans="1:4" ht="112.5" customHeight="1">
      <c r="A42" s="61" t="s">
        <v>265</v>
      </c>
      <c r="B42" s="57" t="s">
        <v>266</v>
      </c>
      <c r="C42" s="57" t="s">
        <v>267</v>
      </c>
      <c r="D42" s="58" t="s">
        <v>233</v>
      </c>
    </row>
    <row r="43" spans="1:4" ht="33.75" customHeight="1">
      <c r="A43" s="63" t="s">
        <v>274</v>
      </c>
      <c r="B43" s="67" t="s">
        <v>275</v>
      </c>
      <c r="C43" s="67" t="s">
        <v>276</v>
      </c>
      <c r="D43" s="26" t="s">
        <v>278</v>
      </c>
    </row>
    <row r="44" spans="1:4" ht="45" customHeight="1">
      <c r="A44" s="74" t="s">
        <v>284</v>
      </c>
      <c r="B44" s="75" t="s">
        <v>285</v>
      </c>
      <c r="C44" s="67" t="s">
        <v>286</v>
      </c>
      <c r="D44" s="26" t="s">
        <v>278</v>
      </c>
    </row>
    <row r="45" spans="1:4" ht="90" customHeight="1">
      <c r="A45" s="76" t="s">
        <v>292</v>
      </c>
      <c r="B45" s="75" t="s">
        <v>293</v>
      </c>
      <c r="C45" s="67" t="s">
        <v>294</v>
      </c>
      <c r="D45" s="26" t="s">
        <v>278</v>
      </c>
    </row>
    <row r="46" spans="1:4" ht="90" customHeight="1">
      <c r="A46" s="76" t="s">
        <v>300</v>
      </c>
      <c r="B46" s="75" t="s">
        <v>301</v>
      </c>
      <c r="C46" s="67" t="s">
        <v>302</v>
      </c>
      <c r="D46" s="26" t="s">
        <v>278</v>
      </c>
    </row>
    <row r="47" spans="1:4" ht="90" customHeight="1">
      <c r="A47" s="76" t="s">
        <v>306</v>
      </c>
      <c r="B47" s="75" t="s">
        <v>307</v>
      </c>
      <c r="C47" s="67" t="s">
        <v>308</v>
      </c>
      <c r="D47" s="26" t="s">
        <v>278</v>
      </c>
    </row>
    <row r="48" spans="1:4" ht="90" customHeight="1">
      <c r="A48" s="76" t="s">
        <v>311</v>
      </c>
      <c r="B48" s="75" t="s">
        <v>313</v>
      </c>
      <c r="C48" s="67" t="s">
        <v>314</v>
      </c>
      <c r="D48" s="26" t="s">
        <v>278</v>
      </c>
    </row>
    <row r="49" spans="1:4" ht="90" customHeight="1">
      <c r="A49" s="76" t="s">
        <v>317</v>
      </c>
      <c r="B49" s="75" t="s">
        <v>318</v>
      </c>
      <c r="C49" s="67" t="s">
        <v>319</v>
      </c>
      <c r="D49" s="26" t="s">
        <v>278</v>
      </c>
    </row>
    <row r="50" spans="1:4" ht="90" customHeight="1">
      <c r="A50" s="76" t="s">
        <v>323</v>
      </c>
      <c r="B50" s="75" t="s">
        <v>325</v>
      </c>
      <c r="C50" s="67" t="s">
        <v>326</v>
      </c>
      <c r="D50" s="26" t="s">
        <v>278</v>
      </c>
    </row>
    <row r="51" spans="1:4" ht="90" customHeight="1">
      <c r="A51" s="76" t="s">
        <v>330</v>
      </c>
      <c r="B51" s="75" t="s">
        <v>332</v>
      </c>
      <c r="C51" s="67" t="s">
        <v>333</v>
      </c>
      <c r="D51" s="26" t="s">
        <v>278</v>
      </c>
    </row>
    <row r="52" spans="1:4" ht="90" customHeight="1">
      <c r="A52" s="76" t="s">
        <v>336</v>
      </c>
      <c r="B52" s="75" t="s">
        <v>337</v>
      </c>
      <c r="C52" s="67" t="s">
        <v>338</v>
      </c>
      <c r="D52" s="26" t="s">
        <v>278</v>
      </c>
    </row>
    <row r="53" spans="1:4" ht="90" customHeight="1">
      <c r="A53" s="76" t="s">
        <v>344</v>
      </c>
      <c r="B53" s="75" t="s">
        <v>346</v>
      </c>
      <c r="C53" s="67" t="s">
        <v>347</v>
      </c>
      <c r="D53" s="26" t="s">
        <v>278</v>
      </c>
    </row>
    <row r="54" spans="1:4" ht="90" customHeight="1">
      <c r="A54" s="76" t="s">
        <v>350</v>
      </c>
      <c r="B54" s="75" t="s">
        <v>351</v>
      </c>
      <c r="C54" s="67" t="s">
        <v>352</v>
      </c>
      <c r="D54" s="26" t="s">
        <v>278</v>
      </c>
    </row>
    <row r="55" spans="1:4" ht="90" customHeight="1">
      <c r="A55" s="91" t="s">
        <v>357</v>
      </c>
      <c r="B55" s="92" t="s">
        <v>358</v>
      </c>
      <c r="C55" s="93" t="s">
        <v>359</v>
      </c>
      <c r="D55" s="26" t="s">
        <v>278</v>
      </c>
    </row>
    <row r="56" spans="1:4" ht="90" customHeight="1">
      <c r="A56" s="76" t="s">
        <v>364</v>
      </c>
      <c r="B56" s="89" t="s">
        <v>365</v>
      </c>
      <c r="C56" s="90" t="s">
        <v>366</v>
      </c>
      <c r="D56" s="26" t="s">
        <v>278</v>
      </c>
    </row>
    <row r="57" spans="1:4" ht="90" customHeight="1">
      <c r="A57" s="65" t="s">
        <v>370</v>
      </c>
      <c r="B57" s="94" t="s">
        <v>371</v>
      </c>
      <c r="C57" s="94" t="s">
        <v>372</v>
      </c>
      <c r="D57" s="26" t="s">
        <v>278</v>
      </c>
    </row>
    <row r="58" spans="1:4" ht="90" customHeight="1">
      <c r="A58" s="76" t="s">
        <v>373</v>
      </c>
      <c r="B58" s="75" t="s">
        <v>374</v>
      </c>
      <c r="C58" s="67" t="s">
        <v>375</v>
      </c>
      <c r="D58" s="26" t="s">
        <v>278</v>
      </c>
    </row>
    <row r="59" spans="1:4" ht="90" customHeight="1">
      <c r="A59" s="65" t="s">
        <v>377</v>
      </c>
      <c r="B59" s="94" t="s">
        <v>378</v>
      </c>
      <c r="C59" s="94" t="s">
        <v>379</v>
      </c>
      <c r="D59" s="26" t="s">
        <v>278</v>
      </c>
    </row>
    <row r="60" spans="1:4" ht="90" customHeight="1">
      <c r="A60" s="167" t="s">
        <v>443</v>
      </c>
      <c r="B60" s="57" t="s">
        <v>444</v>
      </c>
      <c r="C60" s="57" t="s">
        <v>445</v>
      </c>
      <c r="D60" s="98" t="s">
        <v>447</v>
      </c>
    </row>
    <row r="61" spans="1:4" ht="90" customHeight="1">
      <c r="A61" s="167" t="s">
        <v>449</v>
      </c>
      <c r="B61" s="57" t="s">
        <v>450</v>
      </c>
      <c r="C61" s="57" t="s">
        <v>451</v>
      </c>
      <c r="D61" s="98" t="s">
        <v>447</v>
      </c>
    </row>
    <row r="62" spans="1:4" ht="90" customHeight="1">
      <c r="A62" s="167" t="s">
        <v>454</v>
      </c>
      <c r="B62" s="57" t="s">
        <v>455</v>
      </c>
      <c r="C62" s="57" t="s">
        <v>456</v>
      </c>
      <c r="D62" s="98" t="s">
        <v>447</v>
      </c>
    </row>
    <row r="63" spans="1:4" ht="90" customHeight="1">
      <c r="A63" s="167" t="s">
        <v>458</v>
      </c>
      <c r="B63" s="57" t="s">
        <v>459</v>
      </c>
      <c r="C63" s="57" t="s">
        <v>460</v>
      </c>
      <c r="D63" s="98" t="s">
        <v>447</v>
      </c>
    </row>
    <row r="64" spans="1:4" ht="101.25" customHeight="1">
      <c r="A64" s="167" t="s">
        <v>462</v>
      </c>
      <c r="B64" s="57" t="s">
        <v>463</v>
      </c>
      <c r="C64" s="57" t="s">
        <v>464</v>
      </c>
      <c r="D64" s="98" t="s">
        <v>447</v>
      </c>
    </row>
    <row r="65" spans="1:4" ht="123.75" customHeight="1">
      <c r="A65" s="167" t="s">
        <v>466</v>
      </c>
      <c r="B65" s="57" t="s">
        <v>467</v>
      </c>
      <c r="C65" s="57" t="s">
        <v>468</v>
      </c>
      <c r="D65" s="98" t="s">
        <v>447</v>
      </c>
    </row>
    <row r="66" spans="1:4" ht="90" customHeight="1">
      <c r="A66" s="167" t="s">
        <v>470</v>
      </c>
      <c r="B66" s="57" t="s">
        <v>450</v>
      </c>
      <c r="C66" s="57" t="s">
        <v>451</v>
      </c>
      <c r="D66" s="98" t="s">
        <v>447</v>
      </c>
    </row>
    <row r="67" spans="1:4" ht="90" customHeight="1">
      <c r="A67" s="167" t="s">
        <v>472</v>
      </c>
      <c r="B67" s="57" t="s">
        <v>473</v>
      </c>
      <c r="C67" s="57" t="s">
        <v>474</v>
      </c>
      <c r="D67" s="98" t="s">
        <v>447</v>
      </c>
    </row>
    <row r="68" spans="1:4" ht="90" customHeight="1">
      <c r="A68" s="167" t="s">
        <v>476</v>
      </c>
      <c r="B68" s="57" t="s">
        <v>477</v>
      </c>
      <c r="C68" s="57" t="s">
        <v>478</v>
      </c>
      <c r="D68" s="98" t="s">
        <v>447</v>
      </c>
    </row>
    <row r="69" spans="1:4" ht="90" customHeight="1">
      <c r="A69" s="167" t="s">
        <v>480</v>
      </c>
      <c r="B69" s="57" t="s">
        <v>481</v>
      </c>
      <c r="C69" s="57" t="s">
        <v>482</v>
      </c>
      <c r="D69" s="98" t="s">
        <v>447</v>
      </c>
    </row>
    <row r="70" spans="1:4" ht="101.25" customHeight="1">
      <c r="A70" s="168" t="s">
        <v>485</v>
      </c>
      <c r="B70" s="57" t="s">
        <v>486</v>
      </c>
      <c r="C70" s="57" t="s">
        <v>487</v>
      </c>
      <c r="D70" s="98" t="s">
        <v>447</v>
      </c>
    </row>
    <row r="71" spans="1:4" ht="112.5" customHeight="1">
      <c r="A71" s="99" t="s">
        <v>382</v>
      </c>
      <c r="B71" s="94" t="s">
        <v>383</v>
      </c>
      <c r="C71" s="94" t="s">
        <v>384</v>
      </c>
      <c r="D71" s="95" t="s">
        <v>386</v>
      </c>
    </row>
    <row r="72" spans="1:4" ht="112.5" customHeight="1">
      <c r="A72" s="99" t="s">
        <v>389</v>
      </c>
      <c r="B72" s="94" t="s">
        <v>390</v>
      </c>
      <c r="C72" s="94" t="s">
        <v>391</v>
      </c>
      <c r="D72" s="95" t="s">
        <v>386</v>
      </c>
    </row>
    <row r="73" spans="1:4" ht="112.5" customHeight="1">
      <c r="A73" s="99" t="s">
        <v>393</v>
      </c>
      <c r="B73" s="94" t="s">
        <v>394</v>
      </c>
      <c r="C73" s="94" t="s">
        <v>395</v>
      </c>
      <c r="D73" s="95" t="s">
        <v>386</v>
      </c>
    </row>
    <row r="74" spans="1:4" ht="112.5" customHeight="1">
      <c r="A74" s="99" t="s">
        <v>396</v>
      </c>
      <c r="B74" s="94" t="s">
        <v>397</v>
      </c>
      <c r="C74" s="94" t="s">
        <v>398</v>
      </c>
      <c r="D74" s="95" t="s">
        <v>386</v>
      </c>
    </row>
    <row r="75" spans="1:4" ht="90" customHeight="1">
      <c r="A75" s="99" t="s">
        <v>400</v>
      </c>
      <c r="B75" s="94" t="s">
        <v>401</v>
      </c>
      <c r="C75" s="94" t="s">
        <v>402</v>
      </c>
      <c r="D75" s="95" t="s">
        <v>386</v>
      </c>
    </row>
    <row r="76" spans="1:4" ht="112.5" customHeight="1">
      <c r="A76" s="100" t="s">
        <v>405</v>
      </c>
      <c r="B76" s="97" t="s">
        <v>406</v>
      </c>
      <c r="C76" s="97" t="s">
        <v>407</v>
      </c>
      <c r="D76" s="101" t="s">
        <v>409</v>
      </c>
    </row>
    <row r="77" spans="1:4" ht="112.5" customHeight="1">
      <c r="A77" s="102" t="s">
        <v>413</v>
      </c>
      <c r="B77" s="103" t="s">
        <v>414</v>
      </c>
      <c r="C77" s="104" t="s">
        <v>415</v>
      </c>
      <c r="D77" s="101" t="s">
        <v>409</v>
      </c>
    </row>
    <row r="78" spans="1:4" ht="112.5" customHeight="1">
      <c r="A78" s="102" t="s">
        <v>418</v>
      </c>
      <c r="B78" s="105" t="s">
        <v>419</v>
      </c>
      <c r="C78" s="96" t="s">
        <v>420</v>
      </c>
      <c r="D78" s="101" t="s">
        <v>409</v>
      </c>
    </row>
    <row r="79" spans="1:4" ht="112.5" customHeight="1">
      <c r="A79" s="106" t="s">
        <v>423</v>
      </c>
      <c r="B79" s="103" t="s">
        <v>424</v>
      </c>
      <c r="C79" s="104" t="s">
        <v>425</v>
      </c>
      <c r="D79" s="101" t="s">
        <v>409</v>
      </c>
    </row>
    <row r="80" spans="1:4" ht="112.5" customHeight="1">
      <c r="A80" s="102" t="s">
        <v>427</v>
      </c>
      <c r="B80" s="105" t="s">
        <v>428</v>
      </c>
      <c r="C80" s="97" t="s">
        <v>429</v>
      </c>
      <c r="D80" s="101" t="s">
        <v>409</v>
      </c>
    </row>
    <row r="81" spans="1:4" ht="112.5" customHeight="1">
      <c r="A81" s="102" t="s">
        <v>508</v>
      </c>
      <c r="B81" s="97" t="s">
        <v>432</v>
      </c>
      <c r="C81" s="97" t="s">
        <v>433</v>
      </c>
      <c r="D81" s="101" t="s">
        <v>409</v>
      </c>
    </row>
    <row r="82" spans="1:4" ht="90" customHeight="1">
      <c r="A82" s="102" t="s">
        <v>437</v>
      </c>
      <c r="B82" s="94" t="s">
        <v>438</v>
      </c>
      <c r="C82" s="94" t="s">
        <v>439</v>
      </c>
      <c r="D82" s="101" t="s">
        <v>409</v>
      </c>
    </row>
  </sheetData>
  <autoFilter ref="A1:D82" xr:uid="{21E41887-0F6B-4DA2-9D39-BB6099930213}"/>
  <dataConsolidate/>
  <dataValidations count="1">
    <dataValidation allowBlank="1" showInputMessage="1" showErrorMessage="1" prompt="Describir el alcance de la tarea. En este sentido se deben detallar  los principales aspectos que permitirán tener claro lo que deben realizar, los entregables y los resultados esperados. " sqref="A64613 A64603:A64604" xr:uid="{D8A58AE2-D684-4031-9E01-5CF6BF1A8566}"/>
  </dataValidations>
  <printOptions horizontalCentered="1" verticalCentered="1"/>
  <pageMargins left="0.27559055118110237" right="0.19685039370078741" top="0.19685039370078741" bottom="0.19685039370078741" header="0" footer="0"/>
  <pageSetup paperSize="198" scale="19" fitToHeight="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D6CB1-7558-4E34-AF3B-04333BF5A641}">
  <sheetPr filterMode="1">
    <tabColor rgb="FF6699FF"/>
    <pageSetUpPr fitToPage="1"/>
  </sheetPr>
  <dimension ref="A1:E121"/>
  <sheetViews>
    <sheetView zoomScaleNormal="100" zoomScaleSheetLayoutView="80" workbookViewId="0">
      <selection activeCell="D99" sqref="D99"/>
    </sheetView>
  </sheetViews>
  <sheetFormatPr defaultColWidth="11.42578125" defaultRowHeight="14.25"/>
  <cols>
    <col min="1" max="1" width="32" style="1" customWidth="1"/>
    <col min="2" max="2" width="46.28515625" style="1" customWidth="1"/>
    <col min="3" max="3" width="21.28515625" style="3" customWidth="1"/>
    <col min="4" max="4" width="23.28515625" style="3" customWidth="1"/>
    <col min="5" max="5" width="16.85546875" style="49" customWidth="1"/>
    <col min="6" max="16384" width="11.42578125" style="1"/>
  </cols>
  <sheetData>
    <row r="1" spans="1:5" s="13" customFormat="1" ht="23.25" customHeight="1">
      <c r="A1" s="182" t="s">
        <v>15</v>
      </c>
      <c r="B1" s="182" t="s">
        <v>18</v>
      </c>
      <c r="C1" s="181" t="s">
        <v>21</v>
      </c>
      <c r="D1" s="181" t="s">
        <v>22</v>
      </c>
      <c r="E1" s="179" t="s">
        <v>28</v>
      </c>
    </row>
    <row r="2" spans="1:5" ht="21.75" hidden="1" customHeight="1">
      <c r="A2" s="182"/>
      <c r="B2" s="182"/>
      <c r="C2" s="181"/>
      <c r="D2" s="181"/>
      <c r="E2" s="179"/>
    </row>
    <row r="3" spans="1:5" ht="25.5" hidden="1" customHeight="1">
      <c r="A3" s="182"/>
      <c r="B3" s="182"/>
      <c r="C3" s="181"/>
      <c r="D3" s="181"/>
      <c r="E3" s="179"/>
    </row>
    <row r="4" spans="1:5" ht="69.75" hidden="1" customHeight="1">
      <c r="A4" s="20" t="s">
        <v>53</v>
      </c>
      <c r="B4" s="17" t="s">
        <v>509</v>
      </c>
      <c r="C4" s="19" t="s">
        <v>510</v>
      </c>
      <c r="D4" s="19" t="s">
        <v>511</v>
      </c>
      <c r="E4" s="26" t="s">
        <v>58</v>
      </c>
    </row>
    <row r="5" spans="1:5" ht="50.25" hidden="1" customHeight="1">
      <c r="A5" s="20" t="s">
        <v>53</v>
      </c>
      <c r="B5" s="17" t="s">
        <v>62</v>
      </c>
      <c r="C5" s="19" t="s">
        <v>63</v>
      </c>
      <c r="D5" s="19" t="s">
        <v>64</v>
      </c>
      <c r="E5" s="26" t="s">
        <v>58</v>
      </c>
    </row>
    <row r="6" spans="1:5" ht="48.75" hidden="1" customHeight="1">
      <c r="A6" s="20" t="s">
        <v>53</v>
      </c>
      <c r="B6" s="17" t="s">
        <v>66</v>
      </c>
      <c r="C6" s="19" t="s">
        <v>67</v>
      </c>
      <c r="D6" s="19" t="s">
        <v>68</v>
      </c>
      <c r="E6" s="26" t="s">
        <v>58</v>
      </c>
    </row>
    <row r="7" spans="1:5" ht="60" hidden="1" customHeight="1">
      <c r="A7" s="20" t="s">
        <v>53</v>
      </c>
      <c r="B7" s="17" t="s">
        <v>71</v>
      </c>
      <c r="C7" s="19" t="s">
        <v>72</v>
      </c>
      <c r="D7" s="19" t="s">
        <v>73</v>
      </c>
      <c r="E7" s="26" t="s">
        <v>58</v>
      </c>
    </row>
    <row r="8" spans="1:5" ht="55.5" hidden="1" customHeight="1">
      <c r="A8" s="20" t="s">
        <v>53</v>
      </c>
      <c r="B8" s="17" t="s">
        <v>507</v>
      </c>
      <c r="C8" s="19" t="s">
        <v>76</v>
      </c>
      <c r="D8" s="19" t="s">
        <v>77</v>
      </c>
      <c r="E8" s="26" t="s">
        <v>58</v>
      </c>
    </row>
    <row r="9" spans="1:5" ht="60" hidden="1" customHeight="1">
      <c r="A9" s="20" t="s">
        <v>53</v>
      </c>
      <c r="B9" s="17" t="s">
        <v>79</v>
      </c>
      <c r="C9" s="19" t="s">
        <v>80</v>
      </c>
      <c r="D9" s="19" t="s">
        <v>81</v>
      </c>
      <c r="E9" s="26" t="s">
        <v>58</v>
      </c>
    </row>
    <row r="10" spans="1:5" ht="49.5" hidden="1" customHeight="1">
      <c r="A10" s="23" t="s">
        <v>442</v>
      </c>
      <c r="B10" s="45" t="s">
        <v>443</v>
      </c>
      <c r="C10" s="19" t="s">
        <v>444</v>
      </c>
      <c r="D10" s="19" t="s">
        <v>445</v>
      </c>
      <c r="E10" s="38" t="s">
        <v>447</v>
      </c>
    </row>
    <row r="11" spans="1:5" ht="49.5" hidden="1" customHeight="1">
      <c r="A11" s="23" t="s">
        <v>442</v>
      </c>
      <c r="B11" s="45" t="s">
        <v>458</v>
      </c>
      <c r="C11" s="19" t="s">
        <v>459</v>
      </c>
      <c r="D11" s="19" t="s">
        <v>460</v>
      </c>
      <c r="E11" s="38" t="s">
        <v>447</v>
      </c>
    </row>
    <row r="12" spans="1:5" ht="49.5" hidden="1" customHeight="1">
      <c r="A12" s="23" t="s">
        <v>442</v>
      </c>
      <c r="B12" s="45" t="s">
        <v>512</v>
      </c>
      <c r="C12" s="19" t="s">
        <v>513</v>
      </c>
      <c r="D12" s="19" t="s">
        <v>514</v>
      </c>
      <c r="E12" s="38" t="s">
        <v>447</v>
      </c>
    </row>
    <row r="13" spans="1:5" ht="49.5" hidden="1" customHeight="1">
      <c r="A13" s="23" t="s">
        <v>442</v>
      </c>
      <c r="B13" s="45" t="s">
        <v>466</v>
      </c>
      <c r="C13" s="19" t="s">
        <v>515</v>
      </c>
      <c r="D13" s="19" t="s">
        <v>516</v>
      </c>
      <c r="E13" s="38" t="s">
        <v>447</v>
      </c>
    </row>
    <row r="14" spans="1:5" ht="49.5" hidden="1" customHeight="1">
      <c r="A14" s="23" t="s">
        <v>442</v>
      </c>
      <c r="B14" s="45" t="s">
        <v>472</v>
      </c>
      <c r="C14" s="19" t="s">
        <v>473</v>
      </c>
      <c r="D14" s="19" t="s">
        <v>474</v>
      </c>
      <c r="E14" s="38" t="s">
        <v>447</v>
      </c>
    </row>
    <row r="15" spans="1:5" ht="49.5" hidden="1" customHeight="1">
      <c r="A15" s="23" t="s">
        <v>442</v>
      </c>
      <c r="B15" s="45" t="s">
        <v>476</v>
      </c>
      <c r="C15" s="19" t="s">
        <v>477</v>
      </c>
      <c r="D15" s="19" t="s">
        <v>478</v>
      </c>
      <c r="E15" s="38" t="s">
        <v>447</v>
      </c>
    </row>
    <row r="16" spans="1:5" ht="49.5" hidden="1" customHeight="1">
      <c r="A16" s="20" t="s">
        <v>517</v>
      </c>
      <c r="B16" s="21" t="s">
        <v>518</v>
      </c>
      <c r="C16" s="19" t="s">
        <v>519</v>
      </c>
      <c r="D16" s="19" t="s">
        <v>68</v>
      </c>
      <c r="E16" s="26" t="s">
        <v>278</v>
      </c>
    </row>
    <row r="17" spans="1:5" ht="49.5" hidden="1" customHeight="1">
      <c r="A17" s="17" t="s">
        <v>520</v>
      </c>
      <c r="B17" s="21" t="s">
        <v>521</v>
      </c>
      <c r="C17" s="19" t="s">
        <v>522</v>
      </c>
      <c r="D17" s="19" t="s">
        <v>523</v>
      </c>
      <c r="E17" s="26" t="s">
        <v>278</v>
      </c>
    </row>
    <row r="18" spans="1:5" ht="49.5" hidden="1" customHeight="1">
      <c r="A18" s="17" t="s">
        <v>524</v>
      </c>
      <c r="B18" s="21" t="s">
        <v>525</v>
      </c>
      <c r="C18" s="19" t="s">
        <v>526</v>
      </c>
      <c r="D18" s="19" t="s">
        <v>68</v>
      </c>
      <c r="E18" s="26" t="s">
        <v>278</v>
      </c>
    </row>
    <row r="19" spans="1:5" ht="49.5" hidden="1" customHeight="1">
      <c r="A19" s="17" t="s">
        <v>524</v>
      </c>
      <c r="B19" s="21" t="s">
        <v>527</v>
      </c>
      <c r="C19" s="19" t="s">
        <v>526</v>
      </c>
      <c r="D19" s="19" t="s">
        <v>68</v>
      </c>
      <c r="E19" s="26" t="s">
        <v>278</v>
      </c>
    </row>
    <row r="20" spans="1:5" ht="49.5" hidden="1" customHeight="1">
      <c r="A20" s="17" t="s">
        <v>528</v>
      </c>
      <c r="B20" s="21" t="s">
        <v>529</v>
      </c>
      <c r="C20" s="19" t="s">
        <v>530</v>
      </c>
      <c r="D20" s="19" t="s">
        <v>68</v>
      </c>
      <c r="E20" s="26" t="s">
        <v>278</v>
      </c>
    </row>
    <row r="21" spans="1:5" ht="49.5" hidden="1" customHeight="1">
      <c r="A21" s="17" t="s">
        <v>531</v>
      </c>
      <c r="B21" s="21" t="s">
        <v>532</v>
      </c>
      <c r="C21" s="19" t="s">
        <v>533</v>
      </c>
      <c r="D21" s="19" t="s">
        <v>534</v>
      </c>
      <c r="E21" s="26" t="s">
        <v>278</v>
      </c>
    </row>
    <row r="22" spans="1:5" ht="61.5" hidden="1" customHeight="1">
      <c r="A22" s="20" t="s">
        <v>53</v>
      </c>
      <c r="B22" s="17" t="s">
        <v>535</v>
      </c>
      <c r="C22" s="19" t="s">
        <v>536</v>
      </c>
      <c r="D22" s="19" t="s">
        <v>135</v>
      </c>
      <c r="E22" s="26" t="s">
        <v>58</v>
      </c>
    </row>
    <row r="23" spans="1:5" ht="62.25" hidden="1" customHeight="1">
      <c r="A23" s="20" t="s">
        <v>53</v>
      </c>
      <c r="B23" s="17" t="s">
        <v>537</v>
      </c>
      <c r="C23" s="19" t="s">
        <v>538</v>
      </c>
      <c r="D23" s="19" t="s">
        <v>135</v>
      </c>
      <c r="E23" s="26" t="s">
        <v>58</v>
      </c>
    </row>
    <row r="24" spans="1:5" ht="49.5" hidden="1" customHeight="1">
      <c r="A24" s="20" t="s">
        <v>539</v>
      </c>
      <c r="B24" s="21" t="s">
        <v>540</v>
      </c>
      <c r="C24" s="19" t="s">
        <v>541</v>
      </c>
      <c r="D24" s="19" t="s">
        <v>542</v>
      </c>
      <c r="E24" s="26" t="s">
        <v>278</v>
      </c>
    </row>
    <row r="25" spans="1:5" ht="77.25" hidden="1" customHeight="1">
      <c r="A25" s="20" t="s">
        <v>539</v>
      </c>
      <c r="B25" s="21" t="s">
        <v>543</v>
      </c>
      <c r="C25" s="19" t="s">
        <v>544</v>
      </c>
      <c r="D25" s="19" t="s">
        <v>545</v>
      </c>
      <c r="E25" s="26" t="s">
        <v>278</v>
      </c>
    </row>
    <row r="26" spans="1:5" ht="55.5" hidden="1" customHeight="1">
      <c r="A26" s="17" t="s">
        <v>520</v>
      </c>
      <c r="B26" s="21" t="s">
        <v>546</v>
      </c>
      <c r="C26" s="19" t="s">
        <v>547</v>
      </c>
      <c r="D26" s="19" t="s">
        <v>548</v>
      </c>
      <c r="E26" s="26" t="s">
        <v>278</v>
      </c>
    </row>
    <row r="27" spans="1:5" ht="53.25" hidden="1" customHeight="1">
      <c r="A27" s="17" t="s">
        <v>520</v>
      </c>
      <c r="B27" s="21" t="s">
        <v>549</v>
      </c>
      <c r="C27" s="19" t="s">
        <v>550</v>
      </c>
      <c r="D27" s="19" t="s">
        <v>551</v>
      </c>
      <c r="E27" s="26" t="s">
        <v>278</v>
      </c>
    </row>
    <row r="28" spans="1:5" ht="52.5" hidden="1" customHeight="1">
      <c r="A28" s="20" t="s">
        <v>53</v>
      </c>
      <c r="B28" s="17" t="s">
        <v>552</v>
      </c>
      <c r="C28" s="19" t="s">
        <v>553</v>
      </c>
      <c r="D28" s="19" t="s">
        <v>135</v>
      </c>
      <c r="E28" s="26" t="s">
        <v>58</v>
      </c>
    </row>
    <row r="29" spans="1:5" ht="62.25" hidden="1" customHeight="1">
      <c r="A29" s="20" t="s">
        <v>53</v>
      </c>
      <c r="B29" s="17" t="s">
        <v>554</v>
      </c>
      <c r="C29" s="19" t="s">
        <v>555</v>
      </c>
      <c r="D29" s="19" t="s">
        <v>135</v>
      </c>
      <c r="E29" s="26" t="s">
        <v>58</v>
      </c>
    </row>
    <row r="30" spans="1:5" ht="78.75" hidden="1">
      <c r="A30" s="23" t="s">
        <v>226</v>
      </c>
      <c r="B30" s="27" t="s">
        <v>556</v>
      </c>
      <c r="C30" s="19" t="s">
        <v>557</v>
      </c>
      <c r="D30" s="19" t="s">
        <v>558</v>
      </c>
      <c r="E30" s="41" t="s">
        <v>409</v>
      </c>
    </row>
    <row r="31" spans="1:5" ht="56.25" hidden="1">
      <c r="A31" s="20" t="s">
        <v>226</v>
      </c>
      <c r="B31" s="27" t="s">
        <v>559</v>
      </c>
      <c r="C31" s="19" t="s">
        <v>560</v>
      </c>
      <c r="D31" s="19" t="s">
        <v>561</v>
      </c>
      <c r="E31" s="41" t="s">
        <v>409</v>
      </c>
    </row>
    <row r="32" spans="1:5" ht="45" hidden="1" customHeight="1">
      <c r="A32" s="23" t="s">
        <v>226</v>
      </c>
      <c r="B32" s="17" t="s">
        <v>562</v>
      </c>
      <c r="C32" s="19" t="s">
        <v>563</v>
      </c>
      <c r="D32" s="19" t="s">
        <v>564</v>
      </c>
      <c r="E32" s="41" t="s">
        <v>409</v>
      </c>
    </row>
    <row r="33" spans="1:5" ht="67.5" hidden="1">
      <c r="A33" s="20" t="s">
        <v>89</v>
      </c>
      <c r="B33" s="21" t="s">
        <v>565</v>
      </c>
      <c r="C33" s="19" t="s">
        <v>566</v>
      </c>
      <c r="D33" s="19" t="s">
        <v>567</v>
      </c>
      <c r="E33" s="26" t="s">
        <v>96</v>
      </c>
    </row>
    <row r="34" spans="1:5" ht="33.75" hidden="1">
      <c r="A34" s="20" t="s">
        <v>89</v>
      </c>
      <c r="B34" s="21" t="s">
        <v>568</v>
      </c>
      <c r="C34" s="19" t="s">
        <v>569</v>
      </c>
      <c r="D34" s="19" t="s">
        <v>570</v>
      </c>
      <c r="E34" s="26" t="s">
        <v>96</v>
      </c>
    </row>
    <row r="35" spans="1:5" ht="56.25" hidden="1">
      <c r="A35" s="20" t="s">
        <v>89</v>
      </c>
      <c r="B35" s="21" t="s">
        <v>571</v>
      </c>
      <c r="C35" s="19" t="s">
        <v>572</v>
      </c>
      <c r="D35" s="19" t="s">
        <v>573</v>
      </c>
      <c r="E35" s="26" t="s">
        <v>96</v>
      </c>
    </row>
    <row r="36" spans="1:5" ht="67.5" hidden="1">
      <c r="A36" s="20" t="s">
        <v>89</v>
      </c>
      <c r="B36" s="47" t="s">
        <v>382</v>
      </c>
      <c r="C36" s="19" t="s">
        <v>383</v>
      </c>
      <c r="D36" s="19" t="s">
        <v>384</v>
      </c>
      <c r="E36" s="26" t="s">
        <v>386</v>
      </c>
    </row>
    <row r="37" spans="1:5" ht="56.25" hidden="1">
      <c r="A37" s="20" t="s">
        <v>89</v>
      </c>
      <c r="B37" s="47" t="s">
        <v>574</v>
      </c>
      <c r="C37" s="19" t="s">
        <v>575</v>
      </c>
      <c r="D37" s="19" t="s">
        <v>576</v>
      </c>
      <c r="E37" s="26" t="s">
        <v>386</v>
      </c>
    </row>
    <row r="38" spans="1:5" ht="47.25" hidden="1" customHeight="1">
      <c r="A38" s="20" t="s">
        <v>89</v>
      </c>
      <c r="B38" s="47" t="s">
        <v>577</v>
      </c>
      <c r="C38" s="19" t="s">
        <v>578</v>
      </c>
      <c r="D38" s="19" t="s">
        <v>579</v>
      </c>
      <c r="E38" s="26" t="s">
        <v>386</v>
      </c>
    </row>
    <row r="39" spans="1:5" ht="42.75" hidden="1" customHeight="1">
      <c r="A39" s="20" t="s">
        <v>89</v>
      </c>
      <c r="B39" s="47" t="s">
        <v>580</v>
      </c>
      <c r="C39" s="19" t="s">
        <v>581</v>
      </c>
      <c r="D39" s="19" t="s">
        <v>582</v>
      </c>
      <c r="E39" s="26" t="s">
        <v>386</v>
      </c>
    </row>
    <row r="40" spans="1:5" ht="45" hidden="1">
      <c r="A40" s="20" t="s">
        <v>89</v>
      </c>
      <c r="B40" s="21" t="s">
        <v>583</v>
      </c>
      <c r="C40" s="19" t="s">
        <v>584</v>
      </c>
      <c r="D40" s="19" t="s">
        <v>585</v>
      </c>
      <c r="E40" s="26" t="s">
        <v>96</v>
      </c>
    </row>
    <row r="41" spans="1:5" ht="45" hidden="1">
      <c r="A41" s="20" t="s">
        <v>89</v>
      </c>
      <c r="B41" s="21" t="s">
        <v>586</v>
      </c>
      <c r="C41" s="19" t="s">
        <v>587</v>
      </c>
      <c r="D41" s="19" t="s">
        <v>588</v>
      </c>
      <c r="E41" s="26" t="s">
        <v>96</v>
      </c>
    </row>
    <row r="42" spans="1:5" ht="62.25" hidden="1" customHeight="1">
      <c r="A42" s="23" t="s">
        <v>226</v>
      </c>
      <c r="B42" s="27" t="s">
        <v>589</v>
      </c>
      <c r="C42" s="19" t="s">
        <v>590</v>
      </c>
      <c r="D42" s="19" t="s">
        <v>591</v>
      </c>
      <c r="E42" s="41" t="s">
        <v>409</v>
      </c>
    </row>
    <row r="43" spans="1:5" ht="60" hidden="1" customHeight="1">
      <c r="A43" s="23" t="s">
        <v>226</v>
      </c>
      <c r="B43" s="27" t="s">
        <v>592</v>
      </c>
      <c r="C43" s="19" t="s">
        <v>593</v>
      </c>
      <c r="D43" s="19" t="s">
        <v>594</v>
      </c>
      <c r="E43" s="41" t="s">
        <v>409</v>
      </c>
    </row>
    <row r="44" spans="1:5" ht="45" hidden="1" customHeight="1">
      <c r="A44" s="23" t="s">
        <v>226</v>
      </c>
      <c r="B44" s="27" t="s">
        <v>595</v>
      </c>
      <c r="C44" s="19" t="s">
        <v>596</v>
      </c>
      <c r="D44" s="19" t="s">
        <v>597</v>
      </c>
      <c r="E44" s="41" t="s">
        <v>409</v>
      </c>
    </row>
    <row r="45" spans="1:5" ht="87" hidden="1" customHeight="1">
      <c r="A45" s="23" t="s">
        <v>436</v>
      </c>
      <c r="B45" s="27" t="s">
        <v>598</v>
      </c>
      <c r="C45" s="19" t="s">
        <v>432</v>
      </c>
      <c r="D45" s="19" t="s">
        <v>433</v>
      </c>
      <c r="E45" s="41" t="s">
        <v>409</v>
      </c>
    </row>
    <row r="46" spans="1:5" ht="87" hidden="1" customHeight="1">
      <c r="A46" s="23" t="s">
        <v>399</v>
      </c>
      <c r="B46" s="47" t="s">
        <v>599</v>
      </c>
      <c r="C46" s="19" t="s">
        <v>600</v>
      </c>
      <c r="D46" s="19" t="s">
        <v>601</v>
      </c>
      <c r="E46" s="26" t="s">
        <v>386</v>
      </c>
    </row>
    <row r="47" spans="1:5" ht="67.5" hidden="1">
      <c r="A47" s="17" t="s">
        <v>114</v>
      </c>
      <c r="B47" s="21" t="s">
        <v>602</v>
      </c>
      <c r="C47" s="19" t="s">
        <v>603</v>
      </c>
      <c r="D47" s="19" t="s">
        <v>604</v>
      </c>
      <c r="E47" s="40" t="s">
        <v>122</v>
      </c>
    </row>
    <row r="48" spans="1:5" ht="56.25" hidden="1">
      <c r="A48" s="20" t="s">
        <v>126</v>
      </c>
      <c r="B48" s="21" t="s">
        <v>605</v>
      </c>
      <c r="C48" s="19" t="s">
        <v>606</v>
      </c>
      <c r="D48" s="19" t="s">
        <v>607</v>
      </c>
      <c r="E48" s="40" t="s">
        <v>122</v>
      </c>
    </row>
    <row r="49" spans="1:5" ht="45">
      <c r="A49" s="27" t="s">
        <v>126</v>
      </c>
      <c r="B49" s="27" t="s">
        <v>253</v>
      </c>
      <c r="C49" s="19" t="s">
        <v>254</v>
      </c>
      <c r="D49" s="19" t="s">
        <v>255</v>
      </c>
      <c r="E49" s="26" t="s">
        <v>233</v>
      </c>
    </row>
    <row r="50" spans="1:5" ht="56.25">
      <c r="A50" s="27" t="s">
        <v>164</v>
      </c>
      <c r="B50" s="27" t="s">
        <v>265</v>
      </c>
      <c r="C50" s="19" t="s">
        <v>266</v>
      </c>
      <c r="D50" s="19" t="s">
        <v>267</v>
      </c>
      <c r="E50" s="26" t="s">
        <v>233</v>
      </c>
    </row>
    <row r="51" spans="1:5" ht="75.75" hidden="1" customHeight="1">
      <c r="A51" s="23" t="s">
        <v>484</v>
      </c>
      <c r="B51" s="23" t="s">
        <v>608</v>
      </c>
      <c r="C51" s="19" t="s">
        <v>486</v>
      </c>
      <c r="D51" s="19" t="s">
        <v>487</v>
      </c>
      <c r="E51" s="38" t="s">
        <v>447</v>
      </c>
    </row>
    <row r="52" spans="1:5" ht="44.25" hidden="1" customHeight="1">
      <c r="A52" s="23" t="s">
        <v>484</v>
      </c>
      <c r="B52" s="27" t="s">
        <v>609</v>
      </c>
      <c r="C52" s="19" t="s">
        <v>610</v>
      </c>
      <c r="D52" s="19" t="s">
        <v>611</v>
      </c>
      <c r="E52" s="38" t="s">
        <v>447</v>
      </c>
    </row>
    <row r="53" spans="1:5" ht="67.5" hidden="1">
      <c r="A53" s="27" t="s">
        <v>612</v>
      </c>
      <c r="B53" s="21" t="s">
        <v>613</v>
      </c>
      <c r="C53" s="19" t="s">
        <v>614</v>
      </c>
      <c r="D53" s="19" t="s">
        <v>615</v>
      </c>
      <c r="E53" s="26" t="s">
        <v>278</v>
      </c>
    </row>
    <row r="54" spans="1:5" ht="45" hidden="1">
      <c r="A54" s="17" t="s">
        <v>616</v>
      </c>
      <c r="B54" s="21" t="s">
        <v>617</v>
      </c>
      <c r="C54" s="19" t="s">
        <v>618</v>
      </c>
      <c r="D54" s="19" t="s">
        <v>619</v>
      </c>
      <c r="E54" s="26" t="s">
        <v>278</v>
      </c>
    </row>
    <row r="55" spans="1:5" ht="45" hidden="1">
      <c r="A55" s="17" t="s">
        <v>620</v>
      </c>
      <c r="B55" s="21" t="s">
        <v>621</v>
      </c>
      <c r="C55" s="19" t="s">
        <v>622</v>
      </c>
      <c r="D55" s="19" t="s">
        <v>623</v>
      </c>
      <c r="E55" s="26" t="s">
        <v>278</v>
      </c>
    </row>
    <row r="56" spans="1:5" ht="33.75" hidden="1">
      <c r="A56" s="17" t="s">
        <v>624</v>
      </c>
      <c r="B56" s="21" t="s">
        <v>370</v>
      </c>
      <c r="C56" s="19" t="s">
        <v>371</v>
      </c>
      <c r="D56" s="19" t="s">
        <v>372</v>
      </c>
      <c r="E56" s="26" t="s">
        <v>278</v>
      </c>
    </row>
    <row r="57" spans="1:5" ht="52.5" hidden="1" customHeight="1">
      <c r="A57" s="20" t="s">
        <v>53</v>
      </c>
      <c r="B57" s="21" t="s">
        <v>625</v>
      </c>
      <c r="C57" s="19" t="s">
        <v>134</v>
      </c>
      <c r="D57" s="19" t="s">
        <v>135</v>
      </c>
      <c r="E57" s="26" t="s">
        <v>58</v>
      </c>
    </row>
    <row r="58" spans="1:5" ht="56.25" hidden="1">
      <c r="A58" s="23" t="s">
        <v>626</v>
      </c>
      <c r="B58" s="27" t="s">
        <v>627</v>
      </c>
      <c r="C58" s="19" t="s">
        <v>628</v>
      </c>
      <c r="D58" s="19" t="s">
        <v>629</v>
      </c>
      <c r="E58" s="41" t="s">
        <v>409</v>
      </c>
    </row>
    <row r="59" spans="1:5" ht="67.5" hidden="1">
      <c r="A59" s="23" t="s">
        <v>626</v>
      </c>
      <c r="B59" s="27" t="s">
        <v>630</v>
      </c>
      <c r="C59" s="19" t="s">
        <v>631</v>
      </c>
      <c r="D59" s="19" t="s">
        <v>632</v>
      </c>
      <c r="E59" s="41" t="s">
        <v>409</v>
      </c>
    </row>
    <row r="60" spans="1:5" ht="45" hidden="1">
      <c r="A60" s="23" t="s">
        <v>626</v>
      </c>
      <c r="B60" s="27" t="s">
        <v>633</v>
      </c>
      <c r="C60" s="19" t="s">
        <v>438</v>
      </c>
      <c r="D60" s="19" t="s">
        <v>439</v>
      </c>
      <c r="E60" s="41" t="s">
        <v>409</v>
      </c>
    </row>
    <row r="61" spans="1:5" ht="65.25" hidden="1" customHeight="1">
      <c r="A61" s="20" t="s">
        <v>53</v>
      </c>
      <c r="B61" s="21" t="s">
        <v>634</v>
      </c>
      <c r="C61" s="19" t="s">
        <v>635</v>
      </c>
      <c r="D61" s="19" t="s">
        <v>636</v>
      </c>
      <c r="E61" s="26" t="s">
        <v>58</v>
      </c>
    </row>
    <row r="62" spans="1:5" ht="33" hidden="1" customHeight="1">
      <c r="A62" s="23" t="s">
        <v>226</v>
      </c>
      <c r="B62" s="23" t="s">
        <v>637</v>
      </c>
      <c r="C62" s="19" t="s">
        <v>638</v>
      </c>
      <c r="D62" s="19" t="s">
        <v>639</v>
      </c>
      <c r="E62" s="26" t="s">
        <v>145</v>
      </c>
    </row>
    <row r="63" spans="1:5" ht="33" hidden="1" customHeight="1">
      <c r="A63" s="23" t="s">
        <v>226</v>
      </c>
      <c r="B63" s="23" t="s">
        <v>640</v>
      </c>
      <c r="C63" s="19" t="s">
        <v>641</v>
      </c>
      <c r="D63" s="19" t="s">
        <v>642</v>
      </c>
      <c r="E63" s="26" t="s">
        <v>145</v>
      </c>
    </row>
    <row r="64" spans="1:5" ht="33" hidden="1" customHeight="1">
      <c r="A64" s="23" t="s">
        <v>226</v>
      </c>
      <c r="B64" s="23" t="s">
        <v>643</v>
      </c>
      <c r="C64" s="19" t="s">
        <v>644</v>
      </c>
      <c r="D64" s="19" t="s">
        <v>645</v>
      </c>
      <c r="E64" s="26" t="s">
        <v>145</v>
      </c>
    </row>
    <row r="65" spans="1:5" ht="33" hidden="1" customHeight="1">
      <c r="A65" s="20" t="s">
        <v>140</v>
      </c>
      <c r="B65" s="23" t="s">
        <v>646</v>
      </c>
      <c r="C65" s="19" t="s">
        <v>647</v>
      </c>
      <c r="D65" s="19" t="s">
        <v>648</v>
      </c>
      <c r="E65" s="26" t="s">
        <v>145</v>
      </c>
    </row>
    <row r="66" spans="1:5" ht="33" hidden="1" customHeight="1">
      <c r="A66" s="20" t="s">
        <v>140</v>
      </c>
      <c r="B66" s="23" t="s">
        <v>649</v>
      </c>
      <c r="C66" s="19" t="s">
        <v>650</v>
      </c>
      <c r="D66" s="19" t="s">
        <v>651</v>
      </c>
      <c r="E66" s="26" t="s">
        <v>145</v>
      </c>
    </row>
    <row r="67" spans="1:5" ht="33" hidden="1" customHeight="1">
      <c r="A67" s="20" t="s">
        <v>140</v>
      </c>
      <c r="B67" s="23" t="s">
        <v>652</v>
      </c>
      <c r="C67" s="19" t="s">
        <v>653</v>
      </c>
      <c r="D67" s="19" t="s">
        <v>654</v>
      </c>
      <c r="E67" s="26" t="s">
        <v>145</v>
      </c>
    </row>
    <row r="68" spans="1:5" ht="33" hidden="1" customHeight="1">
      <c r="A68" s="20" t="s">
        <v>140</v>
      </c>
      <c r="B68" s="23" t="s">
        <v>655</v>
      </c>
      <c r="C68" s="19" t="s">
        <v>656</v>
      </c>
      <c r="D68" s="19" t="s">
        <v>657</v>
      </c>
      <c r="E68" s="26" t="s">
        <v>145</v>
      </c>
    </row>
    <row r="69" spans="1:5" ht="33" hidden="1" customHeight="1">
      <c r="A69" s="20" t="s">
        <v>140</v>
      </c>
      <c r="B69" s="23" t="s">
        <v>658</v>
      </c>
      <c r="C69" s="19" t="s">
        <v>659</v>
      </c>
      <c r="D69" s="19" t="s">
        <v>660</v>
      </c>
      <c r="E69" s="26" t="s">
        <v>145</v>
      </c>
    </row>
    <row r="70" spans="1:5" ht="33" hidden="1" customHeight="1">
      <c r="A70" s="20" t="s">
        <v>140</v>
      </c>
      <c r="B70" s="23" t="s">
        <v>661</v>
      </c>
      <c r="C70" s="19" t="s">
        <v>662</v>
      </c>
      <c r="D70" s="19" t="s">
        <v>663</v>
      </c>
      <c r="E70" s="26" t="s">
        <v>145</v>
      </c>
    </row>
    <row r="71" spans="1:5" ht="33" hidden="1" customHeight="1">
      <c r="A71" s="20" t="s">
        <v>147</v>
      </c>
      <c r="B71" s="23" t="s">
        <v>664</v>
      </c>
      <c r="C71" s="19" t="s">
        <v>665</v>
      </c>
      <c r="D71" s="19" t="s">
        <v>666</v>
      </c>
      <c r="E71" s="26" t="s">
        <v>145</v>
      </c>
    </row>
    <row r="72" spans="1:5" ht="33" hidden="1" customHeight="1">
      <c r="A72" s="20" t="s">
        <v>147</v>
      </c>
      <c r="B72" s="23" t="s">
        <v>667</v>
      </c>
      <c r="C72" s="19" t="s">
        <v>668</v>
      </c>
      <c r="D72" s="19" t="s">
        <v>669</v>
      </c>
      <c r="E72" s="26" t="s">
        <v>145</v>
      </c>
    </row>
    <row r="73" spans="1:5" ht="33" hidden="1" customHeight="1">
      <c r="A73" s="20" t="s">
        <v>147</v>
      </c>
      <c r="B73" s="23" t="s">
        <v>670</v>
      </c>
      <c r="C73" s="19" t="s">
        <v>671</v>
      </c>
      <c r="D73" s="19" t="s">
        <v>672</v>
      </c>
      <c r="E73" s="26" t="s">
        <v>145</v>
      </c>
    </row>
    <row r="74" spans="1:5" ht="33" hidden="1" customHeight="1">
      <c r="A74" s="20" t="s">
        <v>147</v>
      </c>
      <c r="B74" s="23" t="s">
        <v>673</v>
      </c>
      <c r="C74" s="19" t="s">
        <v>674</v>
      </c>
      <c r="D74" s="19" t="s">
        <v>675</v>
      </c>
      <c r="E74" s="26" t="s">
        <v>145</v>
      </c>
    </row>
    <row r="75" spans="1:5" ht="33" hidden="1" customHeight="1">
      <c r="A75" s="27" t="s">
        <v>126</v>
      </c>
      <c r="B75" s="23" t="s">
        <v>253</v>
      </c>
      <c r="C75" s="19" t="s">
        <v>254</v>
      </c>
      <c r="D75" s="19" t="s">
        <v>255</v>
      </c>
      <c r="E75" s="26" t="s">
        <v>145</v>
      </c>
    </row>
    <row r="76" spans="1:5" ht="33" hidden="1" customHeight="1">
      <c r="A76" s="27" t="s">
        <v>256</v>
      </c>
      <c r="B76" s="23" t="s">
        <v>257</v>
      </c>
      <c r="C76" s="19" t="s">
        <v>258</v>
      </c>
      <c r="D76" s="19" t="s">
        <v>259</v>
      </c>
      <c r="E76" s="26" t="s">
        <v>145</v>
      </c>
    </row>
    <row r="77" spans="1:5" ht="33" hidden="1" customHeight="1">
      <c r="A77" s="27" t="s">
        <v>164</v>
      </c>
      <c r="B77" s="23" t="s">
        <v>261</v>
      </c>
      <c r="C77" s="19" t="s">
        <v>262</v>
      </c>
      <c r="D77" s="19" t="s">
        <v>263</v>
      </c>
      <c r="E77" s="26" t="s">
        <v>145</v>
      </c>
    </row>
    <row r="78" spans="1:5" ht="51" hidden="1" customHeight="1">
      <c r="A78" s="27" t="s">
        <v>164</v>
      </c>
      <c r="B78" s="23" t="s">
        <v>265</v>
      </c>
      <c r="C78" s="19" t="s">
        <v>266</v>
      </c>
      <c r="D78" s="19" t="s">
        <v>267</v>
      </c>
      <c r="E78" s="26" t="s">
        <v>145</v>
      </c>
    </row>
    <row r="79" spans="1:5" ht="55.5" hidden="1" customHeight="1">
      <c r="A79" s="20" t="s">
        <v>53</v>
      </c>
      <c r="B79" s="17" t="s">
        <v>169</v>
      </c>
      <c r="C79" s="19" t="s">
        <v>170</v>
      </c>
      <c r="D79" s="19" t="s">
        <v>171</v>
      </c>
      <c r="E79" s="26" t="s">
        <v>58</v>
      </c>
    </row>
    <row r="80" spans="1:5" ht="68.25" hidden="1" customHeight="1">
      <c r="A80" s="20" t="s">
        <v>676</v>
      </c>
      <c r="B80" s="21" t="s">
        <v>677</v>
      </c>
      <c r="C80" s="19" t="s">
        <v>678</v>
      </c>
      <c r="D80" s="19" t="s">
        <v>679</v>
      </c>
      <c r="E80" s="26" t="s">
        <v>96</v>
      </c>
    </row>
    <row r="81" spans="1:5" ht="78.75" hidden="1">
      <c r="A81" s="20" t="s">
        <v>89</v>
      </c>
      <c r="B81" s="21" t="s">
        <v>680</v>
      </c>
      <c r="C81" s="19" t="s">
        <v>681</v>
      </c>
      <c r="D81" s="19" t="s">
        <v>682</v>
      </c>
      <c r="E81" s="26" t="s">
        <v>96</v>
      </c>
    </row>
    <row r="82" spans="1:5" ht="45" hidden="1">
      <c r="A82" s="22" t="s">
        <v>89</v>
      </c>
      <c r="B82" s="23" t="s">
        <v>175</v>
      </c>
      <c r="C82" s="19" t="s">
        <v>176</v>
      </c>
      <c r="D82" s="19" t="s">
        <v>177</v>
      </c>
      <c r="E82" s="26" t="s">
        <v>179</v>
      </c>
    </row>
    <row r="83" spans="1:5" ht="45" hidden="1">
      <c r="A83" s="22" t="s">
        <v>89</v>
      </c>
      <c r="B83" s="23" t="s">
        <v>181</v>
      </c>
      <c r="C83" s="19" t="s">
        <v>182</v>
      </c>
      <c r="D83" s="19" t="s">
        <v>183</v>
      </c>
      <c r="E83" s="26" t="s">
        <v>179</v>
      </c>
    </row>
    <row r="84" spans="1:5" ht="67.5" hidden="1">
      <c r="A84" s="17" t="s">
        <v>114</v>
      </c>
      <c r="B84" s="17" t="s">
        <v>683</v>
      </c>
      <c r="C84" s="19" t="s">
        <v>684</v>
      </c>
      <c r="D84" s="19" t="s">
        <v>685</v>
      </c>
      <c r="E84" s="40" t="s">
        <v>122</v>
      </c>
    </row>
    <row r="85" spans="1:5" ht="67.5" hidden="1">
      <c r="A85" s="17" t="s">
        <v>114</v>
      </c>
      <c r="B85" s="17" t="s">
        <v>686</v>
      </c>
      <c r="C85" s="19" t="s">
        <v>687</v>
      </c>
      <c r="D85" s="19" t="s">
        <v>688</v>
      </c>
      <c r="E85" s="40" t="s">
        <v>122</v>
      </c>
    </row>
    <row r="86" spans="1:5" ht="67.5" hidden="1">
      <c r="A86" s="17" t="s">
        <v>114</v>
      </c>
      <c r="B86" s="17" t="s">
        <v>689</v>
      </c>
      <c r="C86" s="19" t="s">
        <v>690</v>
      </c>
      <c r="D86" s="19" t="s">
        <v>691</v>
      </c>
      <c r="E86" s="40" t="s">
        <v>122</v>
      </c>
    </row>
    <row r="87" spans="1:5" ht="67.5" hidden="1">
      <c r="A87" s="17" t="s">
        <v>114</v>
      </c>
      <c r="B87" s="17" t="s">
        <v>692</v>
      </c>
      <c r="C87" s="19" t="s">
        <v>693</v>
      </c>
      <c r="D87" s="19" t="s">
        <v>694</v>
      </c>
      <c r="E87" s="40" t="s">
        <v>122</v>
      </c>
    </row>
    <row r="88" spans="1:5" ht="67.5" hidden="1">
      <c r="A88" s="48" t="s">
        <v>192</v>
      </c>
      <c r="B88" s="23" t="s">
        <v>193</v>
      </c>
      <c r="C88" s="19" t="s">
        <v>194</v>
      </c>
      <c r="D88" s="19" t="s">
        <v>195</v>
      </c>
      <c r="E88" s="36" t="s">
        <v>197</v>
      </c>
    </row>
    <row r="89" spans="1:5" ht="45" hidden="1">
      <c r="A89" s="48" t="s">
        <v>192</v>
      </c>
      <c r="B89" s="23" t="s">
        <v>198</v>
      </c>
      <c r="C89" s="19" t="s">
        <v>199</v>
      </c>
      <c r="D89" s="19" t="s">
        <v>200</v>
      </c>
      <c r="E89" s="36" t="s">
        <v>197</v>
      </c>
    </row>
    <row r="90" spans="1:5" ht="45" hidden="1">
      <c r="A90" s="48" t="s">
        <v>192</v>
      </c>
      <c r="B90" s="23" t="s">
        <v>202</v>
      </c>
      <c r="C90" s="19" t="s">
        <v>203</v>
      </c>
      <c r="D90" s="19" t="s">
        <v>204</v>
      </c>
      <c r="E90" s="36" t="s">
        <v>197</v>
      </c>
    </row>
    <row r="91" spans="1:5" ht="56.25" hidden="1">
      <c r="A91" s="48" t="s">
        <v>192</v>
      </c>
      <c r="B91" s="23" t="s">
        <v>205</v>
      </c>
      <c r="C91" s="19" t="s">
        <v>206</v>
      </c>
      <c r="D91" s="19" t="s">
        <v>207</v>
      </c>
      <c r="E91" s="36" t="s">
        <v>197</v>
      </c>
    </row>
    <row r="92" spans="1:5" ht="45" hidden="1">
      <c r="A92" s="48" t="s">
        <v>192</v>
      </c>
      <c r="B92" s="23" t="s">
        <v>208</v>
      </c>
      <c r="C92" s="19" t="s">
        <v>209</v>
      </c>
      <c r="D92" s="19" t="s">
        <v>210</v>
      </c>
      <c r="E92" s="36" t="s">
        <v>197</v>
      </c>
    </row>
    <row r="93" spans="1:5" ht="67.5">
      <c r="A93" s="23" t="s">
        <v>226</v>
      </c>
      <c r="B93" s="27" t="s">
        <v>695</v>
      </c>
      <c r="C93" s="19" t="s">
        <v>696</v>
      </c>
      <c r="D93" s="19" t="s">
        <v>697</v>
      </c>
      <c r="E93" s="26" t="s">
        <v>233</v>
      </c>
    </row>
    <row r="94" spans="1:5" ht="90">
      <c r="A94" s="23" t="s">
        <v>226</v>
      </c>
      <c r="B94" s="27" t="s">
        <v>698</v>
      </c>
      <c r="C94" s="19" t="s">
        <v>696</v>
      </c>
      <c r="D94" s="19" t="s">
        <v>697</v>
      </c>
      <c r="E94" s="26" t="s">
        <v>233</v>
      </c>
    </row>
    <row r="95" spans="1:5" ht="45">
      <c r="A95" s="23" t="s">
        <v>226</v>
      </c>
      <c r="B95" s="27" t="s">
        <v>699</v>
      </c>
      <c r="C95" s="19" t="s">
        <v>696</v>
      </c>
      <c r="D95" s="19" t="s">
        <v>697</v>
      </c>
      <c r="E95" s="26" t="s">
        <v>233</v>
      </c>
    </row>
    <row r="96" spans="1:5" ht="56.25">
      <c r="A96" s="23" t="s">
        <v>226</v>
      </c>
      <c r="B96" s="27" t="s">
        <v>700</v>
      </c>
      <c r="C96" s="19" t="s">
        <v>696</v>
      </c>
      <c r="D96" s="19" t="s">
        <v>697</v>
      </c>
      <c r="E96" s="26" t="s">
        <v>233</v>
      </c>
    </row>
    <row r="97" spans="1:5" ht="78.75">
      <c r="A97" s="23" t="s">
        <v>226</v>
      </c>
      <c r="B97" s="27" t="s">
        <v>701</v>
      </c>
      <c r="C97" s="19" t="s">
        <v>696</v>
      </c>
      <c r="D97" s="19" t="s">
        <v>697</v>
      </c>
      <c r="E97" s="26" t="s">
        <v>233</v>
      </c>
    </row>
    <row r="98" spans="1:5" ht="45">
      <c r="A98" s="27" t="s">
        <v>256</v>
      </c>
      <c r="B98" s="27" t="s">
        <v>257</v>
      </c>
      <c r="C98" s="19" t="s">
        <v>258</v>
      </c>
      <c r="D98" s="19" t="s">
        <v>259</v>
      </c>
      <c r="E98" s="26" t="s">
        <v>233</v>
      </c>
    </row>
    <row r="99" spans="1:5" ht="56.25">
      <c r="A99" s="27" t="s">
        <v>164</v>
      </c>
      <c r="B99" s="27" t="s">
        <v>261</v>
      </c>
      <c r="C99" s="19" t="s">
        <v>262</v>
      </c>
      <c r="D99" s="19" t="s">
        <v>263</v>
      </c>
      <c r="E99" s="26" t="s">
        <v>233</v>
      </c>
    </row>
    <row r="100" spans="1:5" ht="61.5" hidden="1" customHeight="1">
      <c r="A100" s="20" t="s">
        <v>53</v>
      </c>
      <c r="B100" s="21" t="s">
        <v>702</v>
      </c>
      <c r="C100" s="19" t="s">
        <v>214</v>
      </c>
      <c r="D100" s="19" t="s">
        <v>215</v>
      </c>
      <c r="E100" s="26" t="s">
        <v>58</v>
      </c>
    </row>
    <row r="101" spans="1:5" ht="47.25" hidden="1" customHeight="1">
      <c r="A101" s="20" t="s">
        <v>53</v>
      </c>
      <c r="B101" s="21" t="s">
        <v>703</v>
      </c>
      <c r="C101" s="19" t="s">
        <v>704</v>
      </c>
      <c r="D101" s="19" t="s">
        <v>636</v>
      </c>
      <c r="E101" s="26" t="s">
        <v>58</v>
      </c>
    </row>
    <row r="102" spans="1:5" ht="54.75" hidden="1" customHeight="1">
      <c r="A102" s="20" t="s">
        <v>89</v>
      </c>
      <c r="B102" s="21" t="s">
        <v>705</v>
      </c>
      <c r="C102" s="19" t="s">
        <v>706</v>
      </c>
      <c r="D102" s="19" t="s">
        <v>707</v>
      </c>
      <c r="E102" s="26" t="s">
        <v>96</v>
      </c>
    </row>
    <row r="103" spans="1:5" ht="78.75" hidden="1" customHeight="1">
      <c r="A103" s="20" t="s">
        <v>126</v>
      </c>
      <c r="B103" s="21" t="s">
        <v>708</v>
      </c>
      <c r="C103" s="19" t="s">
        <v>709</v>
      </c>
      <c r="D103" s="19" t="s">
        <v>710</v>
      </c>
      <c r="E103" s="40" t="s">
        <v>122</v>
      </c>
    </row>
    <row r="104" spans="1:5" ht="54.75" hidden="1" customHeight="1">
      <c r="A104" s="23" t="s">
        <v>711</v>
      </c>
      <c r="B104" s="23" t="s">
        <v>712</v>
      </c>
      <c r="C104" s="19" t="s">
        <v>713</v>
      </c>
      <c r="D104" s="19" t="s">
        <v>714</v>
      </c>
      <c r="E104" s="38" t="s">
        <v>447</v>
      </c>
    </row>
    <row r="105" spans="1:5" ht="78.75" hidden="1" customHeight="1">
      <c r="A105" s="27" t="s">
        <v>612</v>
      </c>
      <c r="B105" s="21" t="s">
        <v>715</v>
      </c>
      <c r="C105" s="19" t="s">
        <v>716</v>
      </c>
      <c r="D105" s="19" t="s">
        <v>717</v>
      </c>
      <c r="E105" s="26" t="s">
        <v>278</v>
      </c>
    </row>
    <row r="106" spans="1:5" ht="78.75" hidden="1" customHeight="1">
      <c r="A106" s="27" t="s">
        <v>718</v>
      </c>
      <c r="B106" s="21" t="s">
        <v>719</v>
      </c>
      <c r="C106" s="19" t="s">
        <v>720</v>
      </c>
      <c r="D106" s="19" t="s">
        <v>717</v>
      </c>
      <c r="E106" s="26" t="s">
        <v>278</v>
      </c>
    </row>
    <row r="107" spans="1:5" ht="78.75" hidden="1" customHeight="1">
      <c r="A107" s="27" t="s">
        <v>721</v>
      </c>
      <c r="B107" s="21" t="s">
        <v>377</v>
      </c>
      <c r="C107" s="19" t="s">
        <v>378</v>
      </c>
      <c r="D107" s="19" t="s">
        <v>379</v>
      </c>
      <c r="E107" s="26" t="s">
        <v>278</v>
      </c>
    </row>
    <row r="108" spans="1:5" ht="55.5" customHeight="1"/>
    <row r="109" spans="1:5" ht="14.25" customHeight="1"/>
    <row r="110" spans="1:5" ht="14.25" customHeight="1"/>
    <row r="111" spans="1:5" ht="14.25" customHeight="1"/>
    <row r="112" spans="1:5"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sheetData>
  <autoFilter ref="A1:E107" xr:uid="{00000000-0001-0000-0000-000000000000}">
    <filterColumn colId="4">
      <filters>
        <filter val="Gerencia de Proyectos"/>
      </filters>
    </filterColumn>
  </autoFilter>
  <dataConsolidate/>
  <mergeCells count="5">
    <mergeCell ref="A1:A3"/>
    <mergeCell ref="B1:B3"/>
    <mergeCell ref="C1:C3"/>
    <mergeCell ref="D1:D3"/>
    <mergeCell ref="E1:E3"/>
  </mergeCells>
  <dataValidations count="2">
    <dataValidation allowBlank="1" showInputMessage="1" showErrorMessage="1" prompt="Describir el alcance de la tarea. En este sentido se deben detallar  los principales aspectos que permitirán tener claro lo que deben realizar, los entregables y los resultados esperados. " sqref="B64703 B64693:B64694" xr:uid="{2F129AB5-FA00-41BE-A9FA-4AD27E0DFD34}"/>
    <dataValidation allowBlank="1" showInputMessage="1" showErrorMessage="1" prompt="Son los hitos o grandes actividades a ejecutar en el plan de acción y que se pueden medir en tiempo de ejecución, producto o entregables._x000a__x000a_Nota: formular en infinitivo" sqref="A64703 A64693:A64694" xr:uid="{00BD8287-E381-4B77-B5CB-55BCBAFBC17E}"/>
  </dataValidations>
  <printOptions horizontalCentered="1" verticalCentered="1"/>
  <pageMargins left="0.27559055118110237" right="0.19685039370078741" top="0.19685039370078741" bottom="0.19685039370078741" header="0" footer="0"/>
  <pageSetup paperSize="198" scale="19" fitToHeight="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8"/>
  <sheetViews>
    <sheetView workbookViewId="0">
      <selection activeCell="G21" sqref="G21"/>
    </sheetView>
  </sheetViews>
  <sheetFormatPr defaultColWidth="11.42578125" defaultRowHeight="15"/>
  <cols>
    <col min="1" max="1" width="19" customWidth="1"/>
    <col min="2" max="2" width="32.85546875" customWidth="1"/>
  </cols>
  <sheetData>
    <row r="1" spans="1:4">
      <c r="A1" t="s">
        <v>8</v>
      </c>
      <c r="B1" t="s">
        <v>9</v>
      </c>
      <c r="C1" t="s">
        <v>10</v>
      </c>
      <c r="D1" t="s">
        <v>11</v>
      </c>
    </row>
    <row r="2" spans="1:4">
      <c r="A2" t="s">
        <v>83</v>
      </c>
      <c r="B2" t="s">
        <v>48</v>
      </c>
      <c r="C2" t="s">
        <v>360</v>
      </c>
      <c r="D2" t="s">
        <v>722</v>
      </c>
    </row>
    <row r="3" spans="1:4">
      <c r="B3" t="s">
        <v>723</v>
      </c>
      <c r="C3" t="s">
        <v>724</v>
      </c>
      <c r="D3" t="s">
        <v>86</v>
      </c>
    </row>
    <row r="4" spans="1:4">
      <c r="B4" t="s">
        <v>84</v>
      </c>
      <c r="C4" t="s">
        <v>138</v>
      </c>
      <c r="D4" t="s">
        <v>411</v>
      </c>
    </row>
    <row r="5" spans="1:4">
      <c r="C5" t="s">
        <v>124</v>
      </c>
      <c r="D5" t="s">
        <v>725</v>
      </c>
    </row>
    <row r="6" spans="1:4">
      <c r="C6" t="s">
        <v>185</v>
      </c>
      <c r="D6" t="s">
        <v>726</v>
      </c>
    </row>
    <row r="7" spans="1:4">
      <c r="C7" t="s">
        <v>173</v>
      </c>
    </row>
    <row r="8" spans="1:4">
      <c r="C8" t="s">
        <v>85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B Q D A A B Q S w M E F A A C A A g A q k u Q W Y M V d s G k A A A A 9 g A A A B I A H A B D b 2 5 m a W c v U G F j a 2 F n Z S 5 4 b W w g o h g A K K A U A A A A A A A A A A A A A A A A A A A A A A A A A A A A h Y + 9 D o I w H M R f h X S n H 7 A Q 8 q c M r p K Y m B j W p l R o h N b Q Y n k 3 B x / J V x C j q J v j 3 f 0 u u b t f b 1 D O Q x 9 d 1 O i 0 N Q V i m K J I G W k b b d o C T f 4 Y Z 6 j k s B P y J F o V L b B x + e x 0 g T r v z z k h I Q Q c U m z H l i S U M l J X 2 7 3 s 1 C B i b Z w X R i r 0 a T X / W 4 j D 4 T W G J 5 i l G W Y Z x R T I a k K l z R d I l r 3 P 9 M e E z d T 7 a V R c u b i q g a w S y P s D f w B Q S w M E F A A C A A g A q k u Q W 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K p L k F k o i k e 4 D g A A A B E A A A A T A B w A R m 9 y b X V s Y X M v U 2 V j d G l v b j E u b S C i G A A o o B Q A A A A A A A A A A A A A A A A A A A A A A A A A A A A r T k 0 u y c z P U w i G 0 I b W A F B L A Q I t A B Q A A g A I A K p L k F m D F X b B p A A A A P Y A A A A S A A A A A A A A A A A A A A A A A A A A A A B D b 2 5 m a W c v U G F j a 2 F n Z S 5 4 b W x Q S w E C L Q A U A A I A C A C q S 5 B Z D 8 r p q 6 Q A A A D p A A A A E w A A A A A A A A A A A A A A A A D w A A A A W 0 N v b n R l b n R f V H l w Z X N d L n h t b F B L A Q I t A B Q A A g A I A K p L k F k o i k e 4 D g A A A B E A A A A T A A A A A A A A A A A A A A A A A O E B A A B G b 3 J t d W x h c y 9 T Z W N 0 a W 9 u M S 5 t U E s F B g A A A A A D A A M A w g A A A D w 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C 5 T r i R Y J / k S J f a o y M s t U w y A A A A A A I A A A A A A B B m A A A A A Q A A I A A A A B a r T g b 9 M B W 9 T 8 k y Y c f 4 f U A V S J o b / O N x d N G 7 Z G 7 p 4 A G h A A A A A A 6 A A A A A A g A A I A A A A B B X Z U W l K J e t g Y Z x X I k A J 4 K W t h L 8 5 r 9 D F m P M I I v O Q W K y U A A A A M J C 5 U s v E o U g 5 3 / e h l I z Q 0 p 3 y T F G D p C u m B i 1 w A u t 4 G d F Y R t e F u 9 n h D 2 P K y 6 e T h n f H l Q q d V 3 G U K 9 t 8 T A P F 6 z F C x X d a o i / x 6 L X 1 W v l 0 3 / Q p J H 8 Q A A A A I z k s i s + U h p l f Y Y r N k + n n X D X P 3 p 2 e 4 n 5 P s 6 p X w B Y H E 4 d X H E / C C 1 P O v D R z 8 m B Z D T j x c m w w i V W T g u X 4 T P J l F z O G O 0 = < / D a t a M a s h u p > 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41BD674-8174-4FFC-9B28-AD17F5CD2783}"/>
</file>

<file path=customXml/itemProps2.xml><?xml version="1.0" encoding="utf-8"?>
<ds:datastoreItem xmlns:ds="http://schemas.openxmlformats.org/officeDocument/2006/customXml" ds:itemID="{83690B7C-70B3-463A-B6D5-C64D8C3DA37C}"/>
</file>

<file path=customXml/itemProps3.xml><?xml version="1.0" encoding="utf-8"?>
<ds:datastoreItem xmlns:ds="http://schemas.openxmlformats.org/officeDocument/2006/customXml" ds:itemID="{44A48695-6DA5-423A-8428-19F048EE1D2A}"/>
</file>

<file path=customXml/itemProps4.xml><?xml version="1.0" encoding="utf-8"?>
<ds:datastoreItem xmlns:ds="http://schemas.openxmlformats.org/officeDocument/2006/customXml" ds:itemID="{C6B5ACF9-9D32-42DA-B18E-D0C6CF82250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ASUS</dc:creator>
  <cp:keywords/>
  <dc:description/>
  <cp:lastModifiedBy/>
  <cp:revision/>
  <dcterms:created xsi:type="dcterms:W3CDTF">2021-12-15T00:21:49Z</dcterms:created>
  <dcterms:modified xsi:type="dcterms:W3CDTF">2026-03-27T15:07:53Z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pprovalStatus">
    <vt:i4>0</vt:i4>
  </property>
</Properties>
</file>