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tabRatio="840"/>
  </bookViews>
  <sheets>
    <sheet name="PAI 2022" sheetId="9" r:id="rId1"/>
    <sheet name="Modificación 1. CIGD 2" sheetId="3" state="hidden" r:id="rId2"/>
    <sheet name="Modificación 2. CIGD 3" sheetId="5" state="hidden" r:id="rId3"/>
    <sheet name="Modificación 3. CIGD 4" sheetId="6" state="hidden" r:id="rId4"/>
    <sheet name="Modificación 4. CIGD 5" sheetId="7" state="hidden" r:id="rId5"/>
    <sheet name="Modificación 5. CIGD 6" sheetId="8" state="hidden" r:id="rId6"/>
    <sheet name="Modificación 6 CIGD 7" sheetId="10" state="hidden" r:id="rId7"/>
    <sheet name="Modficación 7 CIGD 8" sheetId="11" state="hidden" r:id="rId8"/>
  </sheets>
  <definedNames>
    <definedName name="_100.000_aportes_realizados_en_la_plataforma__Bogotá_Abierta" localSheetId="7">#REF!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#REF!</definedName>
    <definedName name="_100__del_marco_de_gestión_de_TI___Arquitectura_empresarial_implementado" localSheetId="7">#REF!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#REF!</definedName>
    <definedName name="_1013_Formación_para_una_participación_ciudadana_incidente_en_los_asuntos_públicos_de_la_ciudad." localSheetId="7">#REF!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5">#REF!</definedName>
    <definedName name="_1013_Formación_para_una_participación_ciudadana_incidente_en_los_asuntos_públicos_de_la_ciudad.">#REF!</definedName>
    <definedName name="_1014_Fortalecimiento_a_las_organizaciones_para_la_participación_incidente_en_la_ciudad." localSheetId="7">#REF!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 localSheetId="4">#REF!</definedName>
    <definedName name="_1014_Fortalecimiento_a_las_organizaciones_para_la_participación_incidente_en_la_ciudad." localSheetId="5">#REF!</definedName>
    <definedName name="_1014_Fortalecimiento_a_las_organizaciones_para_la_participación_incidente_en_la_ciudad.">#REF!</definedName>
    <definedName name="_1080_Fortalecimiento_y_modernización_de_la_gestión_institucional" localSheetId="7">#REF!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 localSheetId="4">#REF!</definedName>
    <definedName name="_1080_Fortalecimiento_y_modernización_de_la_gestión_institucional" localSheetId="5">#REF!</definedName>
    <definedName name="_1080_Fortalecimiento_y_modernización_de_la_gestión_institucional">#REF!</definedName>
    <definedName name="_1088_Estrategias_para_la_modernización_de_las_Organizaciones_Comunales_en_el_Distrito_Capital.__1" localSheetId="7">#REF!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5">#REF!</definedName>
    <definedName name="_1088_Estrategias_para_la_modernización_de_las_Organizaciones_Comunales_en_el_Distrito_Capital.__1">#REF!</definedName>
    <definedName name="_1089_Promoción_para_una_participación_incidente_en_el_Distrito_Capital." localSheetId="7">#REF!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 localSheetId="4">#REF!</definedName>
    <definedName name="_1089_Promoción_para_una_participación_incidente_en_el_Distrito_Capital." localSheetId="5">#REF!</definedName>
    <definedName name="_1089_Promoción_para_una_participación_incidente_en_el_Distrito_Capital.">#REF!</definedName>
    <definedName name="_1193_Modernización_de_las_herramientas_tecnológicas_del_IDPAC." localSheetId="7">#REF!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 localSheetId="4">#REF!</definedName>
    <definedName name="_1193_Modernización_de_las_herramientas_tecnológicas_del_IDPAC." localSheetId="5">#REF!</definedName>
    <definedName name="_1193_Modernización_de_las_herramientas_tecnológicas_del_IDPAC.">#REF!</definedName>
    <definedName name="_20_de_puntos_de_participación_IDPAC_en_las_localidades." localSheetId="7">#REF!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 localSheetId="4">#REF!</definedName>
    <definedName name="_20_de_puntos_de_participación_IDPAC_en_las_localidades." localSheetId="5">#REF!</definedName>
    <definedName name="_20_de_puntos_de_participación_IDPAC_en_las_localidades.">#REF!</definedName>
    <definedName name="_xlnm._FilterDatabase" localSheetId="7" hidden="1">'Modficación 7 CIGD 8'!$A$7:$AQ$379</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4'!$A$7:$AQ$355</definedName>
    <definedName name="_xlnm._FilterDatabase" localSheetId="4" hidden="1">'Modificación 4. CIGD 5'!$A$7:$AQ$370</definedName>
    <definedName name="_xlnm._FilterDatabase" localSheetId="5" hidden="1">'Modificación 5. CIGD 6'!$A$7:$AQ$373</definedName>
    <definedName name="_xlnm._FilterDatabase" localSheetId="6" hidden="1">'Modificación 6 CIGD 7'!$A$7:$CW$361</definedName>
    <definedName name="_xlnm._FilterDatabase" localSheetId="0" hidden="1">'PAI 2022'!$A$7:$AQ$358</definedName>
    <definedName name="_Llevar_a_un_100__la_implementación_de_las_leyes_1712_de_2014_y_1474_de_2011" localSheetId="7">#REF!</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 localSheetId="4">#REF!</definedName>
    <definedName name="_Llevar_a_un_100__la_implementación_de_las_leyes_1712_de_2014_y_1474_de_2011" localSheetId="5">#REF!</definedName>
    <definedName name="_Llevar_a_un_100__la_implementación_de_las_leyes_1712_de_2014_y_1474_de_2011">#REF!</definedName>
    <definedName name="Acompañar_50acciones_de_participación_ciudadana_realizadas_por_organizaciones_de_Propiedad_horizontal." localSheetId="7">#REF!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7">#REF!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#REF!</definedName>
    <definedName name="Acompañar_técnicamente_100_instancias_de_participación_en_el_Distrito_Capital." localSheetId="7">#REF!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 localSheetId="4">#REF!</definedName>
    <definedName name="Acompañar_técnicamente_100_instancias_de_participación_en_el_Distrito_Capital." localSheetId="5">#REF!</definedName>
    <definedName name="Acompañar_técnicamente_100_instancias_de_participación_en_el_Distrito_Capital.">#REF!</definedName>
    <definedName name="Acompañar100__de_las_organizaciones_comunales_de_segundo_grado_en_temas_relacionados_con_acción_comunal" localSheetId="7">#REF!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#REF!</definedName>
    <definedName name="Adecuar_en_un_100__las_redes_y_hardware_de_acuerdo_a_las_necesidades_del_IDPAC." localSheetId="7">#REF!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 localSheetId="4">#REF!</definedName>
    <definedName name="Adecuar_en_un_100__las_redes_y_hardware_de_acuerdo_a_las_necesidades_del_IDPAC." localSheetId="5">#REF!</definedName>
    <definedName name="Adecuar_en_un_100__las_redes_y_hardware_de_acuerdo_a_las_necesidades_del_IDPAC.">#REF!</definedName>
    <definedName name="_xlnm.Print_Area" localSheetId="7">'Modficación 7 CIGD 8'!$A$1:$AQ$380</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4">'Modificación 4. CIGD 5'!$A$1:$AQ$371</definedName>
    <definedName name="_xlnm.Print_Area" localSheetId="5">'Modificación 5. CIGD 6'!$A$1:$AQ$373</definedName>
    <definedName name="_xlnm.Print_Area" localSheetId="6">'Modificación 6 CIGD 7'!$A$1:$AQ$362</definedName>
    <definedName name="_xlnm.Print_Area" localSheetId="0">'PAI 2022'!$A$1:$AP$359</definedName>
    <definedName name="Atender_20_puntos_de_Participación_IDPAC" localSheetId="7">#REF!</definedName>
    <definedName name="Atender_20_puntos_de_Participación_IDPAC" localSheetId="2">#REF!</definedName>
    <definedName name="Atender_20_puntos_de_Participación_IDPAC" localSheetId="3">#REF!</definedName>
    <definedName name="Atender_20_puntos_de_Participación_IDPAC" localSheetId="4">#REF!</definedName>
    <definedName name="Atender_20_puntos_de_Participación_IDPAC" localSheetId="5">#REF!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7">#REF!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7">#REF!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7">#REF!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7">#REF!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7">#REF!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#REF!</definedName>
    <definedName name="EA1_Adecuar_y_mantener_el_Sistema_Integrado_de_Gestión_del_IDPAC" localSheetId="7">#REF!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 localSheetId="4">#REF!</definedName>
    <definedName name="EA1_Adecuar_y_mantener_el_Sistema_Integrado_de_Gestión_del_IDPAC" localSheetId="5">#REF!</definedName>
    <definedName name="EA1_Adecuar_y_mantener_el_Sistema_Integrado_de_Gestión_del_IDPAC">#REF!</definedName>
    <definedName name="EA2_Fortalecer_las_herramientas_tecnológicas_del_IDPAC" localSheetId="7">#REF!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 localSheetId="4">#REF!</definedName>
    <definedName name="EA2_Fortalecer_las_herramientas_tecnológicas_del_IDPAC" localSheetId="5">#REF!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7">#REF!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7">#REF!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 localSheetId="4">#REF!</definedName>
    <definedName name="Formar_10.000_ciudadanos_en_los_procesos_de_participación." localSheetId="5">#REF!</definedName>
    <definedName name="Formar_10.000_ciudadanos_en_los_procesos_de_participación.">#REF!</definedName>
    <definedName name="Formar_10.000_ciudadanos_en_participación" localSheetId="7">#REF!</definedName>
    <definedName name="Formar_10.000_ciudadanos_en_participación" localSheetId="2">#REF!</definedName>
    <definedName name="Formar_10.000_ciudadanos_en_participación" localSheetId="3">#REF!</definedName>
    <definedName name="Formar_10.000_ciudadanos_en_participación" localSheetId="4">#REF!</definedName>
    <definedName name="Formar_10.000_ciudadanos_en_participación" localSheetId="5">#REF!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7">#REF!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7">#REF!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7">#REF!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 localSheetId="4">#REF!</definedName>
    <definedName name="Fortalecer__150_organizaciones_juveniles_en_espacios_y_procesos_de_participación" localSheetId="5">#REF!</definedName>
    <definedName name="Fortalecer__150_organizaciones_juveniles_en_espacios_y_procesos_de_participación">#REF!</definedName>
    <definedName name="Fortalecer_100__la_capacidad_operativa_en_los_procesos_estratégicos_y_de_apoyo" localSheetId="7">#REF!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 localSheetId="4">#REF!</definedName>
    <definedName name="Fortalecer_100__la_capacidad_operativa_en_los_procesos_estratégicos_y_de_apoyo" localSheetId="5">#REF!</definedName>
    <definedName name="Fortalecer_100__la_capacidad_operativa_en_los_procesos_estratégicos_y_de_apoyo">#REF!</definedName>
    <definedName name="Fortalecer_150_organizaciones_de_mujer_y_género_en_espacios_y_procesos_de_participación" localSheetId="7">#REF!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 localSheetId="4">#REF!</definedName>
    <definedName name="Fortalecer_150_organizaciones_de_mujer_y_género_en_espacios_y_procesos_de_participación" localSheetId="5">#REF!</definedName>
    <definedName name="Fortalecer_150_organizaciones_de_mujer_y_género_en_espacios_y_procesos_de_participación">#REF!</definedName>
    <definedName name="Fortalecer_150_organizaciones_étnicas_en_espacios_y_procesos_de_participación" localSheetId="7">#REF!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 localSheetId="4">#REF!</definedName>
    <definedName name="Fortalecer_150_organizaciones_étnicas_en_espacios_y_procesos_de_participación" localSheetId="5">#REF!</definedName>
    <definedName name="Fortalecer_150_organizaciones_étnicas_en_espacios_y_procesos_de_participación">#REF!</definedName>
    <definedName name="Fortalecer_50__organizaciones_sociales_de_población_con_discapacidad_en_espacios_y_procesos_de_participación" localSheetId="7">#REF!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#REF!</definedName>
    <definedName name="Fortalecer_50_organizaciones_de_nuevas_expresiones_en_espacios_y_procesos_de_participación" localSheetId="7">#REF!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 localSheetId="4">#REF!</definedName>
    <definedName name="Fortalecer_50_organizaciones_de_nuevas_expresiones_en_espacios_y_procesos_de_participación" localSheetId="5">#REF!</definedName>
    <definedName name="Fortalecer_50_organizaciones_de_nuevas_expresiones_en_espacios_y_procesos_de_participación">#REF!</definedName>
    <definedName name="Fortalecer_los_19_Consejos_Locales_de_Propiedad_Horizontal_en_el_Distrito_Capital" localSheetId="7">#REF!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 localSheetId="4">#REF!</definedName>
    <definedName name="Fortalecer_los_19_Consejos_Locales_de_Propiedad_Horizontal_en_el_Distrito_Capital" localSheetId="5">#REF!</definedName>
    <definedName name="Fortalecer_los_19_Consejos_Locales_de_Propiedad_Horizontal_en_el_Distrito_Capital">#REF!</definedName>
    <definedName name="Generar_1_alianza_anual_con_entidad_pública_o_privada_para_el_fortalecimiento_de_las_JAC" localSheetId="7">#REF!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 localSheetId="4">#REF!</definedName>
    <definedName name="Generar_1_alianza_anual_con_entidad_pública_o_privada_para_el_fortalecimiento_de_las_JAC" localSheetId="5">#REF!</definedName>
    <definedName name="Generar_1_alianza_anual_con_entidad_pública_o_privada_para_el_fortalecimiento_de_las_JAC">#REF!</definedName>
    <definedName name="GM1_Modernizar_la_participación_en_el_Distrito_Capital" localSheetId="7">#REF!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 localSheetId="4">#REF!</definedName>
    <definedName name="GM1_Modernizar_la_participación_en_el_Distrito_Capital" localSheetId="5">#REF!</definedName>
    <definedName name="GM1_Modernizar_la_participación_en_el_Distrito_Capital">#REF!</definedName>
    <definedName name="GM2_Desarrollar_conocimiento_y_capacidades_de_la_ciudadanía_y_sus_organizaciones_para_ejercer_el_derecho_a_participar" localSheetId="7">#REF!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7">#REF!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7">#REF!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 localSheetId="4">#REF!</definedName>
    <definedName name="Implementar_en_un_100__el_plan_de_gestión_del_cambio_al_interior_de_la_entidad" localSheetId="5">#REF!</definedName>
    <definedName name="Implementar_en_un_100__el_plan_de_gestión_del_cambio_al_interior_de_la_entidad">#REF!</definedName>
    <definedName name="Implementar_en_un_100__el_Sistema_de_Información_Integral_y_soporte_a_los_procesos_estratégicos__de_apoyo_y_evaluación" localSheetId="7">#REF!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7">#REF!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7">#REF!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 localSheetId="4">#REF!</definedName>
    <definedName name="Implementar_un_Subsistema_Interno_de_Gestión_Documental_y_Archivo" localSheetId="5">#REF!</definedName>
    <definedName name="Implementar_un_Subsistema_Interno_de_Gestión_Documental_y_Archivo">#REF!</definedName>
    <definedName name="Incrementar_a_un_90__la_sostenibilidad_del_SIG_en_el_Gobierno_Distrital" localSheetId="7">#REF!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 localSheetId="4">#REF!</definedName>
    <definedName name="Incrementar_a_un_90__la_sostenibilidad_del_SIG_en_el_Gobierno_Distrital" localSheetId="5">#REF!</definedName>
    <definedName name="Incrementar_a_un_90__la_sostenibilidad_del_SIG_en_el_Gobierno_Distrital">#REF!</definedName>
    <definedName name="Integrar_el_modelo_de_atención_al_ciudadano__de_acuerdo_con_la_política_distrital" localSheetId="7">#REF!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 localSheetId="4">#REF!</definedName>
    <definedName name="Integrar_el_modelo_de_atención_al_ciudadano__de_acuerdo_con_la_política_distrital" localSheetId="5">#REF!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7">#REF!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7">#REF!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#REF!</definedName>
    <definedName name="Mejorar_las_herramientas_administrativas_del_IDPAC" localSheetId="7">#REF!</definedName>
    <definedName name="Mejorar_las_herramientas_administrativas_del_IDPAC" localSheetId="2">#REF!</definedName>
    <definedName name="Mejorar_las_herramientas_administrativas_del_IDPAC" localSheetId="3">#REF!</definedName>
    <definedName name="Mejorar_las_herramientas_administrativas_del_IDPAC" localSheetId="4">#REF!</definedName>
    <definedName name="Mejorar_las_herramientas_administrativas_del_IDPAC" localSheetId="5">#REF!</definedName>
    <definedName name="Mejorar_las_herramientas_administrativas_del_IDPAC">#REF!</definedName>
    <definedName name="Promover_64_acciones_de_transferencia_de_conocimiento_realizadas_por_líderes_formados_a_través_del_intercambio_de_experiencias_de_Bogotá_Líder" localSheetId="7">#REF!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7">#REF!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#REF!</definedName>
    <definedName name="Propiciar_64_espacios_de_transferencia_de_conocimiento_realizados_por_los_líderes_formados." localSheetId="7">#REF!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7">#REF!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7">#REF!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7">#REF!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#REF!</definedName>
    <definedName name="Registrar_40.000_ciudadanos_en_la_plataforma_Bogotá_Abierta" localSheetId="7">#REF!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 localSheetId="4">#REF!</definedName>
    <definedName name="Registrar_40.000_ciudadanos_en_la_plataforma_Bogotá_Abierta" localSheetId="5">#REF!</definedName>
    <definedName name="Registrar_40.000_ciudadanos_en_la_plataforma_Bogotá_Abierta">#REF!</definedName>
    <definedName name="RI1_Fortalecer_la_capacidad_operativa_del_IDPAC" localSheetId="7">#REF!</definedName>
    <definedName name="RI1_Fortalecer_la_capacidad_operativa_del_IDPAC" localSheetId="2">#REF!</definedName>
    <definedName name="RI1_Fortalecer_la_capacidad_operativa_del_IDPAC" localSheetId="3">#REF!</definedName>
    <definedName name="RI1_Fortalecer_la_capacidad_operativa_del_IDPAC" localSheetId="4">#REF!</definedName>
    <definedName name="RI1_Fortalecer_la_capacidad_operativa_del_IDPAC" localSheetId="5">#REF!</definedName>
    <definedName name="RI1_Fortalecer_la_capacidad_operativa_del_IDPAC">#REF!</definedName>
    <definedName name="Sostener_en_un_100__el_Sistema_Integrado_de_Gestión___SIG" localSheetId="7">#REF!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 localSheetId="4">#REF!</definedName>
    <definedName name="Sostener_en_un_100__el_Sistema_Integrado_de_Gestión___SIG" localSheetId="5">#REF!</definedName>
    <definedName name="Sostener_en_un_100__el_Sistema_Integrado_de_Gestión___SIG">#REF!</definedName>
    <definedName name="Subdirección_de_Fortalecimiento_de_la_Organización_Social" localSheetId="7">#REF!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 localSheetId="4">#REF!</definedName>
    <definedName name="Subdirección_de_Fortalecimiento_de_la_Organización_Social" localSheetId="5">#REF!</definedName>
    <definedName name="Subdirección_de_Fortalecimiento_de_la_Organización_Social">#REF!</definedName>
    <definedName name="Subdirección_de_Promoción_de_la_Participación" localSheetId="7">#REF!</definedName>
    <definedName name="Subdirección_de_Promoción_de_la_Participación" localSheetId="2">#REF!</definedName>
    <definedName name="Subdirección_de_Promoción_de_la_Participación" localSheetId="3">#REF!</definedName>
    <definedName name="Subdirección_de_Promoción_de_la_Participación" localSheetId="4">#REF!</definedName>
    <definedName name="Subdirección_de_Promoción_de_la_Participación" localSheetId="5">#REF!</definedName>
    <definedName name="Subdirección_de_Promoción_de_la_Participación">#REF!</definedName>
    <definedName name="Vincular_a_80_líderes_de_las_organizaciones_sociales_en_espacios_de_intercambio_de_conocimiento_a_nivel_nacional_o_internacional" localSheetId="7">#REF!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53" i="9" l="1"/>
  <c r="H219" i="9"/>
  <c r="H216" i="9"/>
  <c r="H206" i="9"/>
  <c r="H201" i="9"/>
  <c r="H194" i="9"/>
  <c r="H187" i="9"/>
  <c r="H179" i="9"/>
  <c r="H174" i="9"/>
  <c r="H170" i="9"/>
  <c r="H164" i="9"/>
  <c r="H158" i="9"/>
  <c r="H147" i="9"/>
  <c r="H140" i="9"/>
  <c r="H128" i="9"/>
  <c r="H121" i="9"/>
  <c r="H111" i="9"/>
  <c r="H109" i="9"/>
  <c r="H99" i="9"/>
  <c r="H91" i="9"/>
  <c r="H87" i="9"/>
  <c r="H84" i="9"/>
  <c r="H78" i="9"/>
  <c r="H75" i="9"/>
  <c r="H70" i="9"/>
  <c r="H54" i="9"/>
  <c r="H31" i="9"/>
  <c r="H23" i="9"/>
  <c r="H14" i="9"/>
  <c r="H10" i="9"/>
  <c r="H339" i="9"/>
  <c r="AI347" i="9"/>
  <c r="AH347" i="9"/>
  <c r="AI346" i="9"/>
  <c r="AH346" i="9"/>
  <c r="AI345" i="9"/>
  <c r="AH345" i="9"/>
  <c r="AI341" i="9"/>
  <c r="AH341" i="9"/>
  <c r="AI338" i="9"/>
  <c r="AH338" i="9"/>
  <c r="AI336" i="9"/>
  <c r="AH336" i="9"/>
  <c r="AH318" i="9"/>
  <c r="AH316" i="9"/>
  <c r="AI279" i="9"/>
  <c r="AH279" i="9"/>
  <c r="AI275" i="9"/>
  <c r="AH275" i="9"/>
  <c r="AI261" i="9"/>
  <c r="AH261" i="9"/>
  <c r="AI251" i="9"/>
  <c r="AH251" i="9"/>
  <c r="AI233" i="9"/>
  <c r="AH233" i="9"/>
  <c r="AI230" i="9"/>
  <c r="AH230" i="9"/>
  <c r="AI226" i="9"/>
  <c r="AH226" i="9"/>
  <c r="AI216" i="9"/>
  <c r="AH216" i="9"/>
  <c r="AI168" i="9"/>
  <c r="AH168" i="9"/>
  <c r="AI162" i="9"/>
  <c r="AH162" i="9"/>
  <c r="AI109" i="9"/>
  <c r="AH109" i="9"/>
  <c r="AH65" i="9"/>
  <c r="AH64" i="9"/>
  <c r="AH130" i="9"/>
  <c r="AH107" i="9"/>
  <c r="AH106" i="9"/>
  <c r="AI106" i="9"/>
  <c r="H92" i="11"/>
  <c r="AI100" i="11"/>
  <c r="AH100" i="11"/>
  <c r="AH336" i="11"/>
  <c r="AH333" i="11"/>
  <c r="H359" i="11"/>
  <c r="AI368" i="11"/>
  <c r="AH368" i="11"/>
  <c r="AI367" i="11"/>
  <c r="AH367" i="11"/>
  <c r="AI366" i="11"/>
  <c r="AH366" i="11"/>
  <c r="AI362" i="11"/>
  <c r="AH362" i="11"/>
  <c r="H349" i="11"/>
  <c r="AH358" i="11"/>
  <c r="AH357" i="11"/>
  <c r="AI358" i="11"/>
  <c r="AH354" i="11"/>
  <c r="AH355" i="11"/>
  <c r="AI355" i="11"/>
  <c r="H111" i="11" l="1"/>
  <c r="AI112" i="11"/>
  <c r="AH112" i="11"/>
  <c r="AI242" i="11"/>
  <c r="AH242" i="11"/>
  <c r="H231" i="11"/>
  <c r="AI238" i="11"/>
  <c r="AH238" i="11"/>
  <c r="AI233" i="11"/>
  <c r="AH233" i="11"/>
  <c r="H221" i="11"/>
  <c r="AI222" i="11"/>
  <c r="AH222" i="11"/>
  <c r="H168" i="11"/>
  <c r="H161" i="11"/>
  <c r="AH173" i="11"/>
  <c r="AI173" i="11"/>
  <c r="AI166" i="11"/>
  <c r="AH166" i="11"/>
  <c r="H291" i="11" l="1"/>
  <c r="AI295" i="11"/>
  <c r="AH295" i="11"/>
  <c r="H276" i="11"/>
  <c r="AH290" i="11"/>
  <c r="AI290" i="11"/>
  <c r="AI281" i="11"/>
  <c r="AH281" i="11"/>
  <c r="AI272" i="11"/>
  <c r="AH272" i="11"/>
  <c r="AI261" i="11"/>
  <c r="AH261" i="11"/>
  <c r="H54" i="11" l="1"/>
  <c r="AH66" i="11"/>
  <c r="AH65" i="11" l="1"/>
  <c r="AH379" i="11" l="1"/>
  <c r="H379" i="11"/>
  <c r="AH378" i="11"/>
  <c r="AH377" i="11"/>
  <c r="AH376" i="11"/>
  <c r="AH375" i="11"/>
  <c r="AH374" i="11"/>
  <c r="AH373" i="11"/>
  <c r="AH372" i="11"/>
  <c r="AH371" i="11"/>
  <c r="AH370" i="11"/>
  <c r="AH369" i="11"/>
  <c r="H369" i="11"/>
  <c r="AI365" i="11"/>
  <c r="AH365" i="11"/>
  <c r="AI364" i="11"/>
  <c r="AH364" i="11"/>
  <c r="AI363" i="11"/>
  <c r="AH363" i="11"/>
  <c r="AI361" i="11"/>
  <c r="AH361" i="11"/>
  <c r="AI360" i="11"/>
  <c r="AH360" i="11"/>
  <c r="AI359" i="11"/>
  <c r="AH359" i="11"/>
  <c r="AI357" i="11"/>
  <c r="AI356" i="11"/>
  <c r="AH356" i="11"/>
  <c r="AI354" i="11"/>
  <c r="AI353" i="11"/>
  <c r="AH353" i="11"/>
  <c r="AI352" i="11"/>
  <c r="AH352" i="11"/>
  <c r="AI351" i="11"/>
  <c r="AH351" i="11"/>
  <c r="AI350" i="11"/>
  <c r="AH350" i="11"/>
  <c r="AI349" i="11"/>
  <c r="AH349" i="11"/>
  <c r="AI348" i="11"/>
  <c r="AH348" i="11"/>
  <c r="AI347" i="11"/>
  <c r="AH347" i="11"/>
  <c r="AI346" i="11"/>
  <c r="AH346" i="11"/>
  <c r="AI345" i="11"/>
  <c r="AH345" i="11"/>
  <c r="H345" i="11"/>
  <c r="AI344" i="11"/>
  <c r="AH344" i="11"/>
  <c r="AI343" i="11"/>
  <c r="AH343" i="11"/>
  <c r="AI342" i="11"/>
  <c r="AH342" i="11"/>
  <c r="AI341" i="11"/>
  <c r="AH341" i="11"/>
  <c r="AI340" i="11"/>
  <c r="AH340" i="11"/>
  <c r="H340" i="11"/>
  <c r="AH339" i="11"/>
  <c r="AH338" i="11"/>
  <c r="AH337" i="11"/>
  <c r="AH335" i="11"/>
  <c r="AH334" i="11"/>
  <c r="AH332" i="11"/>
  <c r="AH331" i="11"/>
  <c r="AH330" i="11"/>
  <c r="AH329" i="11"/>
  <c r="AH328" i="11"/>
  <c r="H328" i="11"/>
  <c r="AH326" i="11"/>
  <c r="AH325" i="11"/>
  <c r="AI324" i="11"/>
  <c r="AH324" i="11"/>
  <c r="AI323" i="11"/>
  <c r="AH323" i="11"/>
  <c r="AI322" i="11"/>
  <c r="AH322" i="11"/>
  <c r="AI321" i="11"/>
  <c r="AH321" i="11"/>
  <c r="AI320" i="11"/>
  <c r="AH320" i="11"/>
  <c r="H320" i="11"/>
  <c r="AI319" i="11"/>
  <c r="AH319" i="11"/>
  <c r="AI318" i="11"/>
  <c r="AH318" i="11"/>
  <c r="AI317" i="11"/>
  <c r="AH317" i="11"/>
  <c r="AI316" i="11"/>
  <c r="AH316" i="11"/>
  <c r="H316" i="11"/>
  <c r="AI315" i="11"/>
  <c r="AH315" i="11"/>
  <c r="AI314" i="11"/>
  <c r="AH314" i="11"/>
  <c r="AI313" i="11"/>
  <c r="AH313" i="11"/>
  <c r="H313" i="11"/>
  <c r="AI312" i="11"/>
  <c r="AH312" i="11"/>
  <c r="AI311" i="11"/>
  <c r="AH311" i="11"/>
  <c r="AI310" i="11"/>
  <c r="AH310" i="11"/>
  <c r="AI309" i="11"/>
  <c r="AH309" i="11"/>
  <c r="H309" i="11"/>
  <c r="AI308" i="11"/>
  <c r="AH308" i="11"/>
  <c r="AI303" i="11"/>
  <c r="AH303" i="11"/>
  <c r="AI301" i="11"/>
  <c r="AH301" i="11"/>
  <c r="AI300" i="11"/>
  <c r="AH300" i="11"/>
  <c r="AI299" i="11"/>
  <c r="AH299" i="11"/>
  <c r="AI298" i="11"/>
  <c r="AH298" i="11"/>
  <c r="AI297" i="11"/>
  <c r="AH297" i="11"/>
  <c r="AI296" i="11"/>
  <c r="AH296" i="11"/>
  <c r="AI294" i="11"/>
  <c r="AH294" i="11"/>
  <c r="AI293" i="11"/>
  <c r="AH293" i="11"/>
  <c r="AI292" i="11"/>
  <c r="AH292" i="11"/>
  <c r="AI291" i="11"/>
  <c r="AH291" i="11"/>
  <c r="AI289" i="11"/>
  <c r="AH289" i="11"/>
  <c r="AI288" i="11"/>
  <c r="AH288" i="11"/>
  <c r="AI285" i="11"/>
  <c r="AH285" i="11"/>
  <c r="AI284" i="11"/>
  <c r="AH284" i="11"/>
  <c r="AI283" i="11"/>
  <c r="AH283" i="11"/>
  <c r="AI282" i="11"/>
  <c r="AH282" i="11"/>
  <c r="AI280" i="11"/>
  <c r="AH280" i="11"/>
  <c r="AI279" i="11"/>
  <c r="AH279" i="11"/>
  <c r="AI278" i="11"/>
  <c r="AH278" i="11"/>
  <c r="AI277" i="11"/>
  <c r="AH277" i="11"/>
  <c r="AI276" i="11"/>
  <c r="AH276" i="11"/>
  <c r="AI275" i="11"/>
  <c r="AH275" i="11"/>
  <c r="AI274" i="11"/>
  <c r="AH274" i="11"/>
  <c r="AI273" i="11"/>
  <c r="AH273" i="11"/>
  <c r="AI271" i="11"/>
  <c r="AH271" i="11"/>
  <c r="H271" i="11"/>
  <c r="AI270" i="11"/>
  <c r="AH270" i="11"/>
  <c r="AI269" i="11"/>
  <c r="AH269" i="11"/>
  <c r="H269" i="11"/>
  <c r="AI268" i="11"/>
  <c r="AH268" i="11"/>
  <c r="AI267" i="11"/>
  <c r="AH267" i="11"/>
  <c r="AI266" i="11"/>
  <c r="AH266" i="11"/>
  <c r="AI265" i="11"/>
  <c r="AH265" i="11"/>
  <c r="AI264" i="11"/>
  <c r="AH264" i="11"/>
  <c r="H264" i="11"/>
  <c r="AI263" i="11"/>
  <c r="AH263" i="11"/>
  <c r="H263" i="11"/>
  <c r="AI262" i="11"/>
  <c r="AH262" i="11"/>
  <c r="AI260" i="11"/>
  <c r="AH260" i="11"/>
  <c r="AI259" i="11"/>
  <c r="AH259" i="11"/>
  <c r="AI258" i="11"/>
  <c r="AH258" i="11"/>
  <c r="H258" i="11"/>
  <c r="AI257" i="11"/>
  <c r="AH257" i="11"/>
  <c r="AI256" i="11"/>
  <c r="AH256" i="11"/>
  <c r="AI255" i="11"/>
  <c r="AH255" i="11"/>
  <c r="AI254" i="11"/>
  <c r="AH254" i="11"/>
  <c r="AI253" i="11"/>
  <c r="AH253" i="11"/>
  <c r="H253" i="11"/>
  <c r="AI252" i="11"/>
  <c r="AH252" i="11"/>
  <c r="AI251" i="11"/>
  <c r="AH251" i="11"/>
  <c r="H251" i="11"/>
  <c r="AI250" i="11"/>
  <c r="AH250" i="11"/>
  <c r="H250" i="11"/>
  <c r="AI249" i="11"/>
  <c r="AH249" i="11"/>
  <c r="AI248" i="11"/>
  <c r="AH248" i="11"/>
  <c r="AI247" i="11"/>
  <c r="AH247" i="11"/>
  <c r="AI246" i="11"/>
  <c r="AH246" i="11"/>
  <c r="AI245" i="11"/>
  <c r="AH245" i="11"/>
  <c r="AI244" i="11"/>
  <c r="AH244" i="11"/>
  <c r="AI243" i="11"/>
  <c r="AH243" i="11"/>
  <c r="AI241" i="11"/>
  <c r="AH241" i="11"/>
  <c r="AI240" i="11"/>
  <c r="AH240" i="11"/>
  <c r="H240" i="11"/>
  <c r="AI239" i="11"/>
  <c r="AH239" i="11"/>
  <c r="AI237" i="11"/>
  <c r="AH237" i="11"/>
  <c r="AI236" i="11"/>
  <c r="AH236" i="11"/>
  <c r="AI235" i="11"/>
  <c r="AH235" i="11"/>
  <c r="AI234" i="11"/>
  <c r="AH234" i="11"/>
  <c r="AI232" i="11"/>
  <c r="AH232" i="11"/>
  <c r="AI231" i="11"/>
  <c r="AH231" i="11"/>
  <c r="AI230" i="11"/>
  <c r="AH230" i="11"/>
  <c r="AI229" i="11"/>
  <c r="AH229" i="11"/>
  <c r="AI228" i="11"/>
  <c r="AH228" i="11"/>
  <c r="AI227" i="11"/>
  <c r="AH227" i="11"/>
  <c r="AI226" i="11"/>
  <c r="AH226" i="11"/>
  <c r="AI225" i="11"/>
  <c r="AH225" i="11"/>
  <c r="H225" i="11"/>
  <c r="AI224" i="11"/>
  <c r="AH224" i="11"/>
  <c r="AI223" i="11"/>
  <c r="AH223" i="11"/>
  <c r="AI221" i="11"/>
  <c r="AH221" i="11"/>
  <c r="AH220" i="11"/>
  <c r="AI219" i="11"/>
  <c r="AH219" i="11"/>
  <c r="AI218" i="11"/>
  <c r="AH218" i="11"/>
  <c r="AI217" i="11"/>
  <c r="AH217" i="11"/>
  <c r="AI216" i="11"/>
  <c r="AH216" i="11"/>
  <c r="AI215" i="11"/>
  <c r="AH215" i="11"/>
  <c r="AI214" i="11"/>
  <c r="AH214" i="11"/>
  <c r="AI213" i="11"/>
  <c r="AH213" i="11"/>
  <c r="AI212" i="11"/>
  <c r="AH212" i="11"/>
  <c r="AI211" i="11"/>
  <c r="AH211" i="11"/>
  <c r="H211" i="11"/>
  <c r="AI210" i="11"/>
  <c r="AH210" i="11"/>
  <c r="AI209" i="11"/>
  <c r="AH209" i="11"/>
  <c r="AI208" i="11"/>
  <c r="AH208" i="11"/>
  <c r="AI207" i="11"/>
  <c r="AH207" i="11"/>
  <c r="AI206" i="11"/>
  <c r="AH206" i="11"/>
  <c r="H206" i="11"/>
  <c r="AI205" i="11"/>
  <c r="AH205" i="11"/>
  <c r="AI204" i="11"/>
  <c r="AH204" i="11"/>
  <c r="AI203" i="11"/>
  <c r="AH203" i="11"/>
  <c r="AI202" i="11"/>
  <c r="AH202" i="11"/>
  <c r="AI201" i="11"/>
  <c r="AH201" i="11"/>
  <c r="AI200" i="11"/>
  <c r="AH200" i="11"/>
  <c r="AI199" i="11"/>
  <c r="AH199" i="11"/>
  <c r="H199" i="11"/>
  <c r="AI198" i="11"/>
  <c r="AH198" i="11"/>
  <c r="AI197" i="11"/>
  <c r="AH197" i="11"/>
  <c r="H197" i="11"/>
  <c r="AI196" i="11"/>
  <c r="AH196" i="11"/>
  <c r="AI195" i="11"/>
  <c r="AH195" i="11"/>
  <c r="AI194" i="11"/>
  <c r="AH194" i="11"/>
  <c r="AI193" i="11"/>
  <c r="AH193" i="11"/>
  <c r="AI192" i="11"/>
  <c r="AH192" i="11"/>
  <c r="H192" i="11"/>
  <c r="AI191" i="11"/>
  <c r="AH191" i="11"/>
  <c r="AI190" i="11"/>
  <c r="AH190" i="11"/>
  <c r="AI189" i="11"/>
  <c r="AH189" i="11"/>
  <c r="AI188" i="11"/>
  <c r="AH188" i="11"/>
  <c r="AI187" i="11"/>
  <c r="AH187" i="11"/>
  <c r="AI186" i="11"/>
  <c r="AH186" i="11"/>
  <c r="AI185" i="11"/>
  <c r="AH185" i="11"/>
  <c r="AI184" i="11"/>
  <c r="AH184" i="11"/>
  <c r="H184" i="11"/>
  <c r="AI183" i="11"/>
  <c r="AH183" i="11"/>
  <c r="AI182" i="11"/>
  <c r="AH182" i="11"/>
  <c r="AI181" i="11"/>
  <c r="AH181" i="11"/>
  <c r="AI180" i="11"/>
  <c r="AH180" i="11"/>
  <c r="AI179" i="11"/>
  <c r="AH179" i="11"/>
  <c r="H179" i="11"/>
  <c r="AI178" i="11"/>
  <c r="AH178" i="11"/>
  <c r="AI177" i="11"/>
  <c r="AH177" i="11"/>
  <c r="AI176" i="11"/>
  <c r="AH176" i="11"/>
  <c r="AI175" i="11"/>
  <c r="AH175" i="11"/>
  <c r="H175" i="11"/>
  <c r="AI174" i="11"/>
  <c r="AH174" i="11"/>
  <c r="AI172" i="11"/>
  <c r="AH172" i="11"/>
  <c r="AI171" i="11"/>
  <c r="AH171" i="11"/>
  <c r="AI170" i="11"/>
  <c r="AH170" i="11"/>
  <c r="AI169" i="11"/>
  <c r="AH169" i="11"/>
  <c r="AI168" i="11"/>
  <c r="AH168" i="11"/>
  <c r="AI167" i="11"/>
  <c r="AH167" i="11"/>
  <c r="AI165" i="11"/>
  <c r="AH165" i="11"/>
  <c r="AI164" i="11"/>
  <c r="AH164" i="11"/>
  <c r="AI163" i="11"/>
  <c r="AH163" i="11"/>
  <c r="AI162" i="11"/>
  <c r="AH162" i="11"/>
  <c r="AI161" i="11"/>
  <c r="AH161" i="11"/>
  <c r="AI160" i="11"/>
  <c r="AH160" i="11"/>
  <c r="AI159" i="11"/>
  <c r="AH159" i="11"/>
  <c r="AI158" i="11"/>
  <c r="AH158" i="11"/>
  <c r="AI157" i="11"/>
  <c r="AH157" i="11"/>
  <c r="AI156" i="11"/>
  <c r="AH156" i="11"/>
  <c r="AI155" i="11"/>
  <c r="AH155" i="11"/>
  <c r="AI154" i="11"/>
  <c r="AH154" i="11"/>
  <c r="AI153" i="11"/>
  <c r="AH153" i="11"/>
  <c r="AI152" i="11"/>
  <c r="AH152" i="11"/>
  <c r="AI151" i="11"/>
  <c r="AH151" i="11"/>
  <c r="AI150" i="11"/>
  <c r="AH150" i="11"/>
  <c r="H150" i="11"/>
  <c r="AI149" i="11"/>
  <c r="AI148" i="11"/>
  <c r="AH148" i="11"/>
  <c r="AI147" i="11"/>
  <c r="AH147" i="11"/>
  <c r="AI146" i="11"/>
  <c r="AH146" i="11"/>
  <c r="AI145" i="11"/>
  <c r="AH145" i="11"/>
  <c r="AI144" i="11"/>
  <c r="AH144" i="11"/>
  <c r="AI143" i="11"/>
  <c r="AH143" i="11"/>
  <c r="H143" i="11"/>
  <c r="AI142" i="11"/>
  <c r="AH142" i="11"/>
  <c r="AI141" i="11"/>
  <c r="AH141" i="11"/>
  <c r="AI140" i="11"/>
  <c r="AH140" i="11"/>
  <c r="AI139" i="11"/>
  <c r="AH139" i="11"/>
  <c r="AI138" i="11"/>
  <c r="AH138" i="11"/>
  <c r="AI137" i="11"/>
  <c r="AH137" i="11"/>
  <c r="AI136" i="11"/>
  <c r="AH136" i="11"/>
  <c r="AI135" i="11"/>
  <c r="AH135" i="11"/>
  <c r="AI134" i="11"/>
  <c r="AH134" i="11"/>
  <c r="AI133" i="11"/>
  <c r="AH133" i="11"/>
  <c r="AI132" i="11"/>
  <c r="AH132" i="11"/>
  <c r="AI131" i="11"/>
  <c r="AH131" i="11"/>
  <c r="H131" i="11"/>
  <c r="AI130" i="11"/>
  <c r="AH130" i="11"/>
  <c r="AI129" i="11"/>
  <c r="AH129" i="11"/>
  <c r="AI128" i="11"/>
  <c r="AH128" i="11"/>
  <c r="AI127" i="11"/>
  <c r="AH127" i="11"/>
  <c r="AI126" i="11"/>
  <c r="AH126" i="11"/>
  <c r="AI125" i="11"/>
  <c r="AH125" i="11"/>
  <c r="AI124" i="11"/>
  <c r="AH124" i="11"/>
  <c r="H124" i="11"/>
  <c r="AI123" i="11"/>
  <c r="AH123" i="11"/>
  <c r="AI122" i="11"/>
  <c r="AH122" i="11"/>
  <c r="AI121" i="11"/>
  <c r="AH121" i="11"/>
  <c r="AI120" i="11"/>
  <c r="AH120" i="11"/>
  <c r="AI119" i="11"/>
  <c r="AH119" i="11"/>
  <c r="AI118" i="11"/>
  <c r="AH118" i="11"/>
  <c r="AI117" i="11"/>
  <c r="AH117" i="11"/>
  <c r="AI116" i="11"/>
  <c r="AH116" i="11"/>
  <c r="AI115" i="11"/>
  <c r="AH115" i="11"/>
  <c r="AI114" i="11"/>
  <c r="AH114" i="11"/>
  <c r="H114" i="11"/>
  <c r="AI113" i="11"/>
  <c r="AH113" i="11"/>
  <c r="AI111" i="11"/>
  <c r="AH111" i="11"/>
  <c r="AI110" i="11"/>
  <c r="AH110" i="11"/>
  <c r="AI109" i="11"/>
  <c r="AH109" i="11"/>
  <c r="AI108" i="11"/>
  <c r="AH108" i="11"/>
  <c r="AI107" i="11"/>
  <c r="AH107" i="11"/>
  <c r="AI106" i="11"/>
  <c r="AH106" i="11"/>
  <c r="AI105" i="11"/>
  <c r="AH105" i="11"/>
  <c r="AI104" i="11"/>
  <c r="AH104" i="11"/>
  <c r="AI103" i="11"/>
  <c r="AH103" i="11"/>
  <c r="AI102" i="11"/>
  <c r="AH102" i="11"/>
  <c r="AI101" i="11"/>
  <c r="AH101" i="11"/>
  <c r="H101" i="11"/>
  <c r="AI99" i="11"/>
  <c r="AH99" i="11"/>
  <c r="AI98" i="11"/>
  <c r="AH98" i="11"/>
  <c r="AI97" i="11"/>
  <c r="AH97" i="11"/>
  <c r="AI96" i="11"/>
  <c r="AH96" i="11"/>
  <c r="AI95" i="11"/>
  <c r="AH95" i="11"/>
  <c r="AI94" i="11"/>
  <c r="AH94" i="11"/>
  <c r="AI93" i="11"/>
  <c r="AH93" i="11"/>
  <c r="AI92" i="11"/>
  <c r="AH92" i="11"/>
  <c r="AI91" i="11"/>
  <c r="AH91" i="11"/>
  <c r="AI90" i="11"/>
  <c r="AH90" i="11"/>
  <c r="AI89" i="11"/>
  <c r="AH89" i="11"/>
  <c r="AI88" i="11"/>
  <c r="AH88" i="11"/>
  <c r="H88" i="11"/>
  <c r="AI87" i="11"/>
  <c r="AH87" i="11"/>
  <c r="AI86" i="11"/>
  <c r="AH86" i="11"/>
  <c r="AI85" i="11"/>
  <c r="AH85" i="11"/>
  <c r="H85" i="11"/>
  <c r="AI84" i="11"/>
  <c r="AH84" i="11"/>
  <c r="AI83" i="11"/>
  <c r="AH83" i="11"/>
  <c r="AI82" i="11"/>
  <c r="AH82" i="11"/>
  <c r="AI81" i="11"/>
  <c r="AH81" i="11"/>
  <c r="AI80" i="11"/>
  <c r="AH80" i="11"/>
  <c r="AI79" i="11"/>
  <c r="AH79" i="11"/>
  <c r="H79" i="11"/>
  <c r="AI78" i="11"/>
  <c r="AH78" i="11"/>
  <c r="AI77" i="11"/>
  <c r="AH77" i="11"/>
  <c r="AI76" i="11"/>
  <c r="AH76" i="11"/>
  <c r="AH75" i="11"/>
  <c r="AH74" i="11"/>
  <c r="AH73" i="11"/>
  <c r="AH72" i="11"/>
  <c r="AH71" i="11"/>
  <c r="H71" i="11"/>
  <c r="AH70" i="11"/>
  <c r="AH69" i="11"/>
  <c r="AH68" i="11"/>
  <c r="AH67" i="11"/>
  <c r="AH64" i="11"/>
  <c r="AH63" i="11"/>
  <c r="AH62" i="11"/>
  <c r="AH61" i="11"/>
  <c r="AH60" i="11"/>
  <c r="AH59" i="11"/>
  <c r="AH58" i="11"/>
  <c r="AH57" i="11"/>
  <c r="AH56" i="11"/>
  <c r="AH55" i="11"/>
  <c r="AH54" i="11"/>
  <c r="AI53" i="11"/>
  <c r="AH53" i="11"/>
  <c r="AI52" i="11"/>
  <c r="AH52" i="11"/>
  <c r="AI51" i="11"/>
  <c r="AH51" i="11"/>
  <c r="AI50" i="11"/>
  <c r="AH50" i="11"/>
  <c r="AI49" i="11"/>
  <c r="AH49" i="11"/>
  <c r="AI48"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H31" i="11"/>
  <c r="AI30" i="11"/>
  <c r="AH30" i="11"/>
  <c r="AI29" i="11"/>
  <c r="AH29" i="11"/>
  <c r="AI28" i="11"/>
  <c r="AH28" i="11"/>
  <c r="AI27" i="11"/>
  <c r="AH27" i="11"/>
  <c r="AI26" i="11"/>
  <c r="AH26" i="11"/>
  <c r="AI25" i="11"/>
  <c r="AH25" i="11"/>
  <c r="AI24" i="11"/>
  <c r="AH24" i="11"/>
  <c r="AI23" i="11"/>
  <c r="AH23" i="11"/>
  <c r="H23" i="11"/>
  <c r="AI22" i="11"/>
  <c r="AH22" i="11"/>
  <c r="AI21" i="11"/>
  <c r="AH21" i="11"/>
  <c r="AI20" i="11"/>
  <c r="AH20" i="11"/>
  <c r="AI19" i="11"/>
  <c r="AH19" i="11"/>
  <c r="AI18" i="11"/>
  <c r="AH18" i="11"/>
  <c r="AI17" i="11"/>
  <c r="AH17" i="11"/>
  <c r="AI16" i="11"/>
  <c r="AH16" i="11"/>
  <c r="AI15" i="11"/>
  <c r="AH15" i="11"/>
  <c r="AI14" i="11"/>
  <c r="AH14" i="11"/>
  <c r="H14" i="11"/>
  <c r="AI13" i="11"/>
  <c r="AH13" i="11"/>
  <c r="AI12" i="11"/>
  <c r="AH12" i="11"/>
  <c r="AI11" i="11"/>
  <c r="AH11" i="11"/>
  <c r="AI10" i="11"/>
  <c r="AH10" i="11"/>
  <c r="H10" i="11"/>
  <c r="AI186" i="9" l="1"/>
  <c r="AH186" i="9"/>
  <c r="AI308" i="9"/>
  <c r="AH308" i="9"/>
  <c r="AI240" i="9"/>
  <c r="AH240" i="9"/>
  <c r="AI243" i="10"/>
  <c r="AH243" i="10"/>
  <c r="H182" i="10"/>
  <c r="AI189" i="10"/>
  <c r="AH189" i="10"/>
  <c r="AI315" i="10"/>
  <c r="AH315" i="10"/>
  <c r="H190" i="10"/>
  <c r="AI174" i="10"/>
  <c r="AH174" i="10"/>
  <c r="H265" i="9" l="1"/>
  <c r="AH275" i="10"/>
  <c r="AI275" i="10"/>
  <c r="H327" i="9"/>
  <c r="AH255" i="10"/>
  <c r="AI255" i="10"/>
  <c r="AH67" i="10" l="1"/>
  <c r="AI20" i="10"/>
  <c r="AH20" i="10"/>
  <c r="AI15" i="10"/>
  <c r="AH15" i="10"/>
  <c r="AH361" i="10" l="1"/>
  <c r="H361" i="10"/>
  <c r="AH360" i="10"/>
  <c r="AH359" i="10"/>
  <c r="AH358" i="10"/>
  <c r="AH357" i="10"/>
  <c r="AH356" i="10"/>
  <c r="AH355" i="10"/>
  <c r="AH354" i="10"/>
  <c r="AH353" i="10"/>
  <c r="AH352" i="10"/>
  <c r="AH351" i="10"/>
  <c r="H351" i="10"/>
  <c r="AI350" i="10"/>
  <c r="AH350" i="10"/>
  <c r="AI349" i="10"/>
  <c r="AH349" i="10"/>
  <c r="AI348" i="10"/>
  <c r="AH348" i="10"/>
  <c r="AI347" i="10"/>
  <c r="AH347" i="10"/>
  <c r="AI346" i="10"/>
  <c r="AH346" i="10"/>
  <c r="AI345" i="10"/>
  <c r="AH345" i="10"/>
  <c r="H345" i="10"/>
  <c r="AI344" i="10"/>
  <c r="AI343" i="10"/>
  <c r="AH343" i="10"/>
  <c r="AI342" i="10"/>
  <c r="AI341" i="10"/>
  <c r="AH341" i="10"/>
  <c r="AI340" i="10"/>
  <c r="AH340" i="10"/>
  <c r="AI339" i="10"/>
  <c r="AH339" i="10"/>
  <c r="AI338" i="10"/>
  <c r="AH338" i="10"/>
  <c r="AI337" i="10"/>
  <c r="AH337" i="10"/>
  <c r="H337" i="10"/>
  <c r="AI336" i="10"/>
  <c r="AH336" i="10"/>
  <c r="AI335" i="10"/>
  <c r="AH335" i="10"/>
  <c r="AI334" i="10"/>
  <c r="AH334" i="10"/>
  <c r="H334" i="10"/>
  <c r="AI333" i="10"/>
  <c r="AH333" i="10"/>
  <c r="AI332" i="10"/>
  <c r="AH332" i="10"/>
  <c r="AI331" i="10"/>
  <c r="AH331" i="10"/>
  <c r="AI330" i="10"/>
  <c r="AH330" i="10"/>
  <c r="AI329" i="10"/>
  <c r="AH329" i="10"/>
  <c r="H329" i="10"/>
  <c r="AH328" i="10"/>
  <c r="AH327" i="10"/>
  <c r="AH326" i="10"/>
  <c r="AH325" i="10"/>
  <c r="AH324" i="10"/>
  <c r="AH323" i="10"/>
  <c r="AH322" i="10"/>
  <c r="AH321" i="10"/>
  <c r="AH320" i="10"/>
  <c r="AH319" i="10"/>
  <c r="H319" i="10"/>
  <c r="AH317" i="10"/>
  <c r="AH316" i="10"/>
  <c r="AI314" i="10"/>
  <c r="AH314" i="10"/>
  <c r="AI313" i="10"/>
  <c r="AH313" i="10"/>
  <c r="AI312" i="10"/>
  <c r="AH312" i="10"/>
  <c r="AI311" i="10"/>
  <c r="AH311" i="10"/>
  <c r="H311" i="10"/>
  <c r="AI310" i="10"/>
  <c r="AH310" i="10"/>
  <c r="AI309" i="10"/>
  <c r="AH309" i="10"/>
  <c r="AI308" i="10"/>
  <c r="AH308" i="10"/>
  <c r="AI307" i="10"/>
  <c r="AH307" i="10"/>
  <c r="H307" i="10"/>
  <c r="AI306" i="10"/>
  <c r="AH306" i="10"/>
  <c r="AI305" i="10"/>
  <c r="AH305" i="10"/>
  <c r="AI304" i="10"/>
  <c r="AH304" i="10"/>
  <c r="H304" i="10"/>
  <c r="AI303" i="10"/>
  <c r="AH303" i="10"/>
  <c r="AI302" i="10"/>
  <c r="AH302" i="10"/>
  <c r="AI301" i="10"/>
  <c r="AH301" i="10"/>
  <c r="AI300" i="10"/>
  <c r="AH300" i="10"/>
  <c r="H300" i="10"/>
  <c r="AI299" i="10"/>
  <c r="AH299" i="10"/>
  <c r="AI294" i="10"/>
  <c r="AH294" i="10"/>
  <c r="AI292" i="10"/>
  <c r="AH292" i="10"/>
  <c r="AI291" i="10"/>
  <c r="AH291" i="10"/>
  <c r="AI290" i="10"/>
  <c r="AH290" i="10"/>
  <c r="AI289" i="10"/>
  <c r="AH289" i="10"/>
  <c r="AI288" i="10"/>
  <c r="AH288" i="10"/>
  <c r="AI287" i="10"/>
  <c r="AH287" i="10"/>
  <c r="AI286" i="10"/>
  <c r="AH286" i="10"/>
  <c r="AI285" i="10"/>
  <c r="AH285" i="10"/>
  <c r="AI284" i="10"/>
  <c r="AH284" i="10"/>
  <c r="AI283" i="10"/>
  <c r="AH283" i="10"/>
  <c r="H283" i="10"/>
  <c r="AI282" i="10"/>
  <c r="AH282" i="10"/>
  <c r="AI281" i="10"/>
  <c r="AH281" i="10"/>
  <c r="AI279" i="10"/>
  <c r="AH279" i="10"/>
  <c r="AI278" i="10"/>
  <c r="AH278" i="10"/>
  <c r="AI277" i="10"/>
  <c r="AH277" i="10"/>
  <c r="AI276" i="10"/>
  <c r="AH276" i="10"/>
  <c r="AI274" i="10"/>
  <c r="AH274" i="10"/>
  <c r="AI273" i="10"/>
  <c r="AH273" i="10"/>
  <c r="AI272" i="10"/>
  <c r="AH272" i="10"/>
  <c r="AI271" i="10"/>
  <c r="AH271" i="10"/>
  <c r="AI270" i="10"/>
  <c r="AH270" i="10"/>
  <c r="H270" i="10"/>
  <c r="AI269" i="10"/>
  <c r="AH269" i="10"/>
  <c r="AI268" i="10"/>
  <c r="AH268" i="10"/>
  <c r="AI267" i="10"/>
  <c r="AH267" i="10"/>
  <c r="AI266" i="10"/>
  <c r="AH266" i="10"/>
  <c r="H266" i="10"/>
  <c r="AI265" i="10"/>
  <c r="AH265" i="10"/>
  <c r="AI264" i="10"/>
  <c r="AH264" i="10"/>
  <c r="H264" i="10"/>
  <c r="AI263" i="10"/>
  <c r="AH263" i="10"/>
  <c r="AI262" i="10"/>
  <c r="AH262" i="10"/>
  <c r="AI261" i="10"/>
  <c r="AH261" i="10"/>
  <c r="AI260" i="10"/>
  <c r="AH260" i="10"/>
  <c r="AI259" i="10"/>
  <c r="AH259" i="10"/>
  <c r="H259" i="10"/>
  <c r="AI258" i="10"/>
  <c r="AH258" i="10"/>
  <c r="AI257" i="10"/>
  <c r="AH257" i="10"/>
  <c r="H257" i="10"/>
  <c r="AI256" i="10"/>
  <c r="AH256" i="10"/>
  <c r="AI254" i="10"/>
  <c r="AH254" i="10"/>
  <c r="AI253" i="10"/>
  <c r="AH253" i="10"/>
  <c r="AI252" i="10"/>
  <c r="AH252" i="10"/>
  <c r="H252" i="10"/>
  <c r="AI251" i="10"/>
  <c r="AH251" i="10"/>
  <c r="AI250" i="10"/>
  <c r="AH250" i="10"/>
  <c r="AI249" i="10"/>
  <c r="AH249" i="10"/>
  <c r="AI248" i="10"/>
  <c r="AH248" i="10"/>
  <c r="AI247" i="10"/>
  <c r="AH247" i="10"/>
  <c r="H247" i="10"/>
  <c r="AI246" i="10"/>
  <c r="AH246" i="10"/>
  <c r="AI245" i="10"/>
  <c r="AH245" i="10"/>
  <c r="H245" i="10"/>
  <c r="AI244" i="10"/>
  <c r="AH244" i="10"/>
  <c r="H244" i="10"/>
  <c r="AI242" i="10"/>
  <c r="AH242" i="10"/>
  <c r="AI241" i="10"/>
  <c r="AH241" i="10"/>
  <c r="AI240" i="10"/>
  <c r="AH240" i="10"/>
  <c r="AI239" i="10"/>
  <c r="AH239" i="10"/>
  <c r="AI238" i="10"/>
  <c r="AH238" i="10"/>
  <c r="AI237" i="10"/>
  <c r="AH237" i="10"/>
  <c r="AI236" i="10"/>
  <c r="AH236" i="10"/>
  <c r="AI235" i="10"/>
  <c r="AH235" i="10"/>
  <c r="H235" i="10"/>
  <c r="AI234" i="10"/>
  <c r="AH234" i="10"/>
  <c r="AI233" i="10"/>
  <c r="AH233" i="10"/>
  <c r="AI232" i="10"/>
  <c r="AH232" i="10"/>
  <c r="AI231" i="10"/>
  <c r="AH231" i="10"/>
  <c r="AI230" i="10"/>
  <c r="AH230" i="10"/>
  <c r="AI229" i="10"/>
  <c r="AH229" i="10"/>
  <c r="AI228" i="10"/>
  <c r="AH228" i="10"/>
  <c r="H228" i="10"/>
  <c r="AI227" i="10"/>
  <c r="AH227" i="10"/>
  <c r="AI226" i="10"/>
  <c r="AH226" i="10"/>
  <c r="AI225" i="10"/>
  <c r="AH225" i="10"/>
  <c r="AI224" i="10"/>
  <c r="AH224" i="10"/>
  <c r="AI223" i="10"/>
  <c r="AH223" i="10"/>
  <c r="AI222" i="10"/>
  <c r="AH222" i="10"/>
  <c r="H222" i="10"/>
  <c r="AI221" i="10"/>
  <c r="AH221" i="10"/>
  <c r="AI220" i="10"/>
  <c r="AH220" i="10"/>
  <c r="AI219" i="10"/>
  <c r="AH219" i="10"/>
  <c r="H219" i="10"/>
  <c r="AH218" i="10"/>
  <c r="AI217" i="10"/>
  <c r="AH217" i="10"/>
  <c r="AI216" i="10"/>
  <c r="AH216" i="10"/>
  <c r="AI215" i="10"/>
  <c r="AH215" i="10"/>
  <c r="AI214" i="10"/>
  <c r="AH214" i="10"/>
  <c r="AI213" i="10"/>
  <c r="AH213" i="10"/>
  <c r="AI212" i="10"/>
  <c r="AH212" i="10"/>
  <c r="AI211" i="10"/>
  <c r="AH211" i="10"/>
  <c r="AI210" i="10"/>
  <c r="AH210" i="10"/>
  <c r="AI209" i="10"/>
  <c r="AH209" i="10"/>
  <c r="H209" i="10"/>
  <c r="AI208" i="10"/>
  <c r="AH208" i="10"/>
  <c r="AI207" i="10"/>
  <c r="AH207" i="10"/>
  <c r="AI206" i="10"/>
  <c r="AH206" i="10"/>
  <c r="AI205" i="10"/>
  <c r="AH205" i="10"/>
  <c r="AI204" i="10"/>
  <c r="AH204" i="10"/>
  <c r="H204" i="10"/>
  <c r="AI203" i="10"/>
  <c r="AH203" i="10"/>
  <c r="AI202" i="10"/>
  <c r="AH202" i="10"/>
  <c r="AI201" i="10"/>
  <c r="AH201" i="10"/>
  <c r="AI200" i="10"/>
  <c r="AH200" i="10"/>
  <c r="AI199" i="10"/>
  <c r="AH199" i="10"/>
  <c r="AI198" i="10"/>
  <c r="AH198" i="10"/>
  <c r="AI197" i="10"/>
  <c r="AH197" i="10"/>
  <c r="H197" i="10"/>
  <c r="AI196" i="10"/>
  <c r="AH196" i="10"/>
  <c r="AI195" i="10"/>
  <c r="AH195" i="10"/>
  <c r="H195" i="10"/>
  <c r="AI194" i="10"/>
  <c r="AH194" i="10"/>
  <c r="AI193" i="10"/>
  <c r="AH193" i="10"/>
  <c r="AI192" i="10"/>
  <c r="AH192" i="10"/>
  <c r="AI191" i="10"/>
  <c r="AH191" i="10"/>
  <c r="AI190" i="10"/>
  <c r="AH190" i="10"/>
  <c r="AI188" i="10"/>
  <c r="AH188" i="10"/>
  <c r="AI187" i="10"/>
  <c r="AH187" i="10"/>
  <c r="AI186" i="10"/>
  <c r="AH186" i="10"/>
  <c r="AI185" i="10"/>
  <c r="AH185" i="10"/>
  <c r="AI184" i="10"/>
  <c r="AH184" i="10"/>
  <c r="AI183" i="10"/>
  <c r="AH183" i="10"/>
  <c r="AI182" i="10"/>
  <c r="AH182" i="10"/>
  <c r="AI181" i="10"/>
  <c r="AH181" i="10"/>
  <c r="AI180" i="10"/>
  <c r="AH180" i="10"/>
  <c r="AI179" i="10"/>
  <c r="AH179" i="10"/>
  <c r="AI178" i="10"/>
  <c r="AH178" i="10"/>
  <c r="AI177" i="10"/>
  <c r="AH177" i="10"/>
  <c r="H177" i="10"/>
  <c r="AI176" i="10"/>
  <c r="AH176" i="10"/>
  <c r="AI175" i="10"/>
  <c r="AH175" i="10"/>
  <c r="AI173" i="10"/>
  <c r="AH173" i="10"/>
  <c r="AI172" i="10"/>
  <c r="AH172" i="10"/>
  <c r="H172" i="10"/>
  <c r="AI171" i="10"/>
  <c r="AH171" i="10"/>
  <c r="AI170" i="10"/>
  <c r="AH170" i="10"/>
  <c r="AI169" i="10"/>
  <c r="AH169" i="10"/>
  <c r="AI168" i="10"/>
  <c r="AH168" i="10"/>
  <c r="AI167" i="10"/>
  <c r="AH167" i="10"/>
  <c r="AI166" i="10"/>
  <c r="AH166" i="10"/>
  <c r="H166" i="10"/>
  <c r="AI165" i="10"/>
  <c r="AH165" i="10"/>
  <c r="AI164" i="10"/>
  <c r="AH164" i="10"/>
  <c r="AI163" i="10"/>
  <c r="AH163" i="10"/>
  <c r="AI162" i="10"/>
  <c r="AH162" i="10"/>
  <c r="AI161" i="10"/>
  <c r="AH161" i="10"/>
  <c r="AI160" i="10"/>
  <c r="AH160" i="10"/>
  <c r="H160" i="10"/>
  <c r="AI159" i="10"/>
  <c r="AH159" i="10"/>
  <c r="AI158" i="10"/>
  <c r="AH158" i="10"/>
  <c r="AI157" i="10"/>
  <c r="AH157" i="10"/>
  <c r="AI156" i="10"/>
  <c r="AH156" i="10"/>
  <c r="AI155" i="10"/>
  <c r="AH155" i="10"/>
  <c r="AI154" i="10"/>
  <c r="AH154" i="10"/>
  <c r="AI153" i="10"/>
  <c r="AH153" i="10"/>
  <c r="AI152" i="10"/>
  <c r="AH152" i="10"/>
  <c r="AI151" i="10"/>
  <c r="AH151" i="10"/>
  <c r="AI150" i="10"/>
  <c r="AH150" i="10"/>
  <c r="AI149" i="10"/>
  <c r="AH149" i="10"/>
  <c r="H149" i="10"/>
  <c r="AI148" i="10"/>
  <c r="AI147" i="10"/>
  <c r="AH147" i="10"/>
  <c r="AI146" i="10"/>
  <c r="AH146" i="10"/>
  <c r="AI145" i="10"/>
  <c r="AH145" i="10"/>
  <c r="AI144" i="10"/>
  <c r="AH144" i="10"/>
  <c r="AI143" i="10"/>
  <c r="AH143" i="10"/>
  <c r="AI142" i="10"/>
  <c r="AH142" i="10"/>
  <c r="H142" i="10"/>
  <c r="AI141" i="10"/>
  <c r="AH141" i="10"/>
  <c r="AI140" i="10"/>
  <c r="AH140" i="10"/>
  <c r="AI139" i="10"/>
  <c r="AH139" i="10"/>
  <c r="AI138" i="10"/>
  <c r="AH138" i="10"/>
  <c r="AI137" i="10"/>
  <c r="AH137" i="10"/>
  <c r="AI136" i="10"/>
  <c r="AH136" i="10"/>
  <c r="AI135" i="10"/>
  <c r="AH135" i="10"/>
  <c r="AI134" i="10"/>
  <c r="AH134" i="10"/>
  <c r="AI133" i="10"/>
  <c r="AH133" i="10"/>
  <c r="AI132" i="10"/>
  <c r="AH132" i="10"/>
  <c r="AI131" i="10"/>
  <c r="AH131" i="10"/>
  <c r="AI130" i="10"/>
  <c r="AH130" i="10"/>
  <c r="H130" i="10"/>
  <c r="AI129" i="10"/>
  <c r="AH129" i="10"/>
  <c r="AI128" i="10"/>
  <c r="AH128" i="10"/>
  <c r="AI127" i="10"/>
  <c r="AH127" i="10"/>
  <c r="AI126" i="10"/>
  <c r="AH126" i="10"/>
  <c r="AI125" i="10"/>
  <c r="AH125" i="10"/>
  <c r="AI124" i="10"/>
  <c r="AH124" i="10"/>
  <c r="AI123" i="10"/>
  <c r="AH123" i="10"/>
  <c r="H123" i="10"/>
  <c r="AI122" i="10"/>
  <c r="AH122" i="10"/>
  <c r="AI121" i="10"/>
  <c r="AH121" i="10"/>
  <c r="AI120" i="10"/>
  <c r="AH120" i="10"/>
  <c r="AI119" i="10"/>
  <c r="AH119" i="10"/>
  <c r="AI118" i="10"/>
  <c r="AH118" i="10"/>
  <c r="AI117" i="10"/>
  <c r="AH117" i="10"/>
  <c r="AI116" i="10"/>
  <c r="AH116" i="10"/>
  <c r="AI115" i="10"/>
  <c r="AH115" i="10"/>
  <c r="AI114" i="10"/>
  <c r="AH114" i="10"/>
  <c r="AI113" i="10"/>
  <c r="AH113" i="10"/>
  <c r="H113" i="10"/>
  <c r="AI112" i="10"/>
  <c r="AH112" i="10"/>
  <c r="AI111" i="10"/>
  <c r="AH111" i="10"/>
  <c r="H111" i="10"/>
  <c r="AI110" i="10"/>
  <c r="AH110" i="10"/>
  <c r="AI109" i="10"/>
  <c r="AH109" i="10"/>
  <c r="AI108" i="10"/>
  <c r="AH108" i="10"/>
  <c r="AI107" i="10"/>
  <c r="AH107" i="10"/>
  <c r="AI106" i="10"/>
  <c r="AH106" i="10"/>
  <c r="AI105" i="10"/>
  <c r="AH105" i="10"/>
  <c r="AI104" i="10"/>
  <c r="AH104" i="10"/>
  <c r="AI103" i="10"/>
  <c r="AH103" i="10"/>
  <c r="AI102" i="10"/>
  <c r="AH102" i="10"/>
  <c r="AI101" i="10"/>
  <c r="AH101" i="10"/>
  <c r="H101" i="10"/>
  <c r="AI100" i="10"/>
  <c r="AH100" i="10"/>
  <c r="AI99" i="10"/>
  <c r="AH99" i="10"/>
  <c r="AI98" i="10"/>
  <c r="AH98" i="10"/>
  <c r="AI97" i="10"/>
  <c r="AH97" i="10"/>
  <c r="AI96" i="10"/>
  <c r="AH96" i="10"/>
  <c r="AI95" i="10"/>
  <c r="AH95" i="10"/>
  <c r="AI94" i="10"/>
  <c r="AH94" i="10"/>
  <c r="AI93" i="10"/>
  <c r="AH93" i="10"/>
  <c r="H93" i="10"/>
  <c r="AI92" i="10"/>
  <c r="AH92" i="10"/>
  <c r="AI91" i="10"/>
  <c r="AH91" i="10"/>
  <c r="AI90" i="10"/>
  <c r="AH90" i="10"/>
  <c r="AI89" i="10"/>
  <c r="AH89" i="10"/>
  <c r="H89" i="10"/>
  <c r="AI88" i="10"/>
  <c r="AH88" i="10"/>
  <c r="AI87" i="10"/>
  <c r="AH87" i="10"/>
  <c r="AI86" i="10"/>
  <c r="AH86" i="10"/>
  <c r="H86" i="10"/>
  <c r="AI85" i="10"/>
  <c r="AH85" i="10"/>
  <c r="AI84" i="10"/>
  <c r="AH84" i="10"/>
  <c r="AI83" i="10"/>
  <c r="AH83" i="10"/>
  <c r="AI82" i="10"/>
  <c r="AH82" i="10"/>
  <c r="AI81" i="10"/>
  <c r="AH81" i="10"/>
  <c r="AI80" i="10"/>
  <c r="AH80" i="10"/>
  <c r="H80" i="10"/>
  <c r="AI79" i="10"/>
  <c r="AH79" i="10"/>
  <c r="AI78" i="10"/>
  <c r="AH78" i="10"/>
  <c r="AI77" i="10"/>
  <c r="AH77" i="10"/>
  <c r="AH76" i="10"/>
  <c r="AH75" i="10"/>
  <c r="AH74" i="10"/>
  <c r="AH73" i="10"/>
  <c r="AH72" i="10"/>
  <c r="H72" i="10"/>
  <c r="AH71" i="10"/>
  <c r="AH70" i="10"/>
  <c r="AH69" i="10"/>
  <c r="AH68" i="10"/>
  <c r="AH66" i="10"/>
  <c r="AH65" i="10"/>
  <c r="AH64" i="10"/>
  <c r="AH63" i="10"/>
  <c r="AH62" i="10"/>
  <c r="AH61" i="10"/>
  <c r="AH60" i="10"/>
  <c r="AH59" i="10"/>
  <c r="AH58" i="10"/>
  <c r="AH57" i="10"/>
  <c r="AH56" i="10"/>
  <c r="H56" i="10"/>
  <c r="AI55" i="10"/>
  <c r="AH55" i="10"/>
  <c r="AI54" i="10"/>
  <c r="AH54" i="10"/>
  <c r="AI53" i="10"/>
  <c r="AH53" i="10"/>
  <c r="AI52" i="10"/>
  <c r="AH52" i="10"/>
  <c r="AI51" i="10"/>
  <c r="AH51" i="10"/>
  <c r="AI50" i="10"/>
  <c r="AH50" i="10"/>
  <c r="AI49" i="10"/>
  <c r="AH49" i="10"/>
  <c r="AI48" i="10"/>
  <c r="AH48" i="10"/>
  <c r="AI47" i="10"/>
  <c r="AH47" i="10"/>
  <c r="AI46" i="10"/>
  <c r="AH46" i="10"/>
  <c r="AI45" i="10"/>
  <c r="AH45" i="10"/>
  <c r="AI44" i="10"/>
  <c r="AH44" i="10"/>
  <c r="AI43" i="10"/>
  <c r="AH43" i="10"/>
  <c r="AI42" i="10"/>
  <c r="AH42" i="10"/>
  <c r="AI41" i="10"/>
  <c r="AH41" i="10"/>
  <c r="AI40" i="10"/>
  <c r="AH40" i="10"/>
  <c r="AI39" i="10"/>
  <c r="AH39" i="10"/>
  <c r="AI38" i="10"/>
  <c r="AH38" i="10"/>
  <c r="AI37" i="10"/>
  <c r="AH37" i="10"/>
  <c r="AI36" i="10"/>
  <c r="AH36" i="10"/>
  <c r="AI35" i="10"/>
  <c r="AH35" i="10"/>
  <c r="AI34" i="10"/>
  <c r="AH34" i="10"/>
  <c r="AI33" i="10"/>
  <c r="AH33" i="10"/>
  <c r="H33" i="10"/>
  <c r="AI32" i="10"/>
  <c r="AH32" i="10"/>
  <c r="AI31" i="10"/>
  <c r="AH31" i="10"/>
  <c r="AI30" i="10"/>
  <c r="AH30" i="10"/>
  <c r="AI29" i="10"/>
  <c r="AH29" i="10"/>
  <c r="AI28" i="10"/>
  <c r="AH28" i="10"/>
  <c r="AI27" i="10"/>
  <c r="AH27" i="10"/>
  <c r="AI26" i="10"/>
  <c r="AH26" i="10"/>
  <c r="AI25" i="10"/>
  <c r="AH25" i="10"/>
  <c r="H25" i="10"/>
  <c r="AI24" i="10"/>
  <c r="AH24" i="10"/>
  <c r="AI23" i="10"/>
  <c r="AH23" i="10"/>
  <c r="AI22" i="10"/>
  <c r="AH22" i="10"/>
  <c r="AI21" i="10"/>
  <c r="AH21" i="10"/>
  <c r="AI19" i="10"/>
  <c r="AH19" i="10"/>
  <c r="AI18" i="10"/>
  <c r="AH18" i="10"/>
  <c r="AI17" i="10"/>
  <c r="AH17" i="10"/>
  <c r="AI16" i="10"/>
  <c r="AH16" i="10"/>
  <c r="AI14" i="10"/>
  <c r="AH14" i="10"/>
  <c r="H14" i="10"/>
  <c r="AI13" i="10"/>
  <c r="AH13" i="10"/>
  <c r="AI12" i="10"/>
  <c r="AH12" i="10"/>
  <c r="AI11" i="10"/>
  <c r="AH11" i="10"/>
  <c r="AI10" i="10"/>
  <c r="AH10" i="10"/>
  <c r="H10" i="10"/>
  <c r="AH358" i="9"/>
  <c r="H358" i="9"/>
  <c r="AH357" i="9"/>
  <c r="AH356" i="9"/>
  <c r="AH355" i="9"/>
  <c r="AH354" i="9"/>
  <c r="AH353" i="9"/>
  <c r="AH352" i="9"/>
  <c r="AH351" i="9"/>
  <c r="AH350" i="9"/>
  <c r="AH349" i="9"/>
  <c r="AH348" i="9"/>
  <c r="H348" i="9"/>
  <c r="AI344" i="9"/>
  <c r="AH344" i="9"/>
  <c r="AI343" i="9"/>
  <c r="AH343" i="9"/>
  <c r="AI342" i="9"/>
  <c r="AH342" i="9"/>
  <c r="AI340" i="9"/>
  <c r="AH340" i="9"/>
  <c r="AI339" i="9"/>
  <c r="AH339" i="9"/>
  <c r="AI337" i="9"/>
  <c r="AH337" i="9"/>
  <c r="AI335" i="9"/>
  <c r="AH335" i="9"/>
  <c r="AI334" i="9"/>
  <c r="AH334" i="9"/>
  <c r="AI333" i="9"/>
  <c r="AH333" i="9"/>
  <c r="AI332" i="9"/>
  <c r="AH332" i="9"/>
  <c r="AI331" i="9"/>
  <c r="AH331" i="9"/>
  <c r="H331" i="9"/>
  <c r="AI330" i="9"/>
  <c r="AH330" i="9"/>
  <c r="AI329" i="9"/>
  <c r="AH329" i="9"/>
  <c r="AI327" i="9"/>
  <c r="AH327" i="9"/>
  <c r="AI326" i="9"/>
  <c r="AH326" i="9"/>
  <c r="AI325" i="9"/>
  <c r="AH325" i="9"/>
  <c r="AI324" i="9"/>
  <c r="AH324" i="9"/>
  <c r="AI323" i="9"/>
  <c r="AH323" i="9"/>
  <c r="AI322" i="9"/>
  <c r="AH322" i="9"/>
  <c r="H322" i="9"/>
  <c r="AH321" i="9"/>
  <c r="AH320" i="9"/>
  <c r="AH319" i="9"/>
  <c r="AH317" i="9"/>
  <c r="AH315" i="9"/>
  <c r="AH314" i="9"/>
  <c r="AH313" i="9"/>
  <c r="AH312" i="9"/>
  <c r="H312" i="9"/>
  <c r="AH310" i="9"/>
  <c r="AH309" i="9"/>
  <c r="AI307" i="9"/>
  <c r="AH307" i="9"/>
  <c r="AI306" i="9"/>
  <c r="AH306" i="9"/>
  <c r="AI305" i="9"/>
  <c r="AH305" i="9"/>
  <c r="AI304" i="9"/>
  <c r="AH304" i="9"/>
  <c r="H304" i="9"/>
  <c r="AI303" i="9"/>
  <c r="AH303" i="9"/>
  <c r="AI302" i="9"/>
  <c r="AH302" i="9"/>
  <c r="AI301" i="9"/>
  <c r="AH301" i="9"/>
  <c r="AI300" i="9"/>
  <c r="AH300" i="9"/>
  <c r="H300" i="9"/>
  <c r="AI299" i="9"/>
  <c r="AH299" i="9"/>
  <c r="AI298" i="9"/>
  <c r="AH298" i="9"/>
  <c r="AI297" i="9"/>
  <c r="AH297" i="9"/>
  <c r="H297" i="9"/>
  <c r="AI296" i="9"/>
  <c r="AH296" i="9"/>
  <c r="AI295" i="9"/>
  <c r="AH295" i="9"/>
  <c r="AI294" i="9"/>
  <c r="AH294" i="9"/>
  <c r="AI293" i="9"/>
  <c r="AH293" i="9"/>
  <c r="H293" i="9"/>
  <c r="AI292" i="9"/>
  <c r="AH292" i="9"/>
  <c r="AI287" i="9"/>
  <c r="AH287" i="9"/>
  <c r="AI285" i="9"/>
  <c r="AH285" i="9"/>
  <c r="AI284" i="9"/>
  <c r="AH284" i="9"/>
  <c r="AI283" i="9"/>
  <c r="AH283" i="9"/>
  <c r="AI282" i="9"/>
  <c r="AH282" i="9"/>
  <c r="AI281" i="9"/>
  <c r="AH281" i="9"/>
  <c r="AI280" i="9"/>
  <c r="AH280" i="9"/>
  <c r="AI278" i="9"/>
  <c r="AH278" i="9"/>
  <c r="AI277" i="9"/>
  <c r="AH277" i="9"/>
  <c r="AI276" i="9"/>
  <c r="AH276" i="9"/>
  <c r="H276" i="9"/>
  <c r="AI274" i="9"/>
  <c r="AH274" i="9"/>
  <c r="AI272" i="9"/>
  <c r="AH272" i="9"/>
  <c r="AI271" i="9"/>
  <c r="AH271" i="9"/>
  <c r="AI270" i="9"/>
  <c r="AH270" i="9"/>
  <c r="AI269" i="9"/>
  <c r="AH269" i="9"/>
  <c r="AI268" i="9"/>
  <c r="AH268" i="9"/>
  <c r="AI267" i="9"/>
  <c r="AH267" i="9"/>
  <c r="AI266" i="9"/>
  <c r="AH266" i="9"/>
  <c r="AI265" i="9"/>
  <c r="AH265" i="9"/>
  <c r="AI264" i="9"/>
  <c r="AH264" i="9"/>
  <c r="AI263" i="9"/>
  <c r="AH263" i="9"/>
  <c r="AI262" i="9"/>
  <c r="AH262" i="9"/>
  <c r="H261" i="9"/>
  <c r="AI260" i="9"/>
  <c r="AH260" i="9"/>
  <c r="AI259" i="9"/>
  <c r="AH259" i="9"/>
  <c r="H259" i="9"/>
  <c r="AI258" i="9"/>
  <c r="AH258" i="9"/>
  <c r="AI257" i="9"/>
  <c r="AH257" i="9"/>
  <c r="AI256" i="9"/>
  <c r="AH256" i="9"/>
  <c r="AI255" i="9"/>
  <c r="AH255" i="9"/>
  <c r="AI254" i="9"/>
  <c r="AH254" i="9"/>
  <c r="H254" i="9"/>
  <c r="AI328" i="9"/>
  <c r="AH328" i="9"/>
  <c r="AI253" i="9"/>
  <c r="AH253" i="9"/>
  <c r="AI252" i="9"/>
  <c r="AH252" i="9"/>
  <c r="AI250" i="9"/>
  <c r="AH250" i="9"/>
  <c r="AI249" i="9"/>
  <c r="AH249" i="9"/>
  <c r="H249" i="9"/>
  <c r="AI248" i="9"/>
  <c r="AH248" i="9"/>
  <c r="AI247" i="9"/>
  <c r="AH247" i="9"/>
  <c r="AI246" i="9"/>
  <c r="AH246" i="9"/>
  <c r="AI245" i="9"/>
  <c r="AH245" i="9"/>
  <c r="AI244" i="9"/>
  <c r="AH244" i="9"/>
  <c r="H244" i="9"/>
  <c r="AI243" i="9"/>
  <c r="AH243" i="9"/>
  <c r="AI242" i="9"/>
  <c r="AH242" i="9"/>
  <c r="H242" i="9"/>
  <c r="AI241" i="9"/>
  <c r="AH241" i="9"/>
  <c r="H241" i="9"/>
  <c r="AI239" i="9"/>
  <c r="AH239" i="9"/>
  <c r="AI238" i="9"/>
  <c r="AH238" i="9"/>
  <c r="AI237" i="9"/>
  <c r="AH237" i="9"/>
  <c r="AI236" i="9"/>
  <c r="AH236" i="9"/>
  <c r="AI235" i="9"/>
  <c r="AH235" i="9"/>
  <c r="AI234" i="9"/>
  <c r="AH234" i="9"/>
  <c r="AI232" i="9"/>
  <c r="AH232" i="9"/>
  <c r="H232" i="9"/>
  <c r="AI231" i="9"/>
  <c r="AH231" i="9"/>
  <c r="AI229" i="9"/>
  <c r="AH229" i="9"/>
  <c r="AI228" i="9"/>
  <c r="AH228" i="9"/>
  <c r="AI227" i="9"/>
  <c r="AH227" i="9"/>
  <c r="AI225" i="9"/>
  <c r="AH225" i="9"/>
  <c r="H225" i="9"/>
  <c r="AI224" i="9"/>
  <c r="AH224" i="9"/>
  <c r="AI223" i="9"/>
  <c r="AH223" i="9"/>
  <c r="AI222" i="9"/>
  <c r="AH222" i="9"/>
  <c r="AI221" i="9"/>
  <c r="AH221" i="9"/>
  <c r="AI220" i="9"/>
  <c r="AH220" i="9"/>
  <c r="AI219" i="9"/>
  <c r="AH219" i="9"/>
  <c r="AI218" i="9"/>
  <c r="AH218" i="9"/>
  <c r="AI217" i="9"/>
  <c r="AH217" i="9"/>
  <c r="AH215" i="9"/>
  <c r="AI214" i="9"/>
  <c r="AH214" i="9"/>
  <c r="AI213" i="9"/>
  <c r="AH213" i="9"/>
  <c r="AI212" i="9"/>
  <c r="AH212" i="9"/>
  <c r="AI211" i="9"/>
  <c r="AH211" i="9"/>
  <c r="AI210" i="9"/>
  <c r="AH210" i="9"/>
  <c r="AI209" i="9"/>
  <c r="AH209" i="9"/>
  <c r="AI208" i="9"/>
  <c r="AH208" i="9"/>
  <c r="AI207" i="9"/>
  <c r="AH207" i="9"/>
  <c r="AI206" i="9"/>
  <c r="AH206" i="9"/>
  <c r="AI205" i="9"/>
  <c r="AH205" i="9"/>
  <c r="AI204" i="9"/>
  <c r="AH204" i="9"/>
  <c r="AI203" i="9"/>
  <c r="AH203" i="9"/>
  <c r="AI202" i="9"/>
  <c r="AH202" i="9"/>
  <c r="AI201" i="9"/>
  <c r="AH201" i="9"/>
  <c r="AI200" i="9"/>
  <c r="AH200" i="9"/>
  <c r="AI199" i="9"/>
  <c r="AH199" i="9"/>
  <c r="AI198" i="9"/>
  <c r="AH198" i="9"/>
  <c r="AI197" i="9"/>
  <c r="AH197" i="9"/>
  <c r="AI196" i="9"/>
  <c r="AH196" i="9"/>
  <c r="AI195" i="9"/>
  <c r="AH195" i="9"/>
  <c r="AI194" i="9"/>
  <c r="AH194" i="9"/>
  <c r="AI193" i="9"/>
  <c r="AH193" i="9"/>
  <c r="AI192" i="9"/>
  <c r="AH192" i="9"/>
  <c r="H192" i="9"/>
  <c r="AI191" i="9"/>
  <c r="AH191" i="9"/>
  <c r="AI190" i="9"/>
  <c r="AH190" i="9"/>
  <c r="AI189" i="9"/>
  <c r="AH189" i="9"/>
  <c r="AI188" i="9"/>
  <c r="AH188" i="9"/>
  <c r="AI187" i="9"/>
  <c r="AH187" i="9"/>
  <c r="AI185" i="9"/>
  <c r="AH185" i="9"/>
  <c r="AI184" i="9"/>
  <c r="AH184" i="9"/>
  <c r="AI183" i="9"/>
  <c r="AH183" i="9"/>
  <c r="AI182" i="9"/>
  <c r="AH182" i="9"/>
  <c r="AI181" i="9"/>
  <c r="AH181" i="9"/>
  <c r="AI180" i="9"/>
  <c r="AH180" i="9"/>
  <c r="AI179" i="9"/>
  <c r="AH179" i="9"/>
  <c r="AI178" i="9"/>
  <c r="AH178" i="9"/>
  <c r="AI177" i="9"/>
  <c r="AH177" i="9"/>
  <c r="AI176" i="9"/>
  <c r="AH176" i="9"/>
  <c r="AI175" i="9"/>
  <c r="AH175" i="9"/>
  <c r="AI174" i="9"/>
  <c r="AH174" i="9"/>
  <c r="AI173" i="9"/>
  <c r="AH173" i="9"/>
  <c r="AI172" i="9"/>
  <c r="AH172" i="9"/>
  <c r="AI171" i="9"/>
  <c r="AH171" i="9"/>
  <c r="AI170" i="9"/>
  <c r="AH170" i="9"/>
  <c r="AI169" i="9"/>
  <c r="AH169" i="9"/>
  <c r="AI167" i="9"/>
  <c r="AH167" i="9"/>
  <c r="AI166" i="9"/>
  <c r="AH166" i="9"/>
  <c r="AI165" i="9"/>
  <c r="AH165" i="9"/>
  <c r="AI164" i="9"/>
  <c r="AH164" i="9"/>
  <c r="AI163" i="9"/>
  <c r="AH163" i="9"/>
  <c r="AI161" i="9"/>
  <c r="AH161" i="9"/>
  <c r="AI160" i="9"/>
  <c r="AH160" i="9"/>
  <c r="AI159" i="9"/>
  <c r="AH159" i="9"/>
  <c r="AI158" i="9"/>
  <c r="AH158" i="9"/>
  <c r="AI157" i="9"/>
  <c r="AH157" i="9"/>
  <c r="AI156" i="9"/>
  <c r="AH156" i="9"/>
  <c r="AI155" i="9"/>
  <c r="AH155" i="9"/>
  <c r="AI154" i="9"/>
  <c r="AH154" i="9"/>
  <c r="AI153" i="9"/>
  <c r="AH153" i="9"/>
  <c r="AI152" i="9"/>
  <c r="AH152" i="9"/>
  <c r="AI151" i="9"/>
  <c r="AH151" i="9"/>
  <c r="AI150" i="9"/>
  <c r="AH150" i="9"/>
  <c r="AI149" i="9"/>
  <c r="AH149" i="9"/>
  <c r="AI148" i="9"/>
  <c r="AH148" i="9"/>
  <c r="AI147" i="9"/>
  <c r="AH147" i="9"/>
  <c r="AI146" i="9"/>
  <c r="AI145" i="9"/>
  <c r="AH145" i="9"/>
  <c r="AI144" i="9"/>
  <c r="AH144" i="9"/>
  <c r="AI143" i="9"/>
  <c r="AH143" i="9"/>
  <c r="AI142" i="9"/>
  <c r="AH142" i="9"/>
  <c r="AI141" i="9"/>
  <c r="AH141" i="9"/>
  <c r="AI140" i="9"/>
  <c r="AH140" i="9"/>
  <c r="AI139" i="9"/>
  <c r="AH139" i="9"/>
  <c r="AI138" i="9"/>
  <c r="AH138" i="9"/>
  <c r="AI137" i="9"/>
  <c r="AH137" i="9"/>
  <c r="AI136" i="9"/>
  <c r="AH136" i="9"/>
  <c r="AI135" i="9"/>
  <c r="AH135" i="9"/>
  <c r="AI134" i="9"/>
  <c r="AH134" i="9"/>
  <c r="AI133" i="9"/>
  <c r="AH133" i="9"/>
  <c r="AI132" i="9"/>
  <c r="AH132" i="9"/>
  <c r="AI131" i="9"/>
  <c r="AH131" i="9"/>
  <c r="AI130" i="9"/>
  <c r="AI129" i="9"/>
  <c r="AH129" i="9"/>
  <c r="AI128" i="9"/>
  <c r="AH128" i="9"/>
  <c r="AI127" i="9"/>
  <c r="AH127" i="9"/>
  <c r="AI126" i="9"/>
  <c r="AH126" i="9"/>
  <c r="AI125" i="9"/>
  <c r="AH125" i="9"/>
  <c r="AI124" i="9"/>
  <c r="AH124" i="9"/>
  <c r="AI123" i="9"/>
  <c r="AH123" i="9"/>
  <c r="AI122" i="9"/>
  <c r="AH122" i="9"/>
  <c r="AI121" i="9"/>
  <c r="AH121" i="9"/>
  <c r="AI120" i="9"/>
  <c r="AH120" i="9"/>
  <c r="AI119" i="9"/>
  <c r="AH119" i="9"/>
  <c r="AI118" i="9"/>
  <c r="AH118" i="9"/>
  <c r="AI117" i="9"/>
  <c r="AH117" i="9"/>
  <c r="AI116" i="9"/>
  <c r="AH116" i="9"/>
  <c r="AI115" i="9"/>
  <c r="AH115" i="9"/>
  <c r="AI114" i="9"/>
  <c r="AH114" i="9"/>
  <c r="AI113" i="9"/>
  <c r="AH113" i="9"/>
  <c r="AI112" i="9"/>
  <c r="AH112" i="9"/>
  <c r="AI111" i="9"/>
  <c r="AH111" i="9"/>
  <c r="AI110" i="9"/>
  <c r="AH110" i="9"/>
  <c r="AI108" i="9"/>
  <c r="AH108" i="9"/>
  <c r="AI107" i="9"/>
  <c r="AI105" i="9"/>
  <c r="AH105" i="9"/>
  <c r="AI104" i="9"/>
  <c r="AH104" i="9"/>
  <c r="AI103" i="9"/>
  <c r="AH103" i="9"/>
  <c r="AI102" i="9"/>
  <c r="AH102" i="9"/>
  <c r="AI101" i="9"/>
  <c r="AH101" i="9"/>
  <c r="AI100" i="9"/>
  <c r="AH100" i="9"/>
  <c r="AI99" i="9"/>
  <c r="AH99" i="9"/>
  <c r="AI98" i="9"/>
  <c r="AH98" i="9"/>
  <c r="AI97" i="9"/>
  <c r="AH97" i="9"/>
  <c r="AI96" i="9"/>
  <c r="AH96" i="9"/>
  <c r="AI95" i="9"/>
  <c r="AH95" i="9"/>
  <c r="AI94" i="9"/>
  <c r="AH94" i="9"/>
  <c r="AI93" i="9"/>
  <c r="AH93" i="9"/>
  <c r="AI92" i="9"/>
  <c r="AH92" i="9"/>
  <c r="AI91" i="9"/>
  <c r="AH91" i="9"/>
  <c r="AI90" i="9"/>
  <c r="AH90" i="9"/>
  <c r="AI89" i="9"/>
  <c r="AH89" i="9"/>
  <c r="AI88" i="9"/>
  <c r="AH88" i="9"/>
  <c r="AI87" i="9"/>
  <c r="AH87" i="9"/>
  <c r="AI86" i="9"/>
  <c r="AH86" i="9"/>
  <c r="AI85" i="9"/>
  <c r="AH85" i="9"/>
  <c r="AI84" i="9"/>
  <c r="AH84" i="9"/>
  <c r="AI83" i="9"/>
  <c r="AH83" i="9"/>
  <c r="AI82" i="9"/>
  <c r="AH82" i="9"/>
  <c r="AI81" i="9"/>
  <c r="AH81" i="9"/>
  <c r="AI80" i="9"/>
  <c r="AH80" i="9"/>
  <c r="AI79" i="9"/>
  <c r="AH79" i="9"/>
  <c r="AI78" i="9"/>
  <c r="AH78" i="9"/>
  <c r="AI77" i="9"/>
  <c r="AH77" i="9"/>
  <c r="AI76" i="9"/>
  <c r="AH76" i="9"/>
  <c r="AI75" i="9"/>
  <c r="AH75" i="9"/>
  <c r="AH74" i="9"/>
  <c r="AH73" i="9"/>
  <c r="AH72" i="9"/>
  <c r="AH71" i="9"/>
  <c r="AH70" i="9"/>
  <c r="AH69" i="9"/>
  <c r="AH68" i="9"/>
  <c r="AH67" i="9"/>
  <c r="AH66" i="9"/>
  <c r="AH63" i="9"/>
  <c r="AH62" i="9"/>
  <c r="AH61" i="9"/>
  <c r="AH60" i="9"/>
  <c r="AH59" i="9"/>
  <c r="AH58" i="9"/>
  <c r="AH57" i="9"/>
  <c r="AH56" i="9"/>
  <c r="AH55" i="9"/>
  <c r="AH54" i="9"/>
  <c r="AI53" i="9"/>
  <c r="AH53" i="9"/>
  <c r="AI52" i="9"/>
  <c r="AH52" i="9"/>
  <c r="AI51" i="9"/>
  <c r="AH51" i="9"/>
  <c r="AI50" i="9"/>
  <c r="AH50" i="9"/>
  <c r="AI49" i="9"/>
  <c r="AH49" i="9"/>
  <c r="AI48" i="9"/>
  <c r="AH48" i="9"/>
  <c r="AI47" i="9"/>
  <c r="AH47" i="9"/>
  <c r="AI46" i="9"/>
  <c r="AH46" i="9"/>
  <c r="AI45" i="9"/>
  <c r="AH45" i="9"/>
  <c r="AI44" i="9"/>
  <c r="AH44" i="9"/>
  <c r="AI43" i="9"/>
  <c r="AH43" i="9"/>
  <c r="AI42" i="9"/>
  <c r="AH42" i="9"/>
  <c r="AI41" i="9"/>
  <c r="AH41" i="9"/>
  <c r="AI40" i="9"/>
  <c r="AH40" i="9"/>
  <c r="AI39" i="9"/>
  <c r="AH39" i="9"/>
  <c r="AI38" i="9"/>
  <c r="AH38" i="9"/>
  <c r="AI37" i="9"/>
  <c r="AH37" i="9"/>
  <c r="AI36" i="9"/>
  <c r="AH36" i="9"/>
  <c r="AI35" i="9"/>
  <c r="AH35" i="9"/>
  <c r="AI34" i="9"/>
  <c r="AH34" i="9"/>
  <c r="AI33" i="9"/>
  <c r="AH33" i="9"/>
  <c r="AI32" i="9"/>
  <c r="AH32" i="9"/>
  <c r="AI31" i="9"/>
  <c r="AH31" i="9"/>
  <c r="AI30" i="9"/>
  <c r="AH30" i="9"/>
  <c r="AI29" i="9"/>
  <c r="AH29" i="9"/>
  <c r="AI28" i="9"/>
  <c r="AH28" i="9"/>
  <c r="AI27" i="9"/>
  <c r="AH27" i="9"/>
  <c r="AI26" i="9"/>
  <c r="AH26" i="9"/>
  <c r="AI25" i="9"/>
  <c r="AH25" i="9"/>
  <c r="AI24" i="9"/>
  <c r="AH24" i="9"/>
  <c r="AI23" i="9"/>
  <c r="AH23" i="9"/>
  <c r="AI22" i="9"/>
  <c r="AH22" i="9"/>
  <c r="AI21" i="9"/>
  <c r="AH21" i="9"/>
  <c r="AI20" i="9"/>
  <c r="AH20" i="9"/>
  <c r="AI19" i="9"/>
  <c r="AH19" i="9"/>
  <c r="AI18" i="9"/>
  <c r="AH18" i="9"/>
  <c r="AI17" i="9"/>
  <c r="AH17" i="9"/>
  <c r="AI16" i="9"/>
  <c r="AH16" i="9"/>
  <c r="AI15" i="9"/>
  <c r="AH15" i="9"/>
  <c r="AI14" i="9"/>
  <c r="AH14" i="9"/>
  <c r="AI13" i="9"/>
  <c r="AH13" i="9"/>
  <c r="AI12" i="9"/>
  <c r="AH12" i="9"/>
  <c r="AI11" i="9"/>
  <c r="AH11" i="9"/>
  <c r="AI10" i="9"/>
  <c r="AH10" i="9"/>
  <c r="AH373" i="8"/>
  <c r="AI163" i="8" l="1"/>
  <c r="AH163" i="8"/>
  <c r="AI208" i="8" l="1"/>
  <c r="AH208" i="8"/>
  <c r="AI207" i="8"/>
  <c r="AH207" i="8"/>
  <c r="AI206" i="8"/>
  <c r="AH206" i="8"/>
  <c r="AI204" i="8"/>
  <c r="AH204" i="8"/>
  <c r="AI203" i="8"/>
  <c r="AH203" i="8"/>
  <c r="AI194" i="8" l="1"/>
  <c r="AH194" i="8"/>
  <c r="AI15" i="8" l="1"/>
  <c r="AH15" i="8"/>
  <c r="AH372" i="8" l="1"/>
  <c r="AH370" i="8"/>
  <c r="AH368" i="8"/>
  <c r="AH366" i="8"/>
  <c r="AH364" i="8"/>
  <c r="AH362" i="8"/>
  <c r="AH360" i="8"/>
  <c r="AH358" i="8"/>
  <c r="AH356" i="8"/>
  <c r="AH354" i="8"/>
  <c r="AI337" i="8" l="1"/>
  <c r="AH337" i="8"/>
  <c r="AI202" i="8" l="1"/>
  <c r="AH202" i="8"/>
  <c r="AI200" i="8"/>
  <c r="AH200" i="8"/>
  <c r="AI171" i="8"/>
  <c r="AH171" i="8"/>
  <c r="AI168" i="8"/>
  <c r="AH168" i="8"/>
  <c r="AI159" i="8"/>
  <c r="AH159" i="8"/>
  <c r="AI260" i="8"/>
  <c r="AH260" i="8"/>
  <c r="AI235" i="8" l="1"/>
  <c r="AH235" i="8"/>
  <c r="AI232" i="8"/>
  <c r="AH232" i="8"/>
  <c r="AH371" i="8" l="1"/>
  <c r="AH369" i="8"/>
  <c r="AH367" i="8"/>
  <c r="AH365" i="8"/>
  <c r="AH363" i="8"/>
  <c r="AH361" i="8"/>
  <c r="AH359" i="8"/>
  <c r="AH357" i="8"/>
  <c r="AH355" i="8"/>
  <c r="AH353" i="8"/>
  <c r="H353" i="8"/>
  <c r="AI352" i="8"/>
  <c r="AH352" i="8"/>
  <c r="AI351" i="8"/>
  <c r="AH351" i="8"/>
  <c r="AI350" i="8"/>
  <c r="AH350" i="8"/>
  <c r="AI349" i="8"/>
  <c r="AH349" i="8"/>
  <c r="AI348" i="8"/>
  <c r="AH348" i="8"/>
  <c r="AI347" i="8"/>
  <c r="AH347" i="8"/>
  <c r="H347" i="8"/>
  <c r="AI345" i="8"/>
  <c r="AH345" i="8"/>
  <c r="AI343" i="8"/>
  <c r="AH343" i="8"/>
  <c r="AI342" i="8"/>
  <c r="AH342" i="8"/>
  <c r="AI341" i="8"/>
  <c r="AH341" i="8"/>
  <c r="AI340" i="8"/>
  <c r="AH340" i="8"/>
  <c r="AI339" i="8"/>
  <c r="AH339" i="8"/>
  <c r="AI338" i="8"/>
  <c r="AH338" i="8"/>
  <c r="AI336" i="8"/>
  <c r="AH336" i="8"/>
  <c r="H336" i="8"/>
  <c r="AI335" i="8"/>
  <c r="AH335" i="8"/>
  <c r="AI334" i="8"/>
  <c r="AH334" i="8"/>
  <c r="AI333" i="8"/>
  <c r="AH333" i="8"/>
  <c r="AI332" i="8"/>
  <c r="AH332" i="8"/>
  <c r="AI331" i="8"/>
  <c r="AH331" i="8"/>
  <c r="H331" i="8"/>
  <c r="AH330" i="8"/>
  <c r="AH329" i="8"/>
  <c r="AH327" i="8"/>
  <c r="AH326" i="8"/>
  <c r="AH325" i="8"/>
  <c r="AH324" i="8"/>
  <c r="AH323" i="8"/>
  <c r="AH322" i="8"/>
  <c r="AH321" i="8"/>
  <c r="H321" i="8"/>
  <c r="AH319" i="8"/>
  <c r="AH318" i="8"/>
  <c r="AI317" i="8"/>
  <c r="AH317" i="8"/>
  <c r="AI316" i="8"/>
  <c r="AH316" i="8"/>
  <c r="AI315" i="8"/>
  <c r="AH315" i="8"/>
  <c r="AI314" i="8"/>
  <c r="AH314" i="8"/>
  <c r="H314" i="8"/>
  <c r="AI313" i="8"/>
  <c r="AH313" i="8"/>
  <c r="AI312" i="8"/>
  <c r="AH312" i="8"/>
  <c r="AI311" i="8"/>
  <c r="AH311" i="8"/>
  <c r="AI310" i="8"/>
  <c r="AH310" i="8"/>
  <c r="H310" i="8"/>
  <c r="AI309" i="8"/>
  <c r="AH309" i="8"/>
  <c r="AI308" i="8"/>
  <c r="AH308" i="8"/>
  <c r="AI307" i="8"/>
  <c r="AH307" i="8"/>
  <c r="H307" i="8"/>
  <c r="AI306" i="8"/>
  <c r="AH306" i="8"/>
  <c r="AI305" i="8"/>
  <c r="AH305" i="8"/>
  <c r="AI304" i="8"/>
  <c r="AH304" i="8"/>
  <c r="AI303" i="8"/>
  <c r="AH303" i="8"/>
  <c r="H303" i="8"/>
  <c r="AI302" i="8"/>
  <c r="AH302" i="8"/>
  <c r="AI297" i="8"/>
  <c r="AH297" i="8"/>
  <c r="AI295" i="8"/>
  <c r="AH295" i="8"/>
  <c r="AI294" i="8"/>
  <c r="AH294" i="8"/>
  <c r="AI293" i="8"/>
  <c r="AH293" i="8"/>
  <c r="AI292" i="8"/>
  <c r="AH292" i="8"/>
  <c r="AI291" i="8"/>
  <c r="AH291" i="8"/>
  <c r="AI290" i="8"/>
  <c r="AH290" i="8"/>
  <c r="AI289" i="8"/>
  <c r="AH289" i="8"/>
  <c r="AI288" i="8"/>
  <c r="AH288" i="8"/>
  <c r="AI287" i="8"/>
  <c r="AH287" i="8"/>
  <c r="AI286" i="8"/>
  <c r="AH286" i="8"/>
  <c r="H286" i="8"/>
  <c r="AI285" i="8"/>
  <c r="AH285" i="8"/>
  <c r="AI284" i="8"/>
  <c r="AH284" i="8"/>
  <c r="AI282" i="8"/>
  <c r="AH282" i="8"/>
  <c r="AI281" i="8"/>
  <c r="AH281" i="8"/>
  <c r="AI280" i="8"/>
  <c r="AH280" i="8"/>
  <c r="AI279" i="8"/>
  <c r="AH279" i="8"/>
  <c r="AI278" i="8"/>
  <c r="AH278" i="8"/>
  <c r="AI277" i="8"/>
  <c r="AH277" i="8"/>
  <c r="AI276" i="8"/>
  <c r="AH276" i="8"/>
  <c r="AI275" i="8"/>
  <c r="AH275" i="8"/>
  <c r="AI274" i="8"/>
  <c r="AH274" i="8"/>
  <c r="H274" i="8"/>
  <c r="AI273" i="8"/>
  <c r="AH273" i="8"/>
  <c r="AI272" i="8"/>
  <c r="AH272" i="8"/>
  <c r="AI271" i="8"/>
  <c r="AH271" i="8"/>
  <c r="AI270" i="8"/>
  <c r="AH270" i="8"/>
  <c r="H270" i="8"/>
  <c r="AI269" i="8"/>
  <c r="AH269" i="8"/>
  <c r="AI268" i="8"/>
  <c r="AH268" i="8"/>
  <c r="H268" i="8"/>
  <c r="AI267" i="8"/>
  <c r="AH267" i="8"/>
  <c r="AI266" i="8"/>
  <c r="AH266" i="8"/>
  <c r="AI265" i="8"/>
  <c r="AH265" i="8"/>
  <c r="AI264" i="8"/>
  <c r="AH264" i="8"/>
  <c r="AI263" i="8"/>
  <c r="AH263" i="8"/>
  <c r="H263" i="8"/>
  <c r="AI262" i="8"/>
  <c r="AH262" i="8"/>
  <c r="AI261" i="8"/>
  <c r="AH261" i="8"/>
  <c r="AI259" i="8"/>
  <c r="AH259" i="8"/>
  <c r="H259" i="8"/>
  <c r="AI258" i="8"/>
  <c r="AH258" i="8"/>
  <c r="AI257" i="8"/>
  <c r="AH257" i="8"/>
  <c r="AI256" i="8"/>
  <c r="AH256" i="8"/>
  <c r="AI255" i="8"/>
  <c r="AH255" i="8"/>
  <c r="H255" i="8"/>
  <c r="AI254" i="8"/>
  <c r="AH254" i="8"/>
  <c r="AI253" i="8"/>
  <c r="AH253" i="8"/>
  <c r="AI252" i="8"/>
  <c r="AH252" i="8"/>
  <c r="AI251" i="8"/>
  <c r="AH251" i="8"/>
  <c r="AI250" i="8"/>
  <c r="AH250" i="8"/>
  <c r="H250" i="8"/>
  <c r="AI249" i="8"/>
  <c r="AH249" i="8"/>
  <c r="AI248" i="8"/>
  <c r="AH248" i="8"/>
  <c r="H248" i="8"/>
  <c r="AI247" i="8"/>
  <c r="AH247" i="8"/>
  <c r="H247" i="8"/>
  <c r="AI246" i="8"/>
  <c r="AH246" i="8"/>
  <c r="AI245" i="8"/>
  <c r="AH245" i="8"/>
  <c r="AI244" i="8"/>
  <c r="AH244" i="8"/>
  <c r="AI243" i="8"/>
  <c r="AH243" i="8"/>
  <c r="AI242" i="8"/>
  <c r="AH242" i="8"/>
  <c r="AI241" i="8"/>
  <c r="AH241" i="8"/>
  <c r="AI240" i="8"/>
  <c r="AH240" i="8"/>
  <c r="AI239" i="8"/>
  <c r="AH239" i="8"/>
  <c r="H239" i="8"/>
  <c r="AI238" i="8"/>
  <c r="AH238" i="8"/>
  <c r="AI237" i="8"/>
  <c r="AH237" i="8"/>
  <c r="AI236" i="8"/>
  <c r="AH236" i="8"/>
  <c r="AI234" i="8"/>
  <c r="AH234" i="8"/>
  <c r="AI233" i="8"/>
  <c r="AH233" i="8"/>
  <c r="AI231" i="8"/>
  <c r="AH231" i="8"/>
  <c r="AI230" i="8"/>
  <c r="AH230" i="8"/>
  <c r="H230" i="8"/>
  <c r="AI229" i="8"/>
  <c r="AH229" i="8"/>
  <c r="AI228" i="8"/>
  <c r="AH228" i="8"/>
  <c r="AI227" i="8"/>
  <c r="AH227" i="8"/>
  <c r="AI226" i="8"/>
  <c r="AH226" i="8"/>
  <c r="AI225" i="8"/>
  <c r="AH225" i="8"/>
  <c r="AI224" i="8"/>
  <c r="AH224" i="8"/>
  <c r="H224" i="8"/>
  <c r="AI223" i="8"/>
  <c r="AH223" i="8"/>
  <c r="AI222" i="8"/>
  <c r="AH222" i="8"/>
  <c r="AI221" i="8"/>
  <c r="AH221" i="8"/>
  <c r="H221" i="8"/>
  <c r="AH220" i="8"/>
  <c r="AI219" i="8"/>
  <c r="AH219" i="8"/>
  <c r="AI218" i="8"/>
  <c r="AH218" i="8"/>
  <c r="AI217" i="8"/>
  <c r="AH217" i="8"/>
  <c r="AI216" i="8"/>
  <c r="AH216" i="8"/>
  <c r="AI215" i="8"/>
  <c r="AH215" i="8"/>
  <c r="AI214" i="8"/>
  <c r="AH214" i="8"/>
  <c r="AI213" i="8"/>
  <c r="AH213" i="8"/>
  <c r="AI212" i="8"/>
  <c r="AH212" i="8"/>
  <c r="AI211" i="8"/>
  <c r="AH211" i="8"/>
  <c r="H211" i="8"/>
  <c r="AI210" i="8"/>
  <c r="AH210" i="8"/>
  <c r="AI209" i="8"/>
  <c r="AH209" i="8"/>
  <c r="AI205" i="8"/>
  <c r="AH205" i="8"/>
  <c r="H205" i="8"/>
  <c r="AI201" i="8"/>
  <c r="AH201" i="8"/>
  <c r="AI199" i="8"/>
  <c r="AH199" i="8"/>
  <c r="AI198" i="8"/>
  <c r="AH198" i="8"/>
  <c r="AI197" i="8"/>
  <c r="AH197" i="8"/>
  <c r="AI196" i="8"/>
  <c r="AH196" i="8"/>
  <c r="H196" i="8"/>
  <c r="AI195" i="8"/>
  <c r="AH195" i="8"/>
  <c r="AI193" i="8"/>
  <c r="AH193" i="8"/>
  <c r="AI192" i="8"/>
  <c r="AH192" i="8"/>
  <c r="AI191" i="8"/>
  <c r="AH191" i="8"/>
  <c r="AI190" i="8"/>
  <c r="AH190" i="8"/>
  <c r="AI189" i="8"/>
  <c r="AH189" i="8"/>
  <c r="H189" i="8"/>
  <c r="AI188" i="8"/>
  <c r="AH188" i="8"/>
  <c r="AI187" i="8"/>
  <c r="AH187" i="8"/>
  <c r="AI186" i="8"/>
  <c r="AH186" i="8"/>
  <c r="AI185" i="8"/>
  <c r="AH185" i="8"/>
  <c r="AI184" i="8"/>
  <c r="AH184" i="8"/>
  <c r="AI183" i="8"/>
  <c r="AH183" i="8"/>
  <c r="AI182" i="8"/>
  <c r="AH182" i="8"/>
  <c r="H182" i="8"/>
  <c r="AI181" i="8"/>
  <c r="AH181" i="8"/>
  <c r="AI180" i="8"/>
  <c r="AH180" i="8"/>
  <c r="AI179" i="8"/>
  <c r="AH179" i="8"/>
  <c r="AI178" i="8"/>
  <c r="AH178" i="8"/>
  <c r="AI177" i="8"/>
  <c r="AH177" i="8"/>
  <c r="H177" i="8"/>
  <c r="AI176" i="8"/>
  <c r="AH176" i="8"/>
  <c r="AI175" i="8"/>
  <c r="AH175" i="8"/>
  <c r="AI174" i="8"/>
  <c r="AH174" i="8"/>
  <c r="AI173" i="8"/>
  <c r="AH173" i="8"/>
  <c r="H173" i="8"/>
  <c r="AI172" i="8"/>
  <c r="AH172" i="8"/>
  <c r="AI170" i="8"/>
  <c r="AH170" i="8"/>
  <c r="AI169" i="8"/>
  <c r="AH169" i="8"/>
  <c r="AI167" i="8"/>
  <c r="AH167" i="8"/>
  <c r="AI166" i="8"/>
  <c r="AH166" i="8"/>
  <c r="AI165" i="8"/>
  <c r="AH165" i="8"/>
  <c r="H165" i="8"/>
  <c r="AI164" i="8"/>
  <c r="AH164" i="8"/>
  <c r="AI162" i="8"/>
  <c r="AH162" i="8"/>
  <c r="AI161" i="8"/>
  <c r="AH161" i="8"/>
  <c r="AI160" i="8"/>
  <c r="AH160" i="8"/>
  <c r="AI158" i="8"/>
  <c r="AH158" i="8"/>
  <c r="AI157" i="8"/>
  <c r="AH157" i="8"/>
  <c r="H157" i="8"/>
  <c r="AI156" i="8"/>
  <c r="AH156" i="8"/>
  <c r="AI155" i="8"/>
  <c r="AH155" i="8"/>
  <c r="AI154" i="8"/>
  <c r="AH154" i="8"/>
  <c r="AI153" i="8"/>
  <c r="AH153" i="8"/>
  <c r="AI152" i="8"/>
  <c r="AH152" i="8"/>
  <c r="AI151" i="8"/>
  <c r="AH151" i="8"/>
  <c r="AI150" i="8"/>
  <c r="AH150" i="8"/>
  <c r="AI149" i="8"/>
  <c r="AH149" i="8"/>
  <c r="AI148" i="8"/>
  <c r="AH148" i="8"/>
  <c r="AI147" i="8"/>
  <c r="AH147" i="8"/>
  <c r="AI146" i="8"/>
  <c r="AH146" i="8"/>
  <c r="H146" i="8"/>
  <c r="AI145" i="8"/>
  <c r="AI144" i="8"/>
  <c r="AH144" i="8"/>
  <c r="AI143" i="8"/>
  <c r="AH143" i="8"/>
  <c r="AI142" i="8"/>
  <c r="AH142" i="8"/>
  <c r="AI141" i="8"/>
  <c r="AH141" i="8"/>
  <c r="AI140" i="8"/>
  <c r="AH140" i="8"/>
  <c r="AI139" i="8"/>
  <c r="AH139" i="8"/>
  <c r="H139" i="8"/>
  <c r="AI138" i="8"/>
  <c r="AH138" i="8"/>
  <c r="AI137" i="8"/>
  <c r="AH137" i="8"/>
  <c r="AI136" i="8"/>
  <c r="AH136" i="8"/>
  <c r="AI135" i="8"/>
  <c r="AH135" i="8"/>
  <c r="AI134" i="8"/>
  <c r="AH134" i="8"/>
  <c r="AI133" i="8"/>
  <c r="AH133" i="8"/>
  <c r="AI132" i="8"/>
  <c r="AH132" i="8"/>
  <c r="AI131" i="8"/>
  <c r="AH131" i="8"/>
  <c r="AI130" i="8"/>
  <c r="AH130" i="8"/>
  <c r="AI129" i="8"/>
  <c r="AH129" i="8"/>
  <c r="AI128" i="8"/>
  <c r="AH128" i="8"/>
  <c r="AI127" i="8"/>
  <c r="AH127" i="8"/>
  <c r="H127" i="8"/>
  <c r="AI126" i="8"/>
  <c r="AH126" i="8"/>
  <c r="AI125" i="8"/>
  <c r="AH125" i="8"/>
  <c r="AI124" i="8"/>
  <c r="AH124" i="8"/>
  <c r="AI123" i="8"/>
  <c r="AH123" i="8"/>
  <c r="AI122" i="8"/>
  <c r="AH122" i="8"/>
  <c r="AI121" i="8"/>
  <c r="AH121" i="8"/>
  <c r="AI120" i="8"/>
  <c r="AH120" i="8"/>
  <c r="H120" i="8"/>
  <c r="AI119" i="8"/>
  <c r="AH119" i="8"/>
  <c r="AI118" i="8"/>
  <c r="AH118" i="8"/>
  <c r="AI117" i="8"/>
  <c r="AH117" i="8"/>
  <c r="AI116" i="8"/>
  <c r="AH116" i="8"/>
  <c r="AI115" i="8"/>
  <c r="AH115" i="8"/>
  <c r="AI114" i="8"/>
  <c r="AH114" i="8"/>
  <c r="AI113" i="8"/>
  <c r="AH113" i="8"/>
  <c r="AI112" i="8"/>
  <c r="AH112" i="8"/>
  <c r="AI111" i="8"/>
  <c r="AH111" i="8"/>
  <c r="AI110" i="8"/>
  <c r="AH110" i="8"/>
  <c r="H110" i="8"/>
  <c r="AI109" i="8"/>
  <c r="AH109" i="8"/>
  <c r="AI108" i="8"/>
  <c r="AH108" i="8"/>
  <c r="AI107" i="8"/>
  <c r="AH107" i="8"/>
  <c r="AI106" i="8"/>
  <c r="AH106" i="8"/>
  <c r="AI105" i="8"/>
  <c r="AH105" i="8"/>
  <c r="AI104" i="8"/>
  <c r="AH104" i="8"/>
  <c r="AI103" i="8"/>
  <c r="AH103" i="8"/>
  <c r="AI102" i="8"/>
  <c r="AH102" i="8"/>
  <c r="AI101" i="8"/>
  <c r="AH101" i="8"/>
  <c r="AI100" i="8"/>
  <c r="AH100" i="8"/>
  <c r="AI99" i="8"/>
  <c r="AH99" i="8"/>
  <c r="AI98" i="8"/>
  <c r="AH98" i="8"/>
  <c r="H98" i="8"/>
  <c r="AI97" i="8"/>
  <c r="AH97" i="8"/>
  <c r="AI96" i="8"/>
  <c r="AH96" i="8"/>
  <c r="AI95" i="8"/>
  <c r="AH95" i="8"/>
  <c r="AI94" i="8"/>
  <c r="AH94" i="8"/>
  <c r="AI93" i="8"/>
  <c r="AH93" i="8"/>
  <c r="AI92" i="8"/>
  <c r="AH92" i="8"/>
  <c r="AI91" i="8"/>
  <c r="AH91" i="8"/>
  <c r="AI90" i="8"/>
  <c r="AH90" i="8"/>
  <c r="H90" i="8"/>
  <c r="AI89" i="8"/>
  <c r="AH89" i="8"/>
  <c r="AI88" i="8"/>
  <c r="AH88" i="8"/>
  <c r="AI87" i="8"/>
  <c r="AH87" i="8"/>
  <c r="AI86" i="8"/>
  <c r="AH86" i="8"/>
  <c r="H86" i="8"/>
  <c r="AI85" i="8"/>
  <c r="AH85" i="8"/>
  <c r="AI84" i="8"/>
  <c r="AH84" i="8"/>
  <c r="AI83" i="8"/>
  <c r="AH83" i="8"/>
  <c r="H83" i="8"/>
  <c r="AI82" i="8"/>
  <c r="AH82" i="8"/>
  <c r="AI81" i="8"/>
  <c r="AH81" i="8"/>
  <c r="AI80" i="8"/>
  <c r="AH80" i="8"/>
  <c r="AI79" i="8"/>
  <c r="AH79" i="8"/>
  <c r="AI78" i="8"/>
  <c r="AH78" i="8"/>
  <c r="AI77" i="8"/>
  <c r="AH77" i="8"/>
  <c r="H77" i="8"/>
  <c r="AI76" i="8"/>
  <c r="AH76" i="8"/>
  <c r="AI75" i="8"/>
  <c r="AH75" i="8"/>
  <c r="AI74" i="8"/>
  <c r="AH74" i="8"/>
  <c r="AH73" i="8"/>
  <c r="AH72" i="8"/>
  <c r="AH71" i="8"/>
  <c r="AH70" i="8"/>
  <c r="AH69" i="8"/>
  <c r="H69" i="8"/>
  <c r="AH68" i="8"/>
  <c r="AH67" i="8"/>
  <c r="AH66" i="8"/>
  <c r="AH65" i="8"/>
  <c r="AH64" i="8"/>
  <c r="AH63" i="8"/>
  <c r="AH62" i="8"/>
  <c r="AH61" i="8"/>
  <c r="AH60" i="8"/>
  <c r="AH59" i="8"/>
  <c r="AH58" i="8"/>
  <c r="AH57" i="8"/>
  <c r="AH56" i="8"/>
  <c r="AH55" i="8"/>
  <c r="AH54" i="8"/>
  <c r="H54" i="8"/>
  <c r="AI53" i="8"/>
  <c r="AH53" i="8"/>
  <c r="AI52" i="8"/>
  <c r="AH52" i="8"/>
  <c r="AI51" i="8"/>
  <c r="AH51" i="8"/>
  <c r="AI50" i="8"/>
  <c r="AH50" i="8"/>
  <c r="AI49" i="8"/>
  <c r="AH49" i="8"/>
  <c r="AI48" i="8"/>
  <c r="AH48" i="8"/>
  <c r="AI47" i="8"/>
  <c r="AH47" i="8"/>
  <c r="AI46" i="8"/>
  <c r="AH46" i="8"/>
  <c r="AI45" i="8"/>
  <c r="AH45" i="8"/>
  <c r="AI44" i="8"/>
  <c r="AH44" i="8"/>
  <c r="AI43" i="8"/>
  <c r="AH43" i="8"/>
  <c r="AI42" i="8"/>
  <c r="AH42" i="8"/>
  <c r="AI41" i="8"/>
  <c r="AH41" i="8"/>
  <c r="AI40" i="8"/>
  <c r="AH40" i="8"/>
  <c r="AI39" i="8"/>
  <c r="AH39" i="8"/>
  <c r="AI38" i="8"/>
  <c r="AH38" i="8"/>
  <c r="AI37" i="8"/>
  <c r="AH37" i="8"/>
  <c r="AI36" i="8"/>
  <c r="AH36" i="8"/>
  <c r="AI35" i="8"/>
  <c r="AH35" i="8"/>
  <c r="AI34" i="8"/>
  <c r="AH34" i="8"/>
  <c r="AI33" i="8"/>
  <c r="AH33" i="8"/>
  <c r="AI32" i="8"/>
  <c r="AH32" i="8"/>
  <c r="H32" i="8"/>
  <c r="AI31" i="8"/>
  <c r="AH31" i="8"/>
  <c r="AI30" i="8"/>
  <c r="AH30" i="8"/>
  <c r="AI29" i="8"/>
  <c r="AH29" i="8"/>
  <c r="AI28" i="8"/>
  <c r="AH28" i="8"/>
  <c r="AI27" i="8"/>
  <c r="AH27" i="8"/>
  <c r="AI26" i="8"/>
  <c r="AH26" i="8"/>
  <c r="AI25" i="8"/>
  <c r="AH25" i="8"/>
  <c r="AI24" i="8"/>
  <c r="AH24" i="8"/>
  <c r="H24" i="8"/>
  <c r="AI23" i="8"/>
  <c r="AH23" i="8"/>
  <c r="AI22" i="8"/>
  <c r="AH22" i="8"/>
  <c r="AI21" i="8"/>
  <c r="AH21" i="8"/>
  <c r="AI20" i="8"/>
  <c r="AH20" i="8"/>
  <c r="AI19" i="8"/>
  <c r="AH19" i="8"/>
  <c r="AI18" i="8"/>
  <c r="AH18" i="8"/>
  <c r="AI17" i="8"/>
  <c r="AH17" i="8"/>
  <c r="AI16" i="8"/>
  <c r="AH16" i="8"/>
  <c r="AI14" i="8"/>
  <c r="AH14" i="8"/>
  <c r="H14" i="8"/>
  <c r="AI13" i="8"/>
  <c r="AH13" i="8"/>
  <c r="AI12" i="8"/>
  <c r="AH12" i="8"/>
  <c r="AI11" i="8"/>
  <c r="AH11" i="8"/>
  <c r="AI10" i="8"/>
  <c r="AH10" i="8"/>
  <c r="H10" i="8"/>
  <c r="AH363" i="7" l="1"/>
  <c r="AI358" i="7" l="1"/>
  <c r="AH358" i="7"/>
  <c r="AI355" i="7"/>
  <c r="AH355" i="7"/>
  <c r="AI353" i="7"/>
  <c r="AH353" i="7"/>
  <c r="AI209" i="7"/>
  <c r="AH209" i="7"/>
  <c r="AI207" i="7"/>
  <c r="AH207" i="7"/>
  <c r="AI204" i="7"/>
  <c r="AH204" i="7"/>
  <c r="AI202" i="7"/>
  <c r="AH202" i="7"/>
  <c r="AI200" i="7"/>
  <c r="AH200" i="7"/>
  <c r="AI198" i="7"/>
  <c r="AH198" i="7"/>
  <c r="AI348" i="7" l="1"/>
  <c r="AH348" i="7"/>
  <c r="AI284" i="7"/>
  <c r="AH284" i="7"/>
  <c r="AI283" i="7"/>
  <c r="AH283" i="7"/>
  <c r="AI261" i="7"/>
  <c r="AH261" i="7"/>
  <c r="AI257" i="7"/>
  <c r="AH257" i="7"/>
  <c r="AI255" i="7"/>
  <c r="AH255" i="7"/>
  <c r="AI253" i="7"/>
  <c r="AH253" i="7"/>
  <c r="AI249" i="7"/>
  <c r="AH249" i="7"/>
  <c r="AH138" i="7" l="1"/>
  <c r="AI138" i="7"/>
  <c r="AH55" i="7"/>
  <c r="AI17" i="7"/>
  <c r="AH17" i="7"/>
  <c r="AH83" i="7" l="1"/>
  <c r="AH370" i="7" l="1"/>
  <c r="AH369" i="7"/>
  <c r="AH368" i="7"/>
  <c r="AH367" i="7"/>
  <c r="AH366" i="7"/>
  <c r="AH365" i="7"/>
  <c r="AH364" i="7"/>
  <c r="AH362" i="7"/>
  <c r="AH361" i="7"/>
  <c r="AH360" i="7"/>
  <c r="H360" i="7"/>
  <c r="AI359" i="7"/>
  <c r="AH359" i="7"/>
  <c r="AI357" i="7"/>
  <c r="AH357" i="7"/>
  <c r="AI356" i="7"/>
  <c r="AH356" i="7"/>
  <c r="AI354" i="7"/>
  <c r="AH354" i="7"/>
  <c r="AI352" i="7"/>
  <c r="AH352" i="7"/>
  <c r="AI351" i="7"/>
  <c r="AH351" i="7"/>
  <c r="H351" i="7"/>
  <c r="AI350" i="7"/>
  <c r="AH350" i="7"/>
  <c r="AI349" i="7"/>
  <c r="AH349" i="7"/>
  <c r="AI347" i="7"/>
  <c r="AH347" i="7"/>
  <c r="AI346" i="7"/>
  <c r="AH346" i="7"/>
  <c r="AI345" i="7"/>
  <c r="AH345" i="7"/>
  <c r="AI344" i="7"/>
  <c r="AH344" i="7"/>
  <c r="AI343" i="7"/>
  <c r="AH343" i="7"/>
  <c r="AI342" i="7"/>
  <c r="AH342" i="7"/>
  <c r="H342" i="7"/>
  <c r="AI341" i="7"/>
  <c r="AH341" i="7"/>
  <c r="AI340" i="7"/>
  <c r="AH340" i="7"/>
  <c r="AI339" i="7"/>
  <c r="AH339" i="7"/>
  <c r="AI338" i="7"/>
  <c r="AH338" i="7"/>
  <c r="AI337" i="7"/>
  <c r="AH337" i="7"/>
  <c r="H337" i="7"/>
  <c r="AH336" i="7"/>
  <c r="AH335" i="7"/>
  <c r="AH334" i="7"/>
  <c r="AH333" i="7"/>
  <c r="AH332" i="7"/>
  <c r="AH331" i="7"/>
  <c r="AH330" i="7"/>
  <c r="AH329" i="7"/>
  <c r="AH328" i="7"/>
  <c r="AH327" i="7"/>
  <c r="H327" i="7"/>
  <c r="AH325" i="7"/>
  <c r="AH324" i="7"/>
  <c r="AI323" i="7"/>
  <c r="AH323" i="7"/>
  <c r="AI322" i="7"/>
  <c r="AH322" i="7"/>
  <c r="AI321" i="7"/>
  <c r="AH321" i="7"/>
  <c r="AI320" i="7"/>
  <c r="AH320" i="7"/>
  <c r="H320" i="7"/>
  <c r="AI319" i="7"/>
  <c r="AH319" i="7"/>
  <c r="AI318" i="7"/>
  <c r="AH318" i="7"/>
  <c r="AI317" i="7"/>
  <c r="AH317" i="7"/>
  <c r="AI316" i="7"/>
  <c r="AH316" i="7"/>
  <c r="H316" i="7"/>
  <c r="AI315" i="7"/>
  <c r="AH315" i="7"/>
  <c r="AI314" i="7"/>
  <c r="AH314" i="7"/>
  <c r="AI313" i="7"/>
  <c r="AH313" i="7"/>
  <c r="H313" i="7"/>
  <c r="AI312" i="7"/>
  <c r="AH312" i="7"/>
  <c r="AI311" i="7"/>
  <c r="AH311" i="7"/>
  <c r="AI310" i="7"/>
  <c r="AH310" i="7"/>
  <c r="AI309" i="7"/>
  <c r="AH309" i="7"/>
  <c r="H309" i="7"/>
  <c r="AI308" i="7"/>
  <c r="AH308" i="7"/>
  <c r="AI303" i="7"/>
  <c r="AH303" i="7"/>
  <c r="AI300" i="7"/>
  <c r="AH300" i="7"/>
  <c r="AI299" i="7"/>
  <c r="AH299" i="7"/>
  <c r="AI298" i="7"/>
  <c r="AH298" i="7"/>
  <c r="AI297" i="7"/>
  <c r="AH297" i="7"/>
  <c r="AI296" i="7"/>
  <c r="AH296" i="7"/>
  <c r="AI295" i="7"/>
  <c r="AH295" i="7"/>
  <c r="AI294" i="7"/>
  <c r="AH294" i="7"/>
  <c r="AI293" i="7"/>
  <c r="AH293" i="7"/>
  <c r="AI292" i="7"/>
  <c r="AH292" i="7"/>
  <c r="AI291" i="7"/>
  <c r="AH291" i="7"/>
  <c r="H291" i="7"/>
  <c r="AI290" i="7"/>
  <c r="AH290" i="7"/>
  <c r="AI288" i="7"/>
  <c r="AH288" i="7"/>
  <c r="AI287" i="7"/>
  <c r="AH287" i="7"/>
  <c r="AI286" i="7"/>
  <c r="AH286" i="7"/>
  <c r="AI285" i="7"/>
  <c r="AH285" i="7"/>
  <c r="AI282" i="7"/>
  <c r="AH282" i="7"/>
  <c r="AI281" i="7"/>
  <c r="AH281" i="7"/>
  <c r="AI280" i="7"/>
  <c r="AH280" i="7"/>
  <c r="AI279" i="7"/>
  <c r="AH279" i="7"/>
  <c r="AI278" i="7"/>
  <c r="AH278" i="7"/>
  <c r="H278" i="7"/>
  <c r="AI277" i="7"/>
  <c r="AH277" i="7"/>
  <c r="AI276" i="7"/>
  <c r="AH276" i="7"/>
  <c r="AI275" i="7"/>
  <c r="AH275" i="7"/>
  <c r="AI274" i="7"/>
  <c r="AH274" i="7"/>
  <c r="H274" i="7"/>
  <c r="AI273" i="7"/>
  <c r="AH273" i="7"/>
  <c r="AI272" i="7"/>
  <c r="AH272" i="7"/>
  <c r="H272" i="7"/>
  <c r="AI271" i="7"/>
  <c r="AH271" i="7"/>
  <c r="AI270" i="7"/>
  <c r="AH270" i="7"/>
  <c r="AI269" i="7"/>
  <c r="AH269" i="7"/>
  <c r="AI268" i="7"/>
  <c r="AH268" i="7"/>
  <c r="AI267" i="7"/>
  <c r="AH267" i="7"/>
  <c r="H267" i="7"/>
  <c r="AI266" i="7"/>
  <c r="AH266" i="7"/>
  <c r="AI265" i="7"/>
  <c r="AH265" i="7"/>
  <c r="AI264" i="7"/>
  <c r="AH264" i="7"/>
  <c r="AI263" i="7"/>
  <c r="AH263" i="7"/>
  <c r="H263" i="7"/>
  <c r="AI262" i="7"/>
  <c r="AH262" i="7"/>
  <c r="AI260" i="7"/>
  <c r="AH260" i="7"/>
  <c r="AI259" i="7"/>
  <c r="AH259" i="7"/>
  <c r="AI258" i="7"/>
  <c r="AH258" i="7"/>
  <c r="H258" i="7"/>
  <c r="AI256" i="7"/>
  <c r="AH256" i="7"/>
  <c r="AI254" i="7"/>
  <c r="AH254" i="7"/>
  <c r="AI252" i="7"/>
  <c r="AH252" i="7"/>
  <c r="AI251" i="7"/>
  <c r="AH251" i="7"/>
  <c r="AI250" i="7"/>
  <c r="AH250" i="7"/>
  <c r="H250" i="7"/>
  <c r="AI248" i="7"/>
  <c r="AH248" i="7"/>
  <c r="AI247" i="7"/>
  <c r="AH247" i="7"/>
  <c r="H247" i="7"/>
  <c r="AI246" i="7"/>
  <c r="AH246" i="7"/>
  <c r="H246" i="7"/>
  <c r="AI245" i="7"/>
  <c r="AH245" i="7"/>
  <c r="AI244" i="7"/>
  <c r="AH244" i="7"/>
  <c r="AI243" i="7"/>
  <c r="AH243" i="7"/>
  <c r="AI242" i="7"/>
  <c r="AH242" i="7"/>
  <c r="AI241" i="7"/>
  <c r="AH241" i="7"/>
  <c r="AI240" i="7"/>
  <c r="AH240" i="7"/>
  <c r="AI239" i="7"/>
  <c r="AH239" i="7"/>
  <c r="AI238" i="7"/>
  <c r="AH238" i="7"/>
  <c r="H238" i="7"/>
  <c r="AI237" i="7"/>
  <c r="AH237" i="7"/>
  <c r="AI236" i="7"/>
  <c r="AH236" i="7"/>
  <c r="AI235" i="7"/>
  <c r="AH235" i="7"/>
  <c r="AI234" i="7"/>
  <c r="AH234" i="7"/>
  <c r="AI233" i="7"/>
  <c r="AH233" i="7"/>
  <c r="AI232" i="7"/>
  <c r="AH232" i="7"/>
  <c r="AI231" i="7"/>
  <c r="AH231" i="7"/>
  <c r="H231" i="7"/>
  <c r="AI230" i="7"/>
  <c r="AH230" i="7"/>
  <c r="AI229" i="7"/>
  <c r="AH229" i="7"/>
  <c r="AI228" i="7"/>
  <c r="AH228" i="7"/>
  <c r="AI227" i="7"/>
  <c r="AH227" i="7"/>
  <c r="AI226" i="7"/>
  <c r="AH226" i="7"/>
  <c r="AI225" i="7"/>
  <c r="AH225" i="7"/>
  <c r="H225" i="7"/>
  <c r="AI224" i="7"/>
  <c r="AH224" i="7"/>
  <c r="AI223" i="7"/>
  <c r="AH223" i="7"/>
  <c r="AI222" i="7"/>
  <c r="AH222" i="7"/>
  <c r="H222" i="7"/>
  <c r="AH221" i="7"/>
  <c r="AI220" i="7"/>
  <c r="AH220" i="7"/>
  <c r="AI219" i="7"/>
  <c r="AH219" i="7"/>
  <c r="AI218" i="7"/>
  <c r="AH218" i="7"/>
  <c r="AI217" i="7"/>
  <c r="AH217" i="7"/>
  <c r="AI216" i="7"/>
  <c r="AH216" i="7"/>
  <c r="AI215" i="7"/>
  <c r="AH215" i="7"/>
  <c r="AI214" i="7"/>
  <c r="AH214" i="7"/>
  <c r="AI213" i="7"/>
  <c r="AH213" i="7"/>
  <c r="AI212" i="7"/>
  <c r="AH212" i="7"/>
  <c r="H212" i="7"/>
  <c r="AI211" i="7"/>
  <c r="AH211" i="7"/>
  <c r="AI210" i="7"/>
  <c r="AH210" i="7"/>
  <c r="AI208" i="7"/>
  <c r="AH208" i="7"/>
  <c r="AI206" i="7"/>
  <c r="AH206" i="7"/>
  <c r="AI205" i="7"/>
  <c r="AH205" i="7"/>
  <c r="H205" i="7"/>
  <c r="AI203" i="7"/>
  <c r="AH203" i="7"/>
  <c r="AI201" i="7"/>
  <c r="AH201" i="7"/>
  <c r="AI199" i="7"/>
  <c r="AH199" i="7"/>
  <c r="AI197" i="7"/>
  <c r="AH197" i="7"/>
  <c r="AI196" i="7"/>
  <c r="AH196" i="7"/>
  <c r="AI195" i="7"/>
  <c r="AH195" i="7"/>
  <c r="AI194" i="7"/>
  <c r="AH194" i="7"/>
  <c r="H194" i="7"/>
  <c r="AI193" i="7"/>
  <c r="AH193" i="7"/>
  <c r="AI192" i="7"/>
  <c r="AH192" i="7"/>
  <c r="AI191" i="7"/>
  <c r="AH191" i="7"/>
  <c r="AI190" i="7"/>
  <c r="AH190" i="7"/>
  <c r="AI189" i="7"/>
  <c r="AH189" i="7"/>
  <c r="AI188" i="7"/>
  <c r="AH188" i="7"/>
  <c r="H188" i="7"/>
  <c r="AI187" i="7"/>
  <c r="AH187" i="7"/>
  <c r="AI186" i="7"/>
  <c r="AH186" i="7"/>
  <c r="AI185" i="7"/>
  <c r="AH185" i="7"/>
  <c r="AI184" i="7"/>
  <c r="AH184" i="7"/>
  <c r="AI183" i="7"/>
  <c r="AH183" i="7"/>
  <c r="AI182" i="7"/>
  <c r="AH182" i="7"/>
  <c r="AI181" i="7"/>
  <c r="AH181" i="7"/>
  <c r="H181" i="7"/>
  <c r="AI180" i="7"/>
  <c r="AH180" i="7"/>
  <c r="AI179" i="7"/>
  <c r="AH179" i="7"/>
  <c r="AI178" i="7"/>
  <c r="AH178" i="7"/>
  <c r="AI177" i="7"/>
  <c r="AH177" i="7"/>
  <c r="AI176" i="7"/>
  <c r="AH176" i="7"/>
  <c r="H176" i="7"/>
  <c r="AI175" i="7"/>
  <c r="AH175" i="7"/>
  <c r="AI174" i="7"/>
  <c r="AH174" i="7"/>
  <c r="AI173" i="7"/>
  <c r="AH173" i="7"/>
  <c r="AI172" i="7"/>
  <c r="AH172" i="7"/>
  <c r="H172" i="7"/>
  <c r="AI171" i="7"/>
  <c r="AH171" i="7"/>
  <c r="AI170" i="7"/>
  <c r="AH170" i="7"/>
  <c r="AI169" i="7"/>
  <c r="AH169" i="7"/>
  <c r="AI168" i="7"/>
  <c r="AH168" i="7"/>
  <c r="AI167" i="7"/>
  <c r="AH167" i="7"/>
  <c r="AI166" i="7"/>
  <c r="AH166" i="7"/>
  <c r="H166" i="7"/>
  <c r="AI165" i="7"/>
  <c r="AH165" i="7"/>
  <c r="AI164" i="7"/>
  <c r="AH164" i="7"/>
  <c r="AI163" i="7"/>
  <c r="AH163" i="7"/>
  <c r="AI162" i="7"/>
  <c r="AH162" i="7"/>
  <c r="AI161" i="7"/>
  <c r="AH161" i="7"/>
  <c r="AI160" i="7"/>
  <c r="AH160" i="7"/>
  <c r="H160" i="7"/>
  <c r="AI159" i="7"/>
  <c r="AH159" i="7"/>
  <c r="AI158" i="7"/>
  <c r="AH158" i="7"/>
  <c r="AI157" i="7"/>
  <c r="AH157" i="7"/>
  <c r="AI156" i="7"/>
  <c r="AH156" i="7"/>
  <c r="AI155" i="7"/>
  <c r="AH155" i="7"/>
  <c r="AI154" i="7"/>
  <c r="AH154" i="7"/>
  <c r="AI153" i="7"/>
  <c r="AH153" i="7"/>
  <c r="AI152" i="7"/>
  <c r="AH152" i="7"/>
  <c r="AI151" i="7"/>
  <c r="AH151" i="7"/>
  <c r="AI150" i="7"/>
  <c r="AH150" i="7"/>
  <c r="AI149" i="7"/>
  <c r="AH149" i="7"/>
  <c r="H149" i="7"/>
  <c r="AI148" i="7"/>
  <c r="AI147" i="7"/>
  <c r="AH147" i="7"/>
  <c r="AI146" i="7"/>
  <c r="AH146" i="7"/>
  <c r="AI145" i="7"/>
  <c r="AH145" i="7"/>
  <c r="AI144" i="7"/>
  <c r="AH144" i="7"/>
  <c r="AI143" i="7"/>
  <c r="AH143" i="7"/>
  <c r="AI142" i="7"/>
  <c r="AH142" i="7"/>
  <c r="H142" i="7"/>
  <c r="AI141" i="7"/>
  <c r="AH141" i="7"/>
  <c r="AI140" i="7"/>
  <c r="AH140" i="7"/>
  <c r="AI139" i="7"/>
  <c r="AH139" i="7"/>
  <c r="AI137" i="7"/>
  <c r="AH137" i="7"/>
  <c r="AI136" i="7"/>
  <c r="AH136" i="7"/>
  <c r="AI135" i="7"/>
  <c r="AH135" i="7"/>
  <c r="AI134" i="7"/>
  <c r="AH134" i="7"/>
  <c r="AI133" i="7"/>
  <c r="AH133" i="7"/>
  <c r="AI132" i="7"/>
  <c r="AH132" i="7"/>
  <c r="AI131" i="7"/>
  <c r="AH131" i="7"/>
  <c r="AI130" i="7"/>
  <c r="AH130" i="7"/>
  <c r="AI129" i="7"/>
  <c r="AH129" i="7"/>
  <c r="H129" i="7"/>
  <c r="AI128" i="7"/>
  <c r="AH128" i="7"/>
  <c r="AI127" i="7"/>
  <c r="AH127" i="7"/>
  <c r="AI126" i="7"/>
  <c r="AH126" i="7"/>
  <c r="AI125" i="7"/>
  <c r="AH125" i="7"/>
  <c r="AI124" i="7"/>
  <c r="AH124" i="7"/>
  <c r="AI123" i="7"/>
  <c r="AH123" i="7"/>
  <c r="AI122" i="7"/>
  <c r="AH122" i="7"/>
  <c r="H122" i="7"/>
  <c r="AI121" i="7"/>
  <c r="AH121" i="7"/>
  <c r="AI120" i="7"/>
  <c r="AH120" i="7"/>
  <c r="AI119" i="7"/>
  <c r="AH119" i="7"/>
  <c r="AI118" i="7"/>
  <c r="AH118" i="7"/>
  <c r="AI117" i="7"/>
  <c r="AH117" i="7"/>
  <c r="AI116" i="7"/>
  <c r="AH116" i="7"/>
  <c r="AI115" i="7"/>
  <c r="AH115" i="7"/>
  <c r="AI114" i="7"/>
  <c r="AH114" i="7"/>
  <c r="AI113" i="7"/>
  <c r="AH113" i="7"/>
  <c r="AI112" i="7"/>
  <c r="AH112" i="7"/>
  <c r="H112" i="7"/>
  <c r="AI111" i="7"/>
  <c r="AH111" i="7"/>
  <c r="AI110" i="7"/>
  <c r="AH110" i="7"/>
  <c r="H110" i="7"/>
  <c r="AI109" i="7"/>
  <c r="AH109" i="7"/>
  <c r="AI108" i="7"/>
  <c r="AH108" i="7"/>
  <c r="AI107" i="7"/>
  <c r="AH107" i="7"/>
  <c r="AI106" i="7"/>
  <c r="AH106" i="7"/>
  <c r="AI105" i="7"/>
  <c r="AH105" i="7"/>
  <c r="AI104" i="7"/>
  <c r="AH104" i="7"/>
  <c r="AI103" i="7"/>
  <c r="AH103" i="7"/>
  <c r="AI102" i="7"/>
  <c r="AH102" i="7"/>
  <c r="AI101" i="7"/>
  <c r="AH101" i="7"/>
  <c r="AI100" i="7"/>
  <c r="AH100" i="7"/>
  <c r="H100" i="7"/>
  <c r="AI99" i="7"/>
  <c r="AH99" i="7"/>
  <c r="AI98" i="7"/>
  <c r="AH98" i="7"/>
  <c r="AI97" i="7"/>
  <c r="AH97" i="7"/>
  <c r="AI96" i="7"/>
  <c r="AH96" i="7"/>
  <c r="AI95" i="7"/>
  <c r="AH95" i="7"/>
  <c r="AI94" i="7"/>
  <c r="AH94" i="7"/>
  <c r="AI93" i="7"/>
  <c r="AH93" i="7"/>
  <c r="AI92" i="7"/>
  <c r="AH92" i="7"/>
  <c r="H92" i="7"/>
  <c r="AI91" i="7"/>
  <c r="AH91" i="7"/>
  <c r="AI90" i="7"/>
  <c r="AH90" i="7"/>
  <c r="AI89" i="7"/>
  <c r="AH89" i="7"/>
  <c r="AI88" i="7"/>
  <c r="AH88" i="7"/>
  <c r="H88" i="7"/>
  <c r="AI87" i="7"/>
  <c r="AH87" i="7"/>
  <c r="AI86" i="7"/>
  <c r="AH86" i="7"/>
  <c r="AI85" i="7"/>
  <c r="AH85" i="7"/>
  <c r="H85" i="7"/>
  <c r="AI84" i="7"/>
  <c r="AH84" i="7"/>
  <c r="AI82" i="7"/>
  <c r="AH82" i="7"/>
  <c r="AI81" i="7"/>
  <c r="AH81" i="7"/>
  <c r="AI80" i="7"/>
  <c r="AH80" i="7"/>
  <c r="AI79" i="7"/>
  <c r="AH79" i="7"/>
  <c r="AI78" i="7"/>
  <c r="AH78" i="7"/>
  <c r="H78" i="7"/>
  <c r="AI77" i="7"/>
  <c r="AH77" i="7"/>
  <c r="AI76" i="7"/>
  <c r="AH76" i="7"/>
  <c r="AI75" i="7"/>
  <c r="AH75" i="7"/>
  <c r="AH74" i="7"/>
  <c r="AH73" i="7"/>
  <c r="AH72" i="7"/>
  <c r="AH71" i="7"/>
  <c r="AH70" i="7"/>
  <c r="H70" i="7"/>
  <c r="AH69" i="7"/>
  <c r="AH68" i="7"/>
  <c r="AH67" i="7"/>
  <c r="AH66" i="7"/>
  <c r="AH65" i="7"/>
  <c r="AH64" i="7"/>
  <c r="AH63" i="7"/>
  <c r="AH62" i="7"/>
  <c r="AH61" i="7"/>
  <c r="AH60" i="7"/>
  <c r="AH59" i="7"/>
  <c r="AH58" i="7"/>
  <c r="AH57" i="7"/>
  <c r="AH56" i="7"/>
  <c r="AH54" i="7"/>
  <c r="H54" i="7"/>
  <c r="AI53" i="7"/>
  <c r="AH53" i="7"/>
  <c r="AI52" i="7"/>
  <c r="AH52" i="7"/>
  <c r="AI51" i="7"/>
  <c r="AH51" i="7"/>
  <c r="AI50" i="7"/>
  <c r="AH50" i="7"/>
  <c r="AI49" i="7"/>
  <c r="AH49" i="7"/>
  <c r="AI48" i="7"/>
  <c r="AH48" i="7"/>
  <c r="AI47" i="7"/>
  <c r="AH47" i="7"/>
  <c r="AI46" i="7"/>
  <c r="AH46" i="7"/>
  <c r="AI45" i="7"/>
  <c r="AH45" i="7"/>
  <c r="AI44" i="7"/>
  <c r="AH44" i="7"/>
  <c r="AI43" i="7"/>
  <c r="AH43" i="7"/>
  <c r="AI42" i="7"/>
  <c r="AH42" i="7"/>
  <c r="AI41" i="7"/>
  <c r="AH41" i="7"/>
  <c r="AI40" i="7"/>
  <c r="AH40" i="7"/>
  <c r="AI39" i="7"/>
  <c r="AH39" i="7"/>
  <c r="AI38" i="7"/>
  <c r="AH38" i="7"/>
  <c r="AI37" i="7"/>
  <c r="AH37" i="7"/>
  <c r="AI36" i="7"/>
  <c r="AH36" i="7"/>
  <c r="AI35" i="7"/>
  <c r="AH35" i="7"/>
  <c r="AI34" i="7"/>
  <c r="AH34" i="7"/>
  <c r="AI33" i="7"/>
  <c r="AH33" i="7"/>
  <c r="AI32" i="7"/>
  <c r="AH32" i="7"/>
  <c r="H32" i="7"/>
  <c r="AI31" i="7"/>
  <c r="AH31" i="7"/>
  <c r="AI30" i="7"/>
  <c r="AH30" i="7"/>
  <c r="AI29" i="7"/>
  <c r="AH29" i="7"/>
  <c r="AI28" i="7"/>
  <c r="AH28" i="7"/>
  <c r="AI27" i="7"/>
  <c r="AH27" i="7"/>
  <c r="AI26" i="7"/>
  <c r="AH26" i="7"/>
  <c r="AI25" i="7"/>
  <c r="AH25" i="7"/>
  <c r="AI24" i="7"/>
  <c r="AH24" i="7"/>
  <c r="H24" i="7"/>
  <c r="AI23" i="7"/>
  <c r="AH23" i="7"/>
  <c r="AI22" i="7"/>
  <c r="AH22" i="7"/>
  <c r="AI21" i="7"/>
  <c r="AH21" i="7"/>
  <c r="AI20" i="7"/>
  <c r="AH20" i="7"/>
  <c r="AI19" i="7"/>
  <c r="AH19" i="7"/>
  <c r="AI18" i="7"/>
  <c r="AH18" i="7"/>
  <c r="AI16" i="7"/>
  <c r="AH16" i="7"/>
  <c r="AI15" i="7"/>
  <c r="AH15" i="7"/>
  <c r="AI14" i="7"/>
  <c r="AH14" i="7"/>
  <c r="H14" i="7"/>
  <c r="AI13" i="7"/>
  <c r="AH13" i="7"/>
  <c r="AI12" i="7"/>
  <c r="AH12" i="7"/>
  <c r="AI11" i="7"/>
  <c r="AH11" i="7"/>
  <c r="AI10" i="7"/>
  <c r="AH10" i="7"/>
  <c r="H10" i="7"/>
  <c r="AI175" i="6" l="1"/>
  <c r="AH175" i="6"/>
  <c r="H130" i="6"/>
  <c r="AI133" i="6"/>
  <c r="AH133" i="6"/>
  <c r="AI257" i="6" l="1"/>
  <c r="AH257" i="6"/>
  <c r="AI111" i="6"/>
  <c r="AH111" i="6"/>
  <c r="AI109" i="6"/>
  <c r="AH109" i="6"/>
  <c r="AI44" i="6"/>
  <c r="AH44" i="6"/>
  <c r="AI160" i="6"/>
  <c r="AH160" i="6"/>
  <c r="AI157" i="6"/>
  <c r="AH157" i="6"/>
  <c r="AI118" i="6" l="1"/>
  <c r="AH118" i="6"/>
  <c r="AH355" i="6"/>
  <c r="AH354" i="6"/>
  <c r="AH353" i="6"/>
  <c r="AH352" i="6"/>
  <c r="AH351" i="6"/>
  <c r="AH350" i="6"/>
  <c r="AH349" i="6"/>
  <c r="AH348" i="6"/>
  <c r="AH347" i="6"/>
  <c r="AH346" i="6"/>
  <c r="H346" i="6"/>
  <c r="AI345" i="6"/>
  <c r="AH345" i="6"/>
  <c r="AI344" i="6"/>
  <c r="AH344" i="6"/>
  <c r="AI343" i="6"/>
  <c r="AH343" i="6"/>
  <c r="AI342" i="6"/>
  <c r="AH342" i="6"/>
  <c r="AI341" i="6"/>
  <c r="AH341" i="6"/>
  <c r="AI340" i="6"/>
  <c r="AH340" i="6"/>
  <c r="H340" i="6"/>
  <c r="AI339" i="6"/>
  <c r="AH339" i="6"/>
  <c r="AI338" i="6"/>
  <c r="AH338" i="6"/>
  <c r="AI337" i="6"/>
  <c r="AH337" i="6"/>
  <c r="AI336" i="6"/>
  <c r="AH336" i="6"/>
  <c r="AI335" i="6"/>
  <c r="AH335" i="6"/>
  <c r="AI334" i="6"/>
  <c r="AH334" i="6"/>
  <c r="AI333" i="6"/>
  <c r="AH333" i="6"/>
  <c r="AI332" i="6"/>
  <c r="AH332" i="6"/>
  <c r="H332" i="6"/>
  <c r="AI331" i="6"/>
  <c r="AH331" i="6"/>
  <c r="AI330" i="6"/>
  <c r="AH330" i="6"/>
  <c r="AI329" i="6"/>
  <c r="AH329" i="6"/>
  <c r="AI328" i="6"/>
  <c r="AH328" i="6"/>
  <c r="AI327" i="6"/>
  <c r="AH327" i="6"/>
  <c r="H327" i="6"/>
  <c r="AH326" i="6"/>
  <c r="AH325" i="6"/>
  <c r="AH324" i="6"/>
  <c r="AH323" i="6"/>
  <c r="AH322" i="6"/>
  <c r="AH321" i="6"/>
  <c r="AH320" i="6"/>
  <c r="AH319" i="6"/>
  <c r="AH318" i="6"/>
  <c r="AH317" i="6"/>
  <c r="H317" i="6"/>
  <c r="AH315" i="6"/>
  <c r="AH314" i="6"/>
  <c r="AI313" i="6"/>
  <c r="AH313" i="6"/>
  <c r="AI312" i="6"/>
  <c r="AH312" i="6"/>
  <c r="AI311" i="6"/>
  <c r="AH311" i="6"/>
  <c r="AI310" i="6"/>
  <c r="AH310" i="6"/>
  <c r="H310" i="6"/>
  <c r="AI309" i="6"/>
  <c r="AH309" i="6"/>
  <c r="AI308" i="6"/>
  <c r="AH308" i="6"/>
  <c r="AI307" i="6"/>
  <c r="AH307" i="6"/>
  <c r="AI306" i="6"/>
  <c r="AH306" i="6"/>
  <c r="H306" i="6"/>
  <c r="AI305" i="6"/>
  <c r="AH305" i="6"/>
  <c r="AI304" i="6"/>
  <c r="AH304" i="6"/>
  <c r="AI303" i="6"/>
  <c r="AH303" i="6"/>
  <c r="H303" i="6"/>
  <c r="AI302" i="6"/>
  <c r="AH302" i="6"/>
  <c r="AI301" i="6"/>
  <c r="AH301" i="6"/>
  <c r="AI300" i="6"/>
  <c r="AH300" i="6"/>
  <c r="AI299" i="6"/>
  <c r="AH299" i="6"/>
  <c r="H299" i="6"/>
  <c r="AI298" i="6"/>
  <c r="AH298" i="6"/>
  <c r="AI293" i="6"/>
  <c r="AH293" i="6"/>
  <c r="AI291" i="6"/>
  <c r="AH291" i="6"/>
  <c r="AI290" i="6"/>
  <c r="AH290" i="6"/>
  <c r="AI289" i="6"/>
  <c r="AH289" i="6"/>
  <c r="AI288" i="6"/>
  <c r="AH288" i="6"/>
  <c r="AI287" i="6"/>
  <c r="AH287" i="6"/>
  <c r="AI286" i="6"/>
  <c r="AH286" i="6"/>
  <c r="AI285" i="6"/>
  <c r="AH285" i="6"/>
  <c r="AI284" i="6"/>
  <c r="AH284" i="6"/>
  <c r="AI283" i="6"/>
  <c r="AH283" i="6"/>
  <c r="AI282" i="6"/>
  <c r="AH282" i="6"/>
  <c r="H282" i="6"/>
  <c r="AI281" i="6"/>
  <c r="AH281" i="6"/>
  <c r="AI279" i="6"/>
  <c r="AH279" i="6"/>
  <c r="AI278" i="6"/>
  <c r="AH278" i="6"/>
  <c r="AI277" i="6"/>
  <c r="AH277" i="6"/>
  <c r="AI276" i="6"/>
  <c r="AH276" i="6"/>
  <c r="AI275" i="6"/>
  <c r="AH275" i="6"/>
  <c r="AI274" i="6"/>
  <c r="AH274" i="6"/>
  <c r="AI273" i="6"/>
  <c r="AH273" i="6"/>
  <c r="AI272" i="6"/>
  <c r="AH272" i="6"/>
  <c r="AI271" i="6"/>
  <c r="AH271" i="6"/>
  <c r="H271" i="6"/>
  <c r="AI270" i="6"/>
  <c r="AH270" i="6"/>
  <c r="AI269" i="6"/>
  <c r="AH269" i="6"/>
  <c r="AI268" i="6"/>
  <c r="AH268" i="6"/>
  <c r="AI267" i="6"/>
  <c r="AH267" i="6"/>
  <c r="H267" i="6"/>
  <c r="AI266" i="6"/>
  <c r="AH266" i="6"/>
  <c r="AI265" i="6"/>
  <c r="AH265" i="6"/>
  <c r="H265" i="6"/>
  <c r="AI264" i="6"/>
  <c r="AH264" i="6"/>
  <c r="AI263" i="6"/>
  <c r="AH263" i="6"/>
  <c r="AI262" i="6"/>
  <c r="AH262" i="6"/>
  <c r="AI261" i="6"/>
  <c r="AH261" i="6"/>
  <c r="AI260" i="6"/>
  <c r="AH260" i="6"/>
  <c r="H260" i="6"/>
  <c r="AI259" i="6"/>
  <c r="AH259" i="6"/>
  <c r="AI258" i="6"/>
  <c r="AH258" i="6"/>
  <c r="AI256" i="6"/>
  <c r="AH256" i="6"/>
  <c r="AI255" i="6"/>
  <c r="AH255" i="6"/>
  <c r="H255" i="6"/>
  <c r="AI254" i="6"/>
  <c r="AH254" i="6"/>
  <c r="AI253" i="6"/>
  <c r="AH253" i="6"/>
  <c r="AI252" i="6"/>
  <c r="AH252" i="6"/>
  <c r="AI251" i="6"/>
  <c r="AH251" i="6"/>
  <c r="H251" i="6"/>
  <c r="AI250" i="6"/>
  <c r="AH250" i="6"/>
  <c r="AI249" i="6"/>
  <c r="AH249" i="6"/>
  <c r="AI248" i="6"/>
  <c r="AH248" i="6"/>
  <c r="AI247" i="6"/>
  <c r="AH247" i="6"/>
  <c r="AI246" i="6"/>
  <c r="AH246" i="6"/>
  <c r="H246" i="6"/>
  <c r="AI245" i="6"/>
  <c r="AH245" i="6"/>
  <c r="AI244" i="6"/>
  <c r="AH244" i="6"/>
  <c r="H244" i="6"/>
  <c r="AI243" i="6"/>
  <c r="AH243" i="6"/>
  <c r="H243" i="6"/>
  <c r="AI242" i="6"/>
  <c r="AH242" i="6"/>
  <c r="AI241" i="6"/>
  <c r="AH241" i="6"/>
  <c r="AI240" i="6"/>
  <c r="AH240" i="6"/>
  <c r="AI239" i="6"/>
  <c r="AH239" i="6"/>
  <c r="AI238" i="6"/>
  <c r="AH238" i="6"/>
  <c r="AI237" i="6"/>
  <c r="AH237" i="6"/>
  <c r="AI236" i="6"/>
  <c r="AH236" i="6"/>
  <c r="AI235" i="6"/>
  <c r="AH235" i="6"/>
  <c r="H235" i="6"/>
  <c r="AI234" i="6"/>
  <c r="AH234" i="6"/>
  <c r="AI233" i="6"/>
  <c r="AH233" i="6"/>
  <c r="AI232" i="6"/>
  <c r="AH232" i="6"/>
  <c r="AI231" i="6"/>
  <c r="AH231" i="6"/>
  <c r="AI230" i="6"/>
  <c r="AH230" i="6"/>
  <c r="AI229" i="6"/>
  <c r="AH229" i="6"/>
  <c r="AI228" i="6"/>
  <c r="AH228" i="6"/>
  <c r="H228" i="6"/>
  <c r="AI227" i="6"/>
  <c r="AH227" i="6"/>
  <c r="AI226" i="6"/>
  <c r="AH226" i="6"/>
  <c r="AI225" i="6"/>
  <c r="AH225" i="6"/>
  <c r="AI224" i="6"/>
  <c r="AH224" i="6"/>
  <c r="AI223" i="6"/>
  <c r="AH223" i="6"/>
  <c r="AI222" i="6"/>
  <c r="AH222" i="6"/>
  <c r="H222" i="6"/>
  <c r="AI221" i="6"/>
  <c r="AH221" i="6"/>
  <c r="AI220" i="6"/>
  <c r="AH220" i="6"/>
  <c r="AI219" i="6"/>
  <c r="AH219" i="6"/>
  <c r="H219" i="6"/>
  <c r="AH218" i="6"/>
  <c r="AI217" i="6"/>
  <c r="AH217" i="6"/>
  <c r="AI216" i="6"/>
  <c r="AH216" i="6"/>
  <c r="AI215" i="6"/>
  <c r="AH215" i="6"/>
  <c r="AI214" i="6"/>
  <c r="AH214" i="6"/>
  <c r="AI213" i="6"/>
  <c r="AH213" i="6"/>
  <c r="AI212" i="6"/>
  <c r="AH212" i="6"/>
  <c r="AI211" i="6"/>
  <c r="AH211" i="6"/>
  <c r="AI210" i="6"/>
  <c r="AH210" i="6"/>
  <c r="AI209" i="6"/>
  <c r="AH209" i="6"/>
  <c r="H209" i="6"/>
  <c r="AI208" i="6"/>
  <c r="AH208" i="6"/>
  <c r="AI207" i="6"/>
  <c r="AH207" i="6"/>
  <c r="AI206" i="6"/>
  <c r="AH206" i="6"/>
  <c r="AI205" i="6"/>
  <c r="AH205" i="6"/>
  <c r="AI204" i="6"/>
  <c r="AH204" i="6"/>
  <c r="H204" i="6"/>
  <c r="AI203" i="6"/>
  <c r="AH203" i="6"/>
  <c r="AI202" i="6"/>
  <c r="AH202" i="6"/>
  <c r="AI201" i="6"/>
  <c r="AH201" i="6"/>
  <c r="AI200" i="6"/>
  <c r="AH200" i="6"/>
  <c r="AI199" i="6"/>
  <c r="AH199" i="6"/>
  <c r="AI198" i="6"/>
  <c r="AH198" i="6"/>
  <c r="AI197" i="6"/>
  <c r="AH197" i="6"/>
  <c r="H197" i="6"/>
  <c r="AI196" i="6"/>
  <c r="AH196" i="6"/>
  <c r="AI195" i="6"/>
  <c r="AH195" i="6"/>
  <c r="AI194" i="6"/>
  <c r="AH194" i="6"/>
  <c r="AI193" i="6"/>
  <c r="AH193" i="6"/>
  <c r="AI192" i="6"/>
  <c r="AH192" i="6"/>
  <c r="AI191" i="6"/>
  <c r="AH191" i="6"/>
  <c r="H191" i="6"/>
  <c r="AI190" i="6"/>
  <c r="AH190" i="6"/>
  <c r="AI189" i="6"/>
  <c r="AH189" i="6"/>
  <c r="AI188" i="6"/>
  <c r="AH188" i="6"/>
  <c r="AI187" i="6"/>
  <c r="AH187" i="6"/>
  <c r="AI186" i="6"/>
  <c r="AH186" i="6"/>
  <c r="AI185" i="6"/>
  <c r="AH185" i="6"/>
  <c r="AI184" i="6"/>
  <c r="AH184" i="6"/>
  <c r="H184" i="6"/>
  <c r="AI183" i="6"/>
  <c r="AH183" i="6"/>
  <c r="AI182" i="6"/>
  <c r="AH182" i="6"/>
  <c r="AI181" i="6"/>
  <c r="AH181" i="6"/>
  <c r="AI180" i="6"/>
  <c r="AH180" i="6"/>
  <c r="AI179" i="6"/>
  <c r="AH179" i="6"/>
  <c r="H179" i="6"/>
  <c r="AI178" i="6"/>
  <c r="AH178" i="6"/>
  <c r="AI177" i="6"/>
  <c r="AH177" i="6"/>
  <c r="AI176" i="6"/>
  <c r="AH176"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alcChain>
</file>

<file path=xl/comments1.xml><?xml version="1.0" encoding="utf-8"?>
<comments xmlns="http://schemas.openxmlformats.org/spreadsheetml/2006/main">
  <authors>
    <author>tc={6762F8ED-24A0-4C10-A760-C0418563A6EE}</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tc={12ADD56A-200A-46B5-B01B-EB1A52AEC18A}</author>
    <author>tc={2D330849-DA6B-435A-8B29-E9D7CBF165B5}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5"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5.xml><?xml version="1.0" encoding="utf-8"?>
<comments xmlns="http://schemas.openxmlformats.org/spreadsheetml/2006/main">
  <authors>
    <author>tc={12ADD56A-200A-46B6-B01B-EB1A52AEC18A}</author>
    <author>tc={2D330849-DA6B-435B-8B29-E9D7CBF165B5}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6.xml><?xml version="1.0" encoding="utf-8"?>
<comments xmlns="http://schemas.openxmlformats.org/spreadsheetml/2006/main">
  <authors>
    <author>tc={12ADD56A-200A-46B7-B01B-EB1A52AEC18A}</author>
    <author>tc={8D62FB47-72F3-44CE-B826-845D483DB874}</author>
    <author>tc={1534CFB4-9624-4A01-83E2-A639F817D0FA}</author>
    <author>tc={2D330849-DA6B-435C-8B29-E9D7CBF165B5}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AQ158"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es septiembre o octubre, de acuerdo a la programación parece ser octubre</t>
        </r>
      </text>
    </comment>
    <comment ref="AQ161" authorId="2">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encuentro ningún cambio y no hay justificación</t>
        </r>
      </text>
    </comment>
    <comment ref="E289" authorId="3">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7.xml><?xml version="1.0" encoding="utf-8"?>
<comments xmlns="http://schemas.openxmlformats.org/spreadsheetml/2006/main">
  <authors>
    <author>tc={D6FBE71E-3888-403C-9DCF-6E9365F8519F}</author>
    <author>tc={8515C3F2-C055-4A8A-A91D-4ACAA09032F9}</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6"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8.xml><?xml version="1.0" encoding="utf-8"?>
<comments xmlns="http://schemas.openxmlformats.org/spreadsheetml/2006/main">
  <authors>
    <author>tc={6762F8ED-24A0-4C10-A760-C0418563A6EE}</author>
    <author>tc={1EBAB29A-3C24-4879-BFB0-097EFB9BC610}</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<sst xmlns="http://schemas.openxmlformats.org/spreadsheetml/2006/main" count="32237" uniqueCount="1072">
  <si>
    <t>PLANEACIÓN ESTRATÉGICA</t>
  </si>
  <si>
    <t>Código: IDPAC-PE-FT-14
Versión: 05
Página 1 de 1
14/12/2021</t>
  </si>
  <si>
    <t>FORMULACIÓN PLANES DE ACCIÓN</t>
  </si>
  <si>
    <t xml:space="preserve">Fecha de Formulación: </t>
  </si>
  <si>
    <t xml:space="preserve">Fecha de aprobación </t>
  </si>
  <si>
    <t>Nombre del Plan</t>
  </si>
  <si>
    <t>Plan de Acción Institucional</t>
  </si>
  <si>
    <t>Versión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</si>
  <si>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</si>
  <si>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</si>
  <si>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</si>
  <si>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</si>
  <si>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</si>
  <si>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</si>
  <si>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</si>
  <si>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</si>
  <si>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</si>
  <si>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</si>
  <si>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</si>
  <si>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</si>
  <si>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</si>
  <si>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
(Indicador)</t>
  </si>
  <si>
    <t>Presupuesto meta PI</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</si>
  <si>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</si>
  <si>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</si>
  <si>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</si>
  <si>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</si>
  <si>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</si>
  <si>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</si>
  <si>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</si>
  <si>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</si>
  <si>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</si>
  <si>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</si>
  <si>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</si>
  <si>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</si>
  <si>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</si>
  <si>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</si>
  <si>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</si>
  <si>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</si>
  <si>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</si>
  <si>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</si>
  <si>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</si>
  <si>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</si>
  <si>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</si>
  <si>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</si>
  <si>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</si>
  <si>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</si>
  <si>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</si>
  <si>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</si>
  <si>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</si>
  <si>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</si>
  <si>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</si>
  <si>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</si>
  <si>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</si>
  <si>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</si>
  <si>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</si>
  <si>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</si>
  <si>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</si>
  <si>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</si>
  <si>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</si>
  <si>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</si>
  <si>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</si>
  <si>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</si>
  <si>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</si>
  <si>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</si>
  <si>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</si>
  <si>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</si>
  <si>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</si>
  <si>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</si>
  <si>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</si>
  <si>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</si>
  <si>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</si>
  <si>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</si>
  <si>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</si>
  <si>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</si>
  <si>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</si>
  <si>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</si>
  <si>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</si>
  <si>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</si>
  <si>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</si>
  <si>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</si>
  <si>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</si>
  <si>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</si>
  <si>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</si>
  <si>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</si>
  <si>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</si>
  <si>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</si>
  <si>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</si>
  <si>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</si>
  <si>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</si>
  <si>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</si>
  <si>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</si>
  <si>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</si>
  <si>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</si>
  <si>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</si>
  <si>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Proyecto de elaboración e implementación del Sistema Integrado de Conservación - SIC - PINAR</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</si>
  <si>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</si>
  <si>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</si>
  <si>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</si>
  <si>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</si>
  <si>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</si>
  <si>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</si>
  <si>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</si>
  <si>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</si>
  <si>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</si>
  <si>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</si>
  <si>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</si>
  <si>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</si>
  <si>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</si>
  <si>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</si>
  <si>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</si>
  <si>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</si>
  <si>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</si>
  <si>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</si>
  <si>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</si>
  <si>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</si>
  <si>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</si>
  <si>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</si>
  <si>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</si>
  <si>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</si>
  <si>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</si>
  <si>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</si>
  <si>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</si>
  <si>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</si>
  <si>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</si>
  <si>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</si>
  <si>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</si>
  <si>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</si>
  <si>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</si>
  <si>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</si>
  <si>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</si>
  <si>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</si>
  <si>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</si>
  <si>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</si>
  <si>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</si>
  <si>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</si>
  <si>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</si>
  <si>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</si>
  <si>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</si>
  <si>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</si>
  <si>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</si>
  <si>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</si>
  <si>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</si>
  <si>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</si>
  <si>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</si>
  <si>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</si>
  <si>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</si>
  <si>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</si>
  <si>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</si>
  <si>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</si>
  <si>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</si>
  <si>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</si>
  <si>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</si>
  <si>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</si>
  <si>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</si>
  <si>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</si>
  <si>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</si>
  <si>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</si>
  <si>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</si>
  <si>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</si>
  <si>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</si>
  <si>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</si>
  <si>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</si>
  <si>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</si>
  <si>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</si>
  <si>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</si>
  <si>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</si>
  <si>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</si>
  <si>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</si>
  <si>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</si>
  <si>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</si>
  <si>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</si>
  <si>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</si>
  <si>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</si>
  <si>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</si>
  <si>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</si>
  <si>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</si>
  <si>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</si>
  <si>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</si>
  <si>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</si>
  <si>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</si>
  <si>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</si>
  <si>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</si>
  <si>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</si>
  <si>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</si>
  <si>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</si>
  <si>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</si>
  <si>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</si>
  <si>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</si>
  <si>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</si>
  <si>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</si>
  <si>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</si>
  <si>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</si>
  <si>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</si>
  <si>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</si>
  <si>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</si>
  <si>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</si>
  <si>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</si>
  <si>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</si>
  <si>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</si>
  <si>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</si>
  <si>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</si>
  <si>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</si>
  <si>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</si>
  <si>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</si>
  <si>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</si>
  <si>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</si>
  <si>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</si>
  <si>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</si>
  <si>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</si>
  <si>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</si>
  <si>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</si>
  <si>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</si>
  <si>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</si>
  <si>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</si>
  <si>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</si>
  <si>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</si>
  <si>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</si>
  <si>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</si>
  <si>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</si>
  <si>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</si>
  <si>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</si>
  <si>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</si>
  <si>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</si>
  <si>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</si>
  <si>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</si>
  <si>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</si>
  <si>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Alvaro Enrique Romero García</t>
  </si>
  <si>
    <t>Deicy Andrea Méndez</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</si>
  <si>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</si>
  <si>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</si>
  <si>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</si>
  <si>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</si>
  <si>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</si>
  <si>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</si>
  <si>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</si>
  <si>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</si>
  <si>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</si>
  <si>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</si>
  <si>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</si>
  <si>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Ana Silvia Olano Aponte</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</si>
  <si>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</si>
  <si>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</si>
  <si>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</si>
  <si>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</si>
  <si>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</si>
  <si>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</si>
  <si>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</si>
  <si>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</si>
  <si>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</si>
  <si>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</si>
  <si>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</si>
  <si>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</si>
  <si>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</si>
  <si>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</si>
  <si>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</si>
  <si>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</si>
  <si>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</si>
  <si>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</si>
  <si>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</si>
  <si>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</si>
  <si>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</si>
  <si>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</si>
  <si>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</si>
  <si>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</si>
  <si>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</si>
  <si>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</si>
  <si>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</si>
  <si>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</si>
  <si>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</si>
  <si>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</si>
  <si>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</si>
  <si>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</si>
  <si>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</si>
  <si>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</si>
  <si>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</si>
  <si>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</si>
  <si>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</si>
  <si>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</si>
  <si>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</si>
  <si>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</si>
  <si>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</si>
  <si>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</si>
  <si>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</si>
  <si>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</si>
  <si>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</si>
  <si>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</si>
  <si>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</si>
  <si>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</si>
  <si>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</si>
  <si>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</si>
  <si>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</si>
  <si>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</si>
  <si>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</si>
  <si>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</si>
  <si>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</si>
  <si>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</si>
  <si>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</si>
  <si>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</si>
  <si>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</si>
  <si>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</si>
  <si>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</si>
  <si>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</si>
  <si>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</si>
  <si>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</si>
  <si>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</si>
  <si>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</si>
  <si>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</si>
  <si>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</si>
  <si>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</si>
  <si>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</si>
  <si>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</si>
  <si>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</si>
  <si>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</si>
  <si>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</si>
  <si>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</si>
  <si>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</si>
  <si>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Lina Paola Bernal Loaiza</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</si>
  <si>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</si>
  <si>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</si>
  <si>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</si>
  <si>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</si>
  <si>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</si>
  <si>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</si>
  <si>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</si>
  <si>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</si>
  <si>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</si>
  <si>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</si>
  <si>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</si>
  <si>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</si>
  <si>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</si>
  <si>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</si>
  <si>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</si>
  <si>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</si>
  <si>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</si>
  <si>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</si>
  <si>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</si>
  <si>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</si>
  <si>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</si>
  <si>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</si>
  <si>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</si>
  <si>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</si>
  <si>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</si>
  <si>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</si>
  <si>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</si>
  <si>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</si>
  <si>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</si>
  <si>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</si>
  <si>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</si>
  <si>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</si>
  <si>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</si>
  <si>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t xml:space="preserve">Realizar informe y presentar al CIGD sobre los canales de atención a la ciudadanía. </t>
  </si>
  <si>
    <t>Documento de informe sobre los canales de atención dispuestos para la atención a la Ciudadanía</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</si>
  <si>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</si>
  <si>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</si>
  <si>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</si>
  <si>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</si>
  <si>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</si>
  <si>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</si>
  <si>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</si>
  <si>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</si>
  <si>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</si>
  <si>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</si>
  <si>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</si>
  <si>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</si>
  <si>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</si>
  <si>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</si>
  <si>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</si>
  <si>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</si>
  <si>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t xml:space="preserve">Actualizar o inscribir trámites y/u OPA`s en el SUIT y analizar si aplica en el IDPAC la Consulta de Informacion en el SUIT </t>
  </si>
  <si>
    <t>Formato Integrado de trámites y OPA en el SUIT</t>
  </si>
  <si>
    <t>Subdirección de Asuntos Comunales 
Oficina Asesora de Planeación</t>
  </si>
  <si>
    <t>Mauricio Avila
 Silvia Patiño</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</si>
  <si>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</si>
  <si>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</si>
  <si>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</si>
  <si>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</si>
  <si>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</si>
  <si>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</si>
  <si>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</si>
  <si>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</si>
  <si>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</si>
  <si>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</si>
  <si>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</si>
  <si>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</si>
  <si>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</si>
  <si>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</si>
  <si>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</si>
  <si>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</si>
  <si>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</si>
  <si>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</si>
  <si>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</si>
  <si>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</si>
  <si>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</si>
  <si>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</si>
  <si>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</si>
  <si>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</si>
  <si>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</si>
  <si>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</si>
  <si>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</si>
  <si>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</si>
  <si>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</si>
  <si>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</si>
  <si>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</si>
  <si>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</si>
  <si>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 xml:space="preserve">Actas de reunión
Informes de seguimiento </t>
  </si>
  <si>
    <t>Elaborar y socializar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</si>
  <si>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</si>
  <si>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</si>
  <si>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</si>
  <si>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</si>
  <si>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</si>
  <si>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</si>
  <si>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</si>
  <si>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</si>
  <si>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</si>
  <si>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</si>
  <si>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</si>
  <si>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</si>
  <si>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</si>
  <si>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</si>
  <si>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</si>
  <si>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</si>
  <si>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</si>
  <si>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</si>
  <si>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</si>
  <si>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</si>
  <si>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</si>
  <si>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</si>
  <si>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Realizar entrevistas, por parte de Dc Radio, a colegios del distrito.</t>
  </si>
  <si>
    <t>Entrevistas realizadas en Dc Radio</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</si>
  <si>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</si>
  <si>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</si>
  <si>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</si>
  <si>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</si>
  <si>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</si>
  <si>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</si>
  <si>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</si>
  <si>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</si>
  <si>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</si>
  <si>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</si>
  <si>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</si>
  <si>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</si>
  <si>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</si>
  <si>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</si>
  <si>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</si>
  <si>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</si>
  <si>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</si>
  <si>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</si>
  <si>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</si>
  <si>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</si>
  <si>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</si>
  <si>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</si>
  <si>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</si>
  <si>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</si>
  <si>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</si>
  <si>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</si>
  <si>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</si>
  <si>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</si>
  <si>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</si>
  <si>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</si>
  <si>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</si>
  <si>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</si>
  <si>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</si>
  <si>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</si>
  <si>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</si>
  <si>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</si>
  <si>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</si>
  <si>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</si>
  <si>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</si>
  <si>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</si>
  <si>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</si>
  <si>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</si>
  <si>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</si>
  <si>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</si>
  <si>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</si>
  <si>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</si>
  <si>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</si>
  <si>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</si>
  <si>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</si>
  <si>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</si>
  <si>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</si>
  <si>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</si>
  <si>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</si>
  <si>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</si>
  <si>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</si>
  <si>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</si>
  <si>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</si>
  <si>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</si>
  <si>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</si>
  <si>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</si>
  <si>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</si>
  <si>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</si>
  <si>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</si>
  <si>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</si>
  <si>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</si>
  <si>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</si>
  <si>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</si>
  <si>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</si>
  <si>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</si>
  <si>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</si>
  <si>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</si>
  <si>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</si>
  <si>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</si>
  <si>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</si>
  <si>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</si>
  <si>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</si>
  <si>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</si>
  <si>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</si>
  <si>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</si>
  <si>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</si>
  <si>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</si>
  <si>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</si>
  <si>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</si>
  <si>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</si>
  <si>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</si>
  <si>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</si>
  <si>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</si>
  <si>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</si>
  <si>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</si>
  <si>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</si>
  <si>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</si>
  <si>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</si>
  <si>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</si>
  <si>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</si>
  <si>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</si>
  <si>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</si>
  <si>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</si>
  <si>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</si>
  <si>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</si>
  <si>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</si>
  <si>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</si>
  <si>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</si>
  <si>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</si>
  <si>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</si>
  <si>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 (Entrega simbólica de los incentivos)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</si>
  <si>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</si>
  <si>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</si>
  <si>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</si>
  <si>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</si>
  <si>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</si>
  <si>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</si>
  <si>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</si>
  <si>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</si>
  <si>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</si>
  <si>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</si>
  <si>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</si>
  <si>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</si>
  <si>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</si>
  <si>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</si>
  <si>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</si>
  <si>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</si>
  <si>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</si>
  <si>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</si>
  <si>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</si>
  <si>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</si>
  <si>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</si>
  <si>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</si>
  <si>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</si>
  <si>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</si>
  <si>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</si>
  <si>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</si>
  <si>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</si>
  <si>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</si>
  <si>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</si>
  <si>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</si>
  <si>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</si>
  <si>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</si>
  <si>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</si>
  <si>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</si>
  <si>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</si>
  <si>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</si>
  <si>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</si>
  <si>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</si>
  <si>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</si>
  <si>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</si>
  <si>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</si>
  <si>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</si>
  <si>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</si>
  <si>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</si>
  <si>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</si>
  <si>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</si>
  <si>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</si>
  <si>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</si>
  <si>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</si>
  <si>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</si>
  <si>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</si>
  <si>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</si>
  <si>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</si>
  <si>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</si>
  <si>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</si>
  <si>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</si>
  <si>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</si>
  <si>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</si>
  <si>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</si>
  <si>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</si>
  <si>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</si>
  <si>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</si>
  <si>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</si>
  <si>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</si>
  <si>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</si>
  <si>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</si>
  <si>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</si>
  <si>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</si>
  <si>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</si>
  <si>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</si>
  <si>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</si>
  <si>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</si>
  <si>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</si>
  <si>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</si>
  <si>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</si>
  <si>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</si>
  <si>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</si>
  <si>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</si>
  <si>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</si>
  <si>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</si>
  <si>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</si>
  <si>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</si>
  <si>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</si>
  <si>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</si>
  <si>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</si>
  <si>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</si>
  <si>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</si>
  <si>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</si>
  <si>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</si>
  <si>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</si>
  <si>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</si>
  <si>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</si>
  <si>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</si>
  <si>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</si>
  <si>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</si>
  <si>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</si>
  <si>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</si>
  <si>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</si>
  <si>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</si>
  <si>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</si>
  <si>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</si>
  <si>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</si>
  <si>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</si>
  <si>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</si>
  <si>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</si>
  <si>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</si>
  <si>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</si>
  <si>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</si>
  <si>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</si>
  <si>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</si>
  <si>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</si>
  <si>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</si>
  <si>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</si>
  <si>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</si>
  <si>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</si>
  <si>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Gerencia de Instancias y Mecanismos de Participación</t>
  </si>
  <si>
    <t>Carlos Andrés Orejuela Parra</t>
  </si>
  <si>
    <t>Astrid Lorena Castañeda Peña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</si>
  <si>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</si>
  <si>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</si>
  <si>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</si>
  <si>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</si>
  <si>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</si>
  <si>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</si>
  <si>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</si>
  <si>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</si>
  <si>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</si>
  <si>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</si>
  <si>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</si>
  <si>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</si>
  <si>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</si>
  <si>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</si>
  <si>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</si>
  <si>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</si>
  <si>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</si>
  <si>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</si>
  <si>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</si>
  <si>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</si>
  <si>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</si>
  <si>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</si>
  <si>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</si>
  <si>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</si>
  <si>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</si>
  <si>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</si>
  <si>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</si>
  <si>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</si>
  <si>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</si>
  <si>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</si>
  <si>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</si>
  <si>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</si>
  <si>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</si>
  <si>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</si>
  <si>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</si>
  <si>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</si>
  <si>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</si>
  <si>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</si>
  <si>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</si>
  <si>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</si>
  <si>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</si>
  <si>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</si>
  <si>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</si>
  <si>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</si>
  <si>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</si>
  <si>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</si>
  <si>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</si>
  <si>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</si>
  <si>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</si>
  <si>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</si>
  <si>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</si>
  <si>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</si>
  <si>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</si>
  <si>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</si>
  <si>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</si>
  <si>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</si>
  <si>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y Listado de asistencia</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</si>
  <si>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</si>
  <si>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</si>
  <si>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</si>
  <si>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</si>
  <si>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</si>
  <si>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</si>
  <si>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</si>
  <si>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</si>
  <si>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</si>
  <si>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</si>
  <si>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</si>
  <si>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</si>
  <si>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</si>
  <si>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</si>
  <si>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</si>
  <si>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</si>
  <si>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</si>
  <si>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</si>
  <si>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</si>
  <si>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</si>
  <si>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</si>
  <si>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</si>
  <si>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20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</si>
  <si>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</si>
  <si>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</si>
  <si>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</si>
  <si>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</si>
  <si>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</si>
  <si>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</si>
  <si>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</si>
  <si>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</si>
  <si>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</si>
  <si>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</si>
  <si>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</si>
  <si>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</si>
  <si>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</si>
  <si>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</si>
  <si>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</si>
  <si>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</si>
  <si>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</si>
  <si>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</si>
  <si>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</si>
  <si>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</si>
  <si>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</si>
  <si>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</si>
  <si>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</si>
  <si>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</si>
  <si>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</si>
  <si>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</si>
  <si>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</si>
  <si>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</si>
  <si>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</si>
  <si>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</si>
  <si>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</si>
  <si>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</si>
  <si>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</si>
  <si>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</si>
  <si>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 xml:space="preserve">Implementar la estrategia "Maletas viajeras" en localidades priorizadas por la SPP, con organizaciones sociales. </t>
  </si>
  <si>
    <t xml:space="preserve">Matriz de entrega de maletas viajeras, informe parcial y final y actas de devolución de maletas viajeras. </t>
  </si>
  <si>
    <t>Impulsar y posicionar 20 bibliotecas comunitarias como un espacio no convencional para la promoción de la participación</t>
  </si>
  <si>
    <t xml:space="preserve">Memoria del proceso de promoción de la participación con bibliotecas comunitarias (espacios no convencionales de la participación ciudadana). </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</si>
  <si>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</si>
  <si>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</si>
  <si>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</si>
  <si>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</si>
  <si>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</si>
  <si>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</si>
  <si>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</si>
  <si>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</si>
  <si>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</si>
  <si>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</si>
  <si>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 (Pactando, equipo ruralidad, etc.)</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</si>
  <si>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</si>
  <si>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</si>
  <si>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</si>
  <si>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</si>
  <si>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</si>
  <si>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</si>
  <si>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</si>
  <si>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</si>
  <si>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</si>
  <si>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</si>
  <si>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</si>
  <si>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</si>
  <si>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</si>
  <si>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</si>
  <si>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</si>
  <si>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</si>
  <si>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</si>
  <si>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</si>
  <si>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</si>
  <si>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</si>
  <si>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</si>
  <si>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</si>
  <si>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</si>
  <si>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</si>
  <si>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</si>
  <si>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</si>
  <si>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</si>
  <si>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</si>
  <si>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</si>
  <si>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</si>
  <si>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</si>
  <si>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</si>
  <si>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</si>
  <si>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</si>
  <si>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</si>
  <si>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</si>
  <si>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</si>
  <si>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</si>
  <si>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</si>
  <si>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</si>
  <si>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</si>
  <si>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</si>
  <si>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</si>
  <si>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</si>
  <si>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</si>
  <si>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</si>
  <si>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</si>
  <si>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</si>
  <si>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</si>
  <si>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</si>
  <si>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</si>
  <si>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</si>
  <si>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</si>
  <si>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</si>
  <si>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</si>
  <si>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</si>
  <si>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</si>
  <si>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</si>
  <si>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</si>
  <si>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acompañamiento técnico y social a la ejecución de 20 OSP en concordancia a la misionalidad y proyectos estratégicos del IDPAC.</t>
  </si>
  <si>
    <t>Informe Ejecutivo por cada OSP
Protocolo de entrega</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</si>
  <si>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</si>
  <si>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</si>
  <si>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</si>
  <si>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</si>
  <si>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</si>
  <si>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</si>
  <si>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</si>
  <si>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</si>
  <si>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</si>
  <si>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</si>
  <si>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</si>
  <si>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</si>
  <si>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</si>
  <si>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</si>
  <si>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</si>
  <si>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</si>
  <si>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</si>
  <si>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</si>
  <si>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</si>
  <si>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</si>
  <si>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</si>
  <si>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</si>
  <si>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</si>
  <si>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</si>
  <si>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</si>
  <si>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</si>
  <si>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</si>
  <si>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</si>
  <si>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</si>
  <si>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</si>
  <si>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</si>
  <si>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</si>
  <si>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Realizar dos encuentros de personas que ejercen Actividades Sexuales Pagadas</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</si>
  <si>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</si>
  <si>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</si>
  <si>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</si>
  <si>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</si>
  <si>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</si>
  <si>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Justificación técnica de modificación</t>
  </si>
  <si>
    <r>
      <rPr>
        <b/>
        <sz val="11"/>
        <color rgb="FFFF0000"/>
        <rFont val="Arial"/>
        <family val="2"/>
      </rPr>
      <t xml:space="preserve">PI 7714 </t>
    </r>
    <r>
      <rPr>
        <sz val="11"/>
        <color rgb="FFFF0000"/>
        <rFont val="Arial"/>
        <family val="2"/>
      </rPr>
      <t>Estrategia de modernización y fortalecimiento de la capacidad tecnológica</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</si>
  <si>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</si>
  <si>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Implementar en un 50% un sistema de información sobre la gestión y características del personal de la entidad.</t>
  </si>
  <si>
    <t>Informe de avance de la implementación del sistema de información.</t>
  </si>
  <si>
    <t>Se elimina la actividad por cuanto está se incluye en el Plan de Adecuación y Sostenibilidad del MIPG, modificcaión aprobada en el CIGD N° 2 Realizado el 28/02/2022</t>
  </si>
  <si>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</si>
  <si>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</si>
  <si>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</si>
  <si>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</si>
  <si>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t>Elaborar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</si>
  <si>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</si>
  <si>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t>Vincular a DC Radio en las emisoras de los  colegios del distrito</t>
  </si>
  <si>
    <t>Informe de avance de la vinculación de DC Radio en los colegios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</si>
  <si>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</si>
  <si>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t>Realizar la entrega de los incentivos a las organizaciones ganadoras en el marco de la convocatoria de iniciativas ciudadanas juveniles</t>
  </si>
  <si>
    <t>31/09/2022</t>
  </si>
  <si>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</si>
  <si>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</si>
  <si>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</si>
  <si>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</si>
  <si>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</si>
  <si>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</si>
  <si>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</si>
  <si>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</si>
  <si>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"Maletas viajeras"</t>
  </si>
  <si>
    <t>Impulsar y posicionar 20 bibliotecas comunitarias como un espacio para la promoción de la participación</t>
  </si>
  <si>
    <t xml:space="preserve">Informe de evidencia de acciones realizadas en biblioteca comunitaria </t>
  </si>
  <si>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</si>
  <si>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MODIFICACIÓN PROPUESTA</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</si>
  <si>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</si>
  <si>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</si>
  <si>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</si>
  <si>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</si>
  <si>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Realizar la selección y ejecución de 20 OSP con el acompañamiento y asesoría del Plan Estratégico de Naciones Unidas - PNUD.</t>
  </si>
  <si>
    <t>Acta de Selección Proyectos OSP seleccionados - PNUD
Informe Ejecutivo por cada OSP
Actas de Entrega de Materiales</t>
  </si>
  <si>
    <t xml:space="preserve">Documento metodológico, actas de reunión, piezas comunicativas, registro fotográfico. </t>
  </si>
  <si>
    <t>Justificación Técnica</t>
  </si>
  <si>
    <t>Durante la reunión convocada por el Director  llevadaa a cabo el día 25 de febrero de 2022,se indicó que la nueva página web se sacará a producción en el mes de agosto de 2022. Acta adjunta</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</si>
  <si>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</si>
  <si>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</si>
  <si>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Coordinar jornadas de capacitación a los servidores de la entidad en el uso de las herramientas de accesibilidad de la página web de la Entidad y lenguaje Claro.</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</si>
  <si>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</si>
  <si>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</si>
  <si>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Se solicita ampliar fecha a 31 de mayo de 2022 teniendo en cuenta que la Audiencia Pública se tiene programada realizar el 7 de mayo de 2022</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</si>
  <si>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</si>
  <si>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</si>
  <si>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</si>
  <si>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</si>
  <si>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</si>
  <si>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</si>
  <si>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r>
      <t xml:space="preserve">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t>
    </r>
    <r>
      <rPr>
        <sz val="11"/>
        <color rgb="FFFF0000"/>
        <rFont val="Arial"/>
        <family val="2"/>
      </rPr>
      <t>a</t>
    </r>
    <r>
      <rPr>
        <sz val="11"/>
        <rFont val="Arial"/>
        <family val="2"/>
      </rPr>
      <t xml:space="preserve"> la Secretaría Distrital de Gobierno.</t>
    </r>
  </si>
  <si>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</si>
  <si>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La contratista asignada para la actualización de esta Politica, es también la persona que da soporte al Gestor Documental - ORFEO, teniendo en cuenta que aún se presentan requerimientos e inquietudes sobre aplicativo, que deben ser solucionadas en su gran mayoría por la contratista, esto ha demandado gran cantidad del tiempo que se tenía asignado a la actualización de la política. 
Cabe resaltar que la política debe ser revisada por la Secretaría General, por la Oficina Asesora de Planeación y finalmente aprobada por el Comité Institucional de Gestión y Desempeño, teniendo en cuenta lo anterior, se contaba con un plazo (interno) establecido para que al 31 de mayo, la política ya hubiese surtido los pasos mencionados, no obstante la contratista tuvo una calamidad doméstica, lo cual no le permitió finalizar con la actualización de la política en el plazo acordado.  Por lo anterior solicitamos la modíficación de la fecha final de la actividad.</t>
  </si>
  <si>
    <t>Se solicita la modificación de la fecha final de esta actividad, teniendo en cuenta que se realizó la modificación del contrato 819-2021 realizando una prórroga por dos (2) meses más, quedando como nueva fecha de terminación el día 26/06/2022. Es importante resaltar que el objeto contractual indica: "Definición y diseño de la Arquitectura Empresarial para el diagnóstico y articulación de procesos en el Instituto Distrital de la Participación y Acción Comunal". (Se adjunta la justificación para la modificación del contrato, y el otro sí modificatorio)</t>
  </si>
  <si>
    <t>No resulta viable para la OAJ realizar un reporte mensual, puesto que no todos los meses se realizan actividades relacionadas con el Repositorio, pues este ya se encuentra consolidado y públicado por lo cual las unicas actualizaciones son por demanda de las áreas que requieran la inclusión de nuevas normas.</t>
  </si>
  <si>
    <t>Teniendo en cuenta que en la sesión 3 del CIGD se aprobó la modificación de la fecha de la actividad "Poner en operación la nueva página web de la entidad", la cual inicia el 1/07/2022 y finaliza el 30/08/2022, se solicita el cambio de la fecha de esta actividad, teniendo en cuenta que el INCI en la vigencia 2021 ya verificó los criterios de accesibilidad de la actual página web y lo ideal será que verifique nuevamente estos criterios, pero para la nueva página web que se encontrará en funcionamiento a partir del mes de septiembre.</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</si>
  <si>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serán las organizaciones ganadoras. </t>
  </si>
  <si>
    <t xml:space="preserve">De acuerdo con el cronograma y los términos y condiciones definidos para el Programa "Jóvenes con Iniciativas 2022", en particular frente Realizar la entrega de los incentivos a las organizaciones ganadoras, se realizará una entrega simbólica a las organizaciones seleccionadas, ya que en el numeral 5. Incentivo hace referencia a lo siguiente: “El kit tecnológico sólo será entregado a cada organización ganadora una vez se evidencie el cumplimiento de la fase de formación del Modelo de Fortalecimiento de la Organización Social (MFOS); es decir, que al menos uno de sus integrantes haya culminado uno de los cursos de formación de la Escuela de Participación del IDPAC.”. La entrega física del incentivo se realizará según cronograma concertado previamente con la organización beneficiaria.
Por lo tanto, se sugiere los meses señalados, teniendo en cuenta la condición previamente descrita.
</t>
  </si>
  <si>
    <t>De acuerdo con el cronograma y los términos y condiciones definidos para el Programa "Jóvenes con Iniciativas 2022", en particular frente a la actividad seguimiento a las organizaciones ganadoras, el inicio de esta actividad se realizará en los meses señalados, teniendo en cuenta que el 18 de julio está estipulada como la fecha en la que se informará cuáles serán las organizaciones ganadoras. El seguimiento se realizará según cronograma concertado previamente con la organización beneficiaria.</t>
  </si>
  <si>
    <t>La presente solicitud de modificación se justifica teniendo en cuenta que en relación con el desarrollo de las iniciativas de las organizaciones ganadoras y de acuerdo con los tiempos establecidos en la convocatoria y en el cronograma presentado en la postulación, deben cumplir con el 100% de la propuesta presentada.</t>
  </si>
  <si>
    <t>De conformidad con el artículo 33 de la Ley 1885 de 2018 "Por medio de la cual se expide el estatuto de ciudadanía juvenil y se dictan otras disposiciones", se reconoce a los Consejos de Juventud como mecanismos de participación autónomos. Desde esta perspectiva, las acciones de fortalecimiento a la instancia de participación deben ser concertadas con los integrantes de la misma. Así pues, la aplicación de las fases del Modelo de Fortalecimiento a Instancias se encuentra sujeto a las disposiciones y los procesos internos que la instancia maneje. Por lo tanto, se sugiere que la temporalidad de la aplicación de las diversas herramientas y fases del Modelo, este en disposición a los meses señalados, teniendo en cuenta la condición previamente descrita.</t>
  </si>
  <si>
    <t>La motivación para realizar el reajuste de la actividad se soporta en la gestión para la concreción de pactos, toda vez que para la fecha programada inicial estarían en proyección la firma de 7 de los 17 pactos de la meta anual, por tal razón presentar una sistematización que no incluya al menos un 50% dejaria por fuera de la actividad una amplia información que la ciudania no podria acceder.</t>
  </si>
  <si>
    <t>Se solicita reprogramar la actividad para ser desarrollada antes de la realización del evento con efectos en la confirmación de invitados institucionales y sociales.</t>
  </si>
  <si>
    <t>La motivación para el reajuste en la proyección temporal de la actividad se soporta en la necesidad adelantar un porcentaje minimo del 50% de pactos concretados. Toda vez que la gestión para la suscripción de pactos se encuentra en proceso. Aunado al ambiente de polarización de la ciudad, ocacionado por la dinamica electoral, que puede conllevar a que el escenario sea contraproducente, pues el mismo puede convertirse en un tensionante social.</t>
  </si>
  <si>
    <t>La motivación para el reajuste en la proyección de la actividad se soporta en la necesidad de contar con el tiempo necesario para realizar una sistematización de calidad posterior a la realización del evento de intercambio de experiencias de mediación, que asigne al equipo un mes para realizar un proceso que corresponda al relato responsable de las experiencias invitadas a participar, que son a su vez de tanto de los actores sociales y procesos institucionales</t>
  </si>
  <si>
    <t>Se solicita ampliar el plazo de reporte del documento en virtud que se ha alargado el proceso de complementación y revisión del documento de diagnóstico en medio de la articulación entre las dos entidades responsables. En el mes de mayo se recibió retroalimentación del documento de diagnóstico, por parte de las oficinas de planeación de SDG y de IDPAC y de la dirección del IDPAC. La formulación del documento de decreto inicia apenas se termine de revisar y aprobar esos ajustes y según indicación del Secretario de Gobierno y el Director de Idpac, se debe terminar en Agosto 2022.</t>
  </si>
  <si>
    <r>
      <rPr>
        <b/>
        <sz val="11"/>
        <color rgb="FFFF0000"/>
        <rFont val="Arial"/>
        <family val="2"/>
      </rPr>
      <t xml:space="preserve">Actividad estratégica - Subdirección de Promoción de la Participación - </t>
    </r>
    <r>
      <rPr>
        <sz val="11"/>
        <color rgb="FFFF0000"/>
        <rFont val="Arial"/>
        <family val="2"/>
      </rPr>
      <t>Política pública de participación incidente reformulada</t>
    </r>
  </si>
  <si>
    <t>Se solicita eliminación de la actividad en razón de que por decisión del Comité Directivo, se relizará la propuesta desde la Gerencia de Instacias y Mecanismos de Participación,</t>
  </si>
  <si>
    <t>Se solicita reprogramar el cumplimiento de la actividad para el mes de agosto en razón ya que se consideró oportuno que el Encuentro Clip a desarrollarse en junio, permita recoger insumos que complementen la estructuración del contenido de la Cartilla sobre la “Estrategia de articulación territorial como instrumento de la gestión pública”</t>
  </si>
  <si>
    <r>
      <rPr>
        <b/>
        <sz val="11"/>
        <color theme="9" tint="-0.249977111117893"/>
        <rFont val="Arial"/>
        <family val="2"/>
      </rPr>
      <t xml:space="preserve">Actividad estratégica - Subdirección de Promoción de la Participación - </t>
    </r>
    <r>
      <rPr>
        <sz val="11"/>
        <color theme="9" tint="-0.249977111117893"/>
        <rFont val="Arial"/>
        <family val="2"/>
      </rPr>
      <t xml:space="preserve"> Estrategia de articulación territorial implementada</t>
    </r>
  </si>
  <si>
    <t>Se solicita incluir esta actividad en razón a que la Dirección indicó involucrar a la entidad en su conjunto en la producción y entrega de informes, que debe ser liderada por la OAP</t>
  </si>
  <si>
    <t xml:space="preserve">Se solicita por parte de la Casa de Experiencias, en concordancia con el éxito en la implementación de la estrategia  en el IDPAC, la ampliación de la meta por el volumen de solicitudes semanales, a 20 Picnic de la Participación. A la fecha se han realizdo 10 cumpliendo la meta actual. </t>
  </si>
  <si>
    <t xml:space="preserve">Se solicita el cambio en la redacción de la acividad dado que estas 20 OSP ya no se realizarán con el PNUD sino que se priorizarán y ejecutarán en concordancia a la misionalidad y proyectos estratégicos que desarrolle el IDPAC en los territorios del Distrito Capital. En cuanto a la modificación de la fecha de inicio y de la fecha final esta se justifica en el hecho de que la ejecución de estas obras se realizarán con un operador logístico el cual suministrará los elementos necesarios. Este operador de la bolsa logística se espera que este contratado directamente por el IDPAC en el mes de julio de 2022. </t>
  </si>
  <si>
    <r>
      <t xml:space="preserve">Informe Ejecutivo por cada OSP
</t>
    </r>
    <r>
      <rPr>
        <sz val="11"/>
        <color rgb="FFFF0000"/>
        <rFont val="Arial"/>
        <family val="2"/>
      </rPr>
      <t>Protocolo de entrega</t>
    </r>
  </si>
  <si>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las fases de factibilidad, viabilidad y verificación del respaldo ciudadano que actualmente están estipuladas en el cronograma de la convocatoria del 04 de junio al 01 de agosto también tendrían que ampliarse en el nuevo cronograma que se publique eventualmente con la Adenda No. 2. </t>
  </si>
  <si>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todas las demás etapas del cronograma, entre estas la suscripción de los convenios solidarios  que actualmente están estipuladas en el cronograma de la convocatoria hasta el 31 de agosto también tendrían que ampliarse en el nuevo cronograma que se publique eventualmente con la Adenda No. 2. </t>
  </si>
  <si>
    <t xml:space="preserve">Se solicita el cambio en la fecha final de la actividad dado que se tiene previsto realizar el encuentro de experiencia de obras con saldo pedagógico 2022 en la primera semana del mes de diciembre estimando que para dicha fecha ya se hayan entregado todas las OSP de la vigencia 2022 y con esto se pueda realizar dicho encuentro a manera de cierre de la vigencia. </t>
  </si>
  <si>
    <t>En seguimiento para el desarrollo de la actividad se habló con la Subdirección de Promoción de la Participación dependencia que lidera el tema al interior de la entidad, quien  informó que el cronograma de la actividad no ha sido presentado por la Secretaría  Distrital de Planeación,  entidad que dirige la estrategia de Presupuestos Participativos, no se tiene la fecha exacta para el inicio, se presume que será presentado en el mes de junio de 2022,  razón por la cual se solicita modificar la fecha de inicio de la actividad para el mes de julio de 2022 y modificación del porcentaje de cumplimiento mensual al 20% para cada uno.                                                                                        
Igualmente se solicita eliminar como evidencia el documento metodológico por cuanto no es el IDPAC quien desarrolla la estrategia, desde la Gerencia de Mujer y Género se realizará acompañamiento.</t>
  </si>
  <si>
    <t>Se solicita modificar fecha final de entrega para el mes de septiembre teniendo en cuenta que la cantidad de medios para fortalecer durante esta vigencia es significativo lo que ha presentado retrasos en la citacion para la creacion de las asitencias técnicas</t>
  </si>
  <si>
    <t xml:space="preserve">Se solicita modificar fecha final de entrega de incentivos para el mes de septiembre teniendo en cuenta las demoras en las importaciones de elementos que serán entregados en  el marco de las convocatorias de Chikaná, y ya que por adenda fue ampliada la fecha de convocatoria, y se debe tener culminado curso con la escuela de formación </t>
  </si>
  <si>
    <t>no se debe realizar seguimiento a la  fase de formación a 190 en el marco del modelo de fortalecimiento a organizaciones sociales fortalecidas si no a 162</t>
  </si>
  <si>
    <t>Hacer seguimiento a la  fase de formación a 162 en el marco del modelo de fortalecimiento a organizaciones sociales fortalecidas</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</si>
  <si>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t>
  </si>
  <si>
    <t>Se solicita el cambio de fecha de entrega de incentivos a organizaciones de PH  ya que se tiene contemplada realizar esta actividad en  el evento de conmemoración de propiedad horizontal el cual esta programado para el mes de agosto del año 2022</t>
  </si>
  <si>
    <t>Se solicita el cambio de fecha de entrega de documento de registro de la actividad formativa a organizaciones de propiedad horizontal, teniendo en cuenta que el número de organizaciones programadas para proceso de formación es muy alto frente al recurso humano con que cuenta el grupo de propiedad horizontal en el tiempo inicialmente programado.</t>
  </si>
  <si>
    <t>Se realiza la modificación con el objetivo de minimizar costos en la logistica del Seminario y del Laboratorio de Innovación LABIC,que se realizarán en el mismo mes.  Este cambio permite contar con los invitados internacionales en ambos eventos lo que daría nuevas perspectivas y experiencias en los mismos.
Se propone un cambio en las evidencias ya que se entregara un documento previo con el plan de trabajo del seminario y  un informe al finalizar este, con el obejetivo de recopilar las experiencias y aprendizajes de este.</t>
  </si>
  <si>
    <t xml:space="preserve">Documentos preparatorios del Seminario,
Informe del evento en el marco del cumpleaños número 15 del IDPAC denominado "Seminario Internacional sobre innovación en la ciudad de Bogotá" </t>
  </si>
  <si>
    <t>Se solicita la unificación con la actividad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</si>
  <si>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Actas de reunión, listados de asistencia, registro fotográfico.</t>
  </si>
  <si>
    <t>1. Se solicita eliminar de las evidencias el documento metodológico, teniendo en cuenta que las asesorias no necesitan documento guía,  las instancias y espacios de participación son autónomos y sus objetivos y forma de trabajo son diferentes.  Las asesorías corresponden a temas específicos que se brindan conforme a las particularidades y necesidades del espacio.                                                                                         2. Se solicita incluir en evidencias el registro fotográfico de la ejecución de las actividades, toda vez que los espacios realizan ferias, bazares, talleres que por sus características requieren evidencia fotigráfica.                                                                            3. Se solicita cambiar el nombre de Funcionario(s) / Contratista Responsable de Revisión, debido a que la Gerente fue sustituida por Carolina Pérez Valderrama.</t>
  </si>
  <si>
    <t>Carolina Pérez Valderrama</t>
  </si>
  <si>
    <t>Piezas comunicacionales, registro fotográfico de la ejecución de las actividades, actas de reunión.</t>
  </si>
  <si>
    <t>1. Se solicita incluir en evidencias, las actas de reunión, teniendo en cuenta que los eventos de conmemoración de fechas emblemáticas,  generalmente tienen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</si>
  <si>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1. Se solicita cambiar el nombre de Funcionario(s) / Contratista Responsable de Revisión, debido a que la Gerente fue sustituida por Carolina Pérez Valderrama.</t>
  </si>
  <si>
    <t>Documento de registro de la capacitación donde se deberá consignar: Nombre de la actividad, objetivo, población objetivo, metodología de la actividad, resultados obtenidos, hoja de asistencia, si lo hubiere, registro fotográfico y actas de reunión.</t>
  </si>
  <si>
    <t>1. Se solicita incluir en evidencias las actas de reunión, teniendo en cuenta que para llevar a cabo la actividad se requiere de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</si>
  <si>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 xml:space="preserve">Documento de registro de la formación donde se deberá consignar: Nombre de la actividad, objetivo, población objetivo, metodología de la actividad y resultados obtenidos, hoja de asistencia, si lo hubiere, registro fotográfico, actas de reunión. </t>
  </si>
  <si>
    <t>En la sesión 2 del CIGD se solicitó y aprobó la modificación de la fecha correspondiente a esta actividad quedando como fecha inicial el 1/06/2022 y finalizando el 30/06/2022, puesto que en el PETI se debe incluir lo referente al tema de arquitectura empresarial. (Se adjunta la justificación para la modificación del contrato, y el otro sí modificatorio)
Conforme a lo anterior y teniendo en cuenta que el contrato de arquitectura empresarial se amplió por 2 meses más, y que la nueva fecha de terminación de este es el 26/06/2022, se solicita realizar el cambio de la fecha de esta actividad, con el objeto de poder incluir los productos del contrato.</t>
  </si>
  <si>
    <t>Desarrollar actividades a través del equipo territorial de la Gerencia de Etnias en temas relacionados con el fortalecimiento a instancias y organizaciones sociales étnicas, socialización e implementación del pacto contra el racismo y la discriminación racial y acompañamiento a las alcaldías locales en temas de presupuestos participativos y articulación interinstitucional sobre la política pública para grupos étnicos</t>
  </si>
  <si>
    <t>Registros fotográficos, listados de asistencia, pantallazos de reuniones, recolección de información en territorio de las actividades realizadas</t>
  </si>
  <si>
    <t>Angie Lizeth Vivas</t>
  </si>
  <si>
    <t>Es importante agregar este punto en el PAI con el fin de registrar las acciones que se realizan en territorio con los gestores que acompañan el proceso de fortalecimiento de organizaciones sociales e instancias étnicas que no necesariamente hagan parte de la ruta de fortalecimiento a instancias.</t>
  </si>
  <si>
    <r>
      <rPr>
        <b/>
        <sz val="11"/>
        <color rgb="FFFF0000"/>
        <rFont val="Arial"/>
        <family val="2"/>
      </rPr>
      <t xml:space="preserve">PI 7678 </t>
    </r>
    <r>
      <rPr>
        <sz val="11"/>
        <color rgb="FFFF0000"/>
        <rFont val="Arial"/>
        <family val="2"/>
      </rPr>
      <t>Implementación estrategia de fortalecimiento de instancias étnicas</t>
    </r>
  </si>
  <si>
    <t>No se registra justificación</t>
  </si>
  <si>
    <t>Se solicita la unificación de las tres actividades (Elaborar documentos de modificación al marco normativo del Sistema Distrital de Participación Ciudadana (Decreto 448 de 2007)
) ,Realizar los tramites ante las instancias respectivas para la concreción de las reformas propuestas y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</si>
  <si>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Director del IDPAC.</t>
  </si>
  <si>
    <t>Pantallazos de los registros de apertura de agenda cargados en el aplicativo disponible en el portal de Gobierno Abierto de Bogotá, en la sección de transparencia.</t>
  </si>
  <si>
    <t>Dirección</t>
  </si>
  <si>
    <t>Zaira Vanessa Roa Rodríguez</t>
  </si>
  <si>
    <t>Marcela Perez Cardenas</t>
  </si>
  <si>
    <t>Alexander Reina Otero</t>
  </si>
  <si>
    <t>CREAR NUEVO: En cumplimiento de lo establecido en el Decreto 189 de 2020 y de la Directiva 005 de 2020, a partir de junio de 2022 todas las entidades del Distrito deben publicar en el aplicativo disponible en el portal de Gobierno Abierto de Bogotá, la información de las reuniones externas (academia, gremios, empresas, partidos políticos, organizaciones sociales, ONG, organismos multilaterales, entidades del orden nacional y entidades de control) que adelanten lo Secretarios, Representantes Legales y Gerentes de las entidades y de los organismos Distritales</t>
  </si>
  <si>
    <t>Ejecutar, hacer seguimiento y evaluar el desarrollo de las 31 OSP ganadoras en el marco de la de la Convocatoria de OSP 2022.</t>
  </si>
  <si>
    <t>Presupuesto y Cronogramas de Trabajo Aprobado por OSP
Actas de las reuniones realizadas con las OSP
Matriz de seguimiento y avance OSP 2022</t>
  </si>
  <si>
    <t xml:space="preserve">Se solicita la creación de esta nueva actividad dado que en la estructura del PAI inicial solo se contempló el seguimiento de las Obras con Saldo Pedagógico en el marco del Convenio con la Secretaría Distrital del Hábitat quedando faltantes las Obras para dar cumplimiento a la meta programada para la vigencia 2022. </t>
  </si>
  <si>
    <t>Realizar las entregas protocolarias con la comunidad y los trámites para la liquidación de los 31 convenios solidarios y/o contratos suscritos para la ejecución de las 31 OSP ganadoras en el marco de la Convocatoria de OSP 2022.</t>
  </si>
  <si>
    <t xml:space="preserve">Realizar el Curso Virtual de Integridad, Transparencia y Lucha contra la Corrupción </t>
  </si>
  <si>
    <t>Listado de personal que apoya la gestión de cada dependencia y los certificados de la realización del curso del 100% del personal que apoya la gestión de la dependencia</t>
  </si>
  <si>
    <t>Documento de registro de la formación donde se deberá consignar: Nombre de la actividad, objetivo, población objetivo, metodología de la actividad y resultados obtenidos, hoja de asistencia, si lo hubiere, registro fotográfico, actas de reunión.</t>
  </si>
  <si>
    <t>Actividad Estratégica - Dirección General</t>
  </si>
  <si>
    <t>La actualización se está realizando acorde al resultado de la Arquitectura empresarial proceso que terminó el 30 de junio y actualmente se estan aportando los resultados y los entregables por parte del contratista, los cuales serán revisados, analizados y procesados para ser incorporados en el PETI.</t>
  </si>
  <si>
    <t xml:space="preserve">En reunión del 13 julio en la que participaron la Dirección General, y los procesos de Comunicación Estratégica y el proceso de Gestión de Tecnologías de la Información, se acordó la nueva fecha, por motivos de rediseño de imagen y funcionalidades. </t>
  </si>
  <si>
    <t>El recurso humano con el que se contaba se encontraba asigando al módulo de organizaciones comunles y por lo tanto no fue posible finalizar con el desarrollo del aplicativo para que sea autogestionable por las personas que llevan los procesos participativos en la entidad y así mismo generar una base de datos  de consulta más segura y eficiente.</t>
  </si>
  <si>
    <r>
      <rPr>
        <b/>
        <sz val="11"/>
        <color rgb="FFFF0000"/>
        <rFont val="Arial"/>
        <family val="2"/>
      </rPr>
      <t xml:space="preserve">PI 7729 </t>
    </r>
    <r>
      <rPr>
        <sz val="11"/>
        <color rgb="FFFF0000"/>
        <rFont val="Arial"/>
        <family val="2"/>
      </rPr>
      <t>Política pública de participación incidente reformulada</t>
    </r>
  </si>
  <si>
    <t>Se solicita reprogramar la actividad para el mes de septiembre teniendo en cuenta que el proceso de concertación de del documento de politica pública tiene un plazo de 60 días con SDG y el documento de diagnóstico fue radicado el 22 de junio.</t>
  </si>
  <si>
    <t xml:space="preserve">De acuerdo a las mesas de trabajo con las UTL del Concejo Distrital este organismo desistió de modificar los Acuerdos 12 y 13 de 2000, por lo tanto el IDPAC no puede continuar con esta actividad por cuanto se eliminó de los proyectos de Acuerdo a modificar del Concejo. Por lo cual se solicita la eliminación de la actividad estratégica a cargo de la Subdirección de Promoción de la Participación con alcance a los Acuerdos y lo referente al Decreto 448 de 2007 se traslada a la Gerencia de Instancias y Mecanismos. </t>
  </si>
  <si>
    <t>Generar espacios de diálogo y concertación social y ciudadana sobre los ajustes a la normatividad  del Sistema Distrital de Participación Ciudadana (Decreto 448 de 2007,)</t>
  </si>
  <si>
    <r>
      <rPr>
        <b/>
        <sz val="11"/>
        <color rgb="FFFF0000"/>
        <rFont val="Arial"/>
        <family val="2"/>
      </rPr>
      <t xml:space="preserve">Actividad estratégica - Subdirección de Promoción de la Participación - </t>
    </r>
    <r>
      <rPr>
        <sz val="11"/>
        <color rgb="FFFF0000"/>
        <rFont val="Arial"/>
        <family val="2"/>
      </rPr>
      <t xml:space="preserve"> Estrategia de articulación territorial implementada</t>
    </r>
  </si>
  <si>
    <t xml:space="preserve">Se solicita reprogramar la actividad para el mes de octubre teniendo en cuenta que se definió que la cartilla sobre presupuestos participativos debe contemplar los resultados y experiencia de la Fase II de presupuestos participativos de la vigencia actual </t>
  </si>
  <si>
    <t>Se solicita la ampliacion de la fecha de presentación de evidencias y vencimiento de la actividad debido a que se han presentado demoras en las verificaciones y correcciones que deben ser recibidas por Secretaría de Gobierno</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</si>
  <si>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t>
  </si>
  <si>
    <t xml:space="preserve">En cumplimiento de lo establecido en el Decreto 189 de 2020, la Directiva 005 de 2020 y el Lineamiento de Apertura de Agendas de la Secretaría General de la Alcaldía Mayor, entre agosto y septiembre de 2022 todas las entidades del Distrito deben publicar en el aplicativo disponible en el portal de Gobierno Abierto de Bogotá, la información de las reuniones externas (academia, gremios, empresas, partidos políticos, organizaciones sociales, ONG, organismos multilaterales, entidades del orden nacional y entidades de control) que adelanten los subdirectores en cumplimiento de sus funciones.
</t>
  </si>
  <si>
    <r>
      <rPr>
        <b/>
        <sz val="11"/>
        <rFont val="Arial"/>
        <family val="2"/>
      </rPr>
      <t xml:space="preserve">Actividad estratégica </t>
    </r>
    <r>
      <rPr>
        <sz val="11"/>
        <rFont val="Arial"/>
        <family val="2"/>
      </rPr>
      <t>- Subdirección de Promoción de la Participación - Apertura de Agendas</t>
    </r>
  </si>
  <si>
    <r>
      <rPr>
        <b/>
        <sz val="11"/>
        <rFont val="Arial"/>
        <family val="2"/>
      </rPr>
      <t xml:space="preserve">Actividad estratégica - Subdirección de Promoción de la Participación - </t>
    </r>
    <r>
      <rPr>
        <sz val="11"/>
        <rFont val="Arial"/>
        <family val="2"/>
      </rPr>
      <t>Apertura de Agendas</t>
    </r>
  </si>
  <si>
    <t>Desarrollar el software versionable VOTEC</t>
  </si>
  <si>
    <t>Manual de usuario del aplicativo</t>
  </si>
  <si>
    <t>Maria del Pilar Perez</t>
  </si>
  <si>
    <t xml:space="preserve">Desarrollar el aplicativo para implementar las votaciones digitales presenciales de las Juntas de Acción Comunal VOTEC - JAC </t>
  </si>
  <si>
    <t>En reunión del día 10 de agosto de 2022, en la cual participó la Alta Gerencia, se determió que la nueva fecha para esta actividad debía ser el 20 de octubre.</t>
  </si>
  <si>
    <t xml:space="preserve">Se propone crear esta actividad por cuanto durante el primer semestre se han invertido recursos en el desarrollo del aplicativo VOTEC - JAC y está en ambiente de prueba esperando que este en plena producción a lo largo del mes de septiembre. </t>
  </si>
  <si>
    <t xml:space="preserve">Elaborar el documento borrador de Decreto de la Política Pública de Participación Ciudadana </t>
  </si>
  <si>
    <t>Se solicita reprogramar la entrega para el mes de octubre del documento estructurado con el plan de acción de implementación de la política teniendo en cuenta los tiempos de revisión y concertación con las demas intidades distritales</t>
  </si>
  <si>
    <r>
      <rPr>
        <b/>
        <sz val="11"/>
        <color rgb="FFFF0000"/>
        <rFont val="Arial"/>
        <family val="2"/>
      </rPr>
      <t>PI 7796</t>
    </r>
    <r>
      <rPr>
        <sz val="11"/>
        <color rgb="FFFF0000"/>
        <rFont val="Arial"/>
        <family val="2"/>
      </rPr>
      <t xml:space="preserve"> Estrategia de articulación territorial implementada</t>
    </r>
  </si>
  <si>
    <t>Actualizar el documento sobre la estrategia de articulación territorial</t>
  </si>
  <si>
    <t>Documento de procedimiento ajustado y cargado en SIGPARTICIPO
Documento de la estrategia de articulación territorial</t>
  </si>
  <si>
    <t>Se debe precisar en la actividad que se desarrollará a solicitud de la SDP. Lo anterior teniendo en cuenta que la suspensión del POT y posterior levantamiento, se abre la posibilidad de acuerdo a los lineamientos que emita la SDP en concordancia a la decisión de la corte constitucionbal sobre la figura de UPL en el estatuto de Bogotá.</t>
  </si>
  <si>
    <t xml:space="preserve">Promover la participación en el proceso de diseño e implementación de las UPL a solicitud de la Secretaría Distrital de Planeación. </t>
  </si>
  <si>
    <r>
      <t xml:space="preserve">Actividad estratégica - Subdirección de Promoción de la Participación - </t>
    </r>
    <r>
      <rPr>
        <sz val="11"/>
        <color rgb="FFFF0000"/>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</si>
  <si>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</si>
  <si>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 xml:space="preserve">Se solicita reprogramar las entregas de la actividad teniendo en cuenta que  ya se realizó la mesa de entrega de información y se espera realizar la mesa de verificación en el mes de octubre. Esta actividad no es mensual teniendo en cuenta que estas mesas se desarrollan por solicitud de la veeduría distrital. </t>
  </si>
  <si>
    <t xml:space="preserve">Se solicita reprogramar la fecha final en razón a que se requiere generar procesos de concertación y validación del procedimiento con artiucladores territoriales y la  OAP. </t>
  </si>
  <si>
    <t>Se solicta modificar la fecha final teniendo en cuenta que la fase de votación de presupuestos culmina en el mes de octubre y se requiere analizar y consolidar los resultados para realizar la publicación del documento. En CIGD, se decide que la actividad se elimina teniendo en cuenta que la publciación se realizaría en la vigencia 2023 con resultados de la vigencia 2022</t>
  </si>
  <si>
    <r>
      <rPr>
        <b/>
        <sz val="11"/>
        <color rgb="FFFF0000"/>
        <rFont val="Arial"/>
        <family val="2"/>
      </rPr>
      <t xml:space="preserve">Actividad estratégica - Subdirección de Promoción de la Participación -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</si>
  <si>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Se solicita ajustar la redacción de la tarea en tanto las actividades que se vienen desarrollando han estado ligadas a la implementación de la estratégia Juntos</t>
  </si>
  <si>
    <t>Acompañar los recorridos territoriales en el marco de la Estrategia Juntos</t>
  </si>
  <si>
    <r>
      <rPr>
        <b/>
        <sz val="11"/>
        <color rgb="FFFF0000"/>
        <rFont val="Arial"/>
        <family val="2"/>
      </rPr>
      <t xml:space="preserve">PI 7687 </t>
    </r>
    <r>
      <rPr>
        <sz val="11"/>
        <color rgb="FFFF0000"/>
        <rFont val="Arial"/>
        <family val="2"/>
      </rPr>
      <t>Gestión Medios Comunitarios Fortalecidos</t>
    </r>
  </si>
  <si>
    <t>Se debe modificar la primera evidencia de entrega debido al retraso de la importación de los elementos que componen el  kit de fortalecimiento teniendo en cuenta los términos de referencia de la convocatoria de medios comunitarios.</t>
  </si>
  <si>
    <r>
      <rPr>
        <b/>
        <sz val="11"/>
        <color rgb="FFFF0000"/>
        <rFont val="Arial"/>
        <family val="2"/>
      </rPr>
      <t>PI 7687</t>
    </r>
    <r>
      <rPr>
        <sz val="11"/>
        <color rgb="FFFF0000"/>
        <rFont val="Arial"/>
        <family val="2"/>
      </rPr>
      <t xml:space="preserve"> Organizaciones sociales fortalecidas</t>
    </r>
  </si>
  <si>
    <t>Se debe modificar la segunda evidencia de entrega debido al retraso de la importación de los elementos que componen el  kit de fortalecimiento teniendo en cuenta los términos de referencia de la convocatoria de organizaciones sociales.</t>
  </si>
  <si>
    <t>La presente solicitud se da en vista de las modificaciones planteadas en reunión  con Secretaría de Gobierno para fortalecer el plan de acción, ya que  se van a reformular las acciones de las entidades durante el mes de septiembre de la presente vigencia, por lo cual se requiere la ampliación para el cumplimiento de la actividad</t>
  </si>
  <si>
    <r>
      <rPr>
        <b/>
        <sz val="11"/>
        <color rgb="FFFF0000"/>
        <rFont val="Arial"/>
        <family val="2"/>
      </rPr>
      <t xml:space="preserve">PI 7685 </t>
    </r>
    <r>
      <rPr>
        <sz val="11"/>
        <color rgb="FFFF0000"/>
        <rFont val="Arial"/>
        <family val="2"/>
      </rPr>
      <t>Política pública de acción comunal formulada</t>
    </r>
  </si>
  <si>
    <r>
      <rPr>
        <b/>
        <sz val="11"/>
        <color rgb="FFFF0000"/>
        <rFont val="Arial"/>
        <family val="2"/>
      </rPr>
      <t xml:space="preserve">PI 7685  </t>
    </r>
    <r>
      <rPr>
        <sz val="11"/>
        <color rgb="FFFF0000"/>
        <rFont val="Arial"/>
        <family val="2"/>
      </rPr>
      <t>Organizaciones de propiedad horizontal acompañadas</t>
    </r>
  </si>
  <si>
    <t>Entregar incentivos a 20  instancias de propiedad horizontal</t>
  </si>
  <si>
    <t>Se solicita cambiar la actividad a: Entregar incentivos a 20 instancias de participación de propiedad horizontal; lo anterior, en vista que solo se podrá aplicar la totalidad del ciclo a este tipo de organizaciones.</t>
  </si>
  <si>
    <t>Se hace necesario modificar la fecha de entrega a esta actividad, ya que hasta el mes de agosto de la presente vigencia se  inició la aplicación del formulario de caracterización, igualmente y en atención a que a finales del mes de julio se pudo iniciar con la aplicación del instrumentos desde el aplicativo.</t>
  </si>
  <si>
    <t xml:space="preserve">Se requiere la modificación  por cuanto se han desarrollado diferentes eventos distritales de propiedad horizontal en los cuales hemos apoyado como entidad y, no habían permitido agendar la fecha del día de la PH, en tal sentido, se acordó con el Consejo Distrital de PH dejarlo para el mes de octubre, evento en que se hará la entrega de los incentivos a las instancias. </t>
  </si>
  <si>
    <t xml:space="preserve">Se requiere modificar la fecha final de la actividad donde se han desarrollado reuniones en el marco de la estrategia de racionalización de trámites, encontrando que a la fecha no se ha podido definir toda vez que no se cuenta con  el decreto reglamentario conforme al cambio de la normatividad comunal así como se encuentra a la espera de concepto de función pública para definir una posible OPA asociada a los cursos que se ofrecen desde la Escuela de la Participación. </t>
  </si>
  <si>
    <r>
      <rPr>
        <b/>
        <sz val="11"/>
        <color rgb="FFFF0000"/>
        <rFont val="Arial"/>
        <family val="2"/>
      </rPr>
      <t xml:space="preserve">PI 7796 </t>
    </r>
    <r>
      <rPr>
        <sz val="11"/>
        <color rgb="FFFF0000"/>
        <rFont val="Arial"/>
        <family val="2"/>
      </rPr>
      <t>Gestión Obras para el cuidado y la participación ciudadana realizadas</t>
    </r>
  </si>
  <si>
    <t xml:space="preserve">Se solicita la modificación de la fecha de inicio y fecha final  de esta actividad teniendo en cuenta la adenda No. 4 publicada el 18 de agosto de 2022 con ocasión  de la Convocatoria OSP 2022 en donde se modifican las fechas del cronograma de la Convocatoria. </t>
  </si>
  <si>
    <t xml:space="preserve">Se solicita la ampliación de la fecha de inicio de esta actividad teniendo en cuenta la adenda No. 4 publicada  el 18 de agosto de 2022 con ocasión de la Convocatoria OSP 2022 en donde se modifican las fechas del cronograma de la Convocatoria. </t>
  </si>
  <si>
    <t xml:space="preserve">Se solicita la ampliación de la fecha final de esta actividad teniendo en cuenta la adenda No. 4 publicada  el 18 de agosto de 2022 con ocasión de la Convocatoria OSP 2022 en donde se extienden los plazos para que las Juntas de Acción Comunal ganadoras de la convocatoria realicen la entrega de los documentos para la firma de los convenios solidarios. </t>
  </si>
  <si>
    <t>Realizar el lanzamiento, difusión y radicación de propuestas de la convocatoria de OSP 2.0 vigencia 2022 realizada en convenio interadministrativo No. 1004 de 2022 con la Secretaría Distrital de Hábitat</t>
  </si>
  <si>
    <t xml:space="preserve">Documentos y formatos de la convoctoria e información necesaria para facilitar la presentación de los proyectos. Actas de reuniones de difusión de la convocatoria. Piezas publicitarias realizadas. Matriz final de las propuestas radicadas. </t>
  </si>
  <si>
    <t>Marcela Pérez</t>
  </si>
  <si>
    <t xml:space="preserve">Se solicita la creación de esta nueva actividad teniendo en cuenta el nuevo Convenio Interadministrativo firmado con la Secretaría Distrital del Hábitat No. 1004 en el mes de agosto de 2022 para la ejecución de 90 nuevas Obras con Saldo Pedagógico. </t>
  </si>
  <si>
    <t>Revisar requisitos de factibilidad, evaluar criterios de viabilidad y respaldo ciudadano para seleccionar 90 JAC ganadoras en el marco de la convocatoria de OSP 2.0 vigencia 2022 realizada en convenio interadministrativo No. 1004 de 2022 con la Secretaría Distrital de Hábitat.</t>
  </si>
  <si>
    <t xml:space="preserve">Formatos de factibilidad, viabilidad y verificación de respaldo ciudadanos debidamente diligenciados. Actas de publicación de resultados finales.
</t>
  </si>
  <si>
    <t>Desarrollar los trámites precontractuales  necesarios y firmar los convenios solidarios para la ejecución y seguimiento de las 90 OS Pganadoras en el marco de la convocatoria de OSP 2.0 vigencia 2022 realizada en convenio interadministrativo No. 1004 de 2022 con la Secretaría Distrital de Hábitat.</t>
  </si>
  <si>
    <t>Convenios Solidarios firmados y actas de reuniones realizadas con las JAC.</t>
  </si>
  <si>
    <t>Se realiza el cambio por que el Laboratorio se realizara entre el 25 de octubre al 4 de noviembre.</t>
  </si>
  <si>
    <r>
      <t xml:space="preserve">PI 7688 </t>
    </r>
    <r>
      <rPr>
        <sz val="11"/>
        <color rgb="FFFF0000"/>
        <rFont val="Arial"/>
        <family val="2"/>
      </rPr>
      <t>Laboratorio de innovación social fortalecido</t>
    </r>
  </si>
  <si>
    <t>Se realiza el cambio por que el Seminario Internacional se realizará a el 25 de octubre</t>
  </si>
  <si>
    <t>Actas de reunión, Listados de Asistencia, y propuesta del modelo de operación por procesos de la entidad</t>
  </si>
  <si>
    <t xml:space="preserve">Se requiere modificar en las evidencias la resolución de modificación del modelo de operación por procesos por cuanto el alcance de la actividad corresponde a una propuesta de reingeniería y no a la expedición de un acto administrativo. </t>
  </si>
  <si>
    <t>Maria del Carmen Holguín</t>
  </si>
  <si>
    <t>Juana Garzón Vega</t>
  </si>
  <si>
    <t>Julian Rivera Ochoa</t>
  </si>
  <si>
    <t>Diana Marcela Osorio</t>
  </si>
  <si>
    <t>Marcela Pérez Cárdenas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</si>
</sst>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7" x14ac:knownFonts="1">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
      <sz val="11"/>
      <color theme="9" tint="-0.249977111117893"/>
      <name val="Arial"/>
      <family val="2"/>
    </font>
    <font>
      <b/>
      <sz val="11"/>
      <color theme="9" tint="-0.249977111117893"/>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rgb="FF00B050"/>
        <bgColor indexed="64"/>
      </patternFill>
    </fill>
    <fill>
      <patternFill patternType="solid">
        <fgColor theme="4"/>
        <bgColor indexed="64"/>
      </patternFill>
    </fill>
    <fill>
      <patternFill patternType="solid">
        <fgColor rgb="FFFFFF00"/>
        <bgColor rgb="FFFFFFFF"/>
      </patternFill>
    </fill>
    <fill>
      <patternFill patternType="solid">
        <fgColor rgb="FFC0000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342">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0" fontId="7" fillId="0" borderId="1" xfId="3" applyFont="1" applyBorder="1" applyAlignment="1" applyProtection="1">
      <alignment horizontal="justify" vertical="center" wrapText="1"/>
    </xf>
    <xf numFmtId="0" fontId="7" fillId="0" borderId="1" xfId="3" applyFont="1" applyBorder="1" applyAlignment="1" applyProtection="1">
      <alignment horizontal="center" vertical="center" wrapText="1"/>
    </xf>
    <xf numFmtId="166" fontId="4"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0" xfId="3" applyFont="1" applyAlignment="1" applyProtection="1">
      <alignment vertical="center" wrapText="1"/>
    </xf>
    <xf numFmtId="0" fontId="3" fillId="0" borderId="1" xfId="3" applyFont="1" applyBorder="1" applyAlignment="1" applyProtection="1">
      <alignment horizontal="center" vertical="center" wrapText="1"/>
    </xf>
    <xf numFmtId="9" fontId="3" fillId="0" borderId="1" xfId="3" applyNumberFormat="1" applyFont="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3" fillId="0" borderId="1" xfId="3" applyFont="1" applyBorder="1" applyAlignment="1" applyProtection="1">
      <alignment horizontal="justify" vertical="center" wrapText="1"/>
    </xf>
    <xf numFmtId="14" fontId="3" fillId="0" borderId="1" xfId="3" applyNumberFormat="1" applyFont="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3"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7" fillId="0" borderId="0" xfId="3" applyFont="1" applyAlignment="1" applyProtection="1">
      <alignment horizontal="center" vertical="center" wrapText="1"/>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Border="1" applyAlignment="1" applyProtection="1">
      <alignment vertical="center" wrapText="1"/>
    </xf>
    <xf numFmtId="9" fontId="3" fillId="9" borderId="1" xfId="2" applyFont="1" applyFill="1" applyBorder="1" applyAlignment="1" applyProtection="1">
      <alignment horizontal="justify" vertical="center" wrapText="1"/>
      <protection locked="0"/>
    </xf>
    <xf numFmtId="0" fontId="4" fillId="9" borderId="1" xfId="0" applyFont="1" applyFill="1" applyBorder="1" applyAlignment="1" applyProtection="1">
      <alignment horizontal="justify" vertical="center" wrapText="1"/>
      <protection locked="0"/>
    </xf>
    <xf numFmtId="41" fontId="3" fillId="0" borderId="3" xfId="5" applyFont="1" applyFill="1" applyBorder="1" applyAlignment="1" applyProtection="1">
      <alignment horizontal="center" vertical="center" wrapText="1"/>
      <protection locked="0"/>
    </xf>
    <xf numFmtId="166" fontId="19" fillId="9" borderId="1" xfId="2"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protection locked="0"/>
    </xf>
    <xf numFmtId="0" fontId="7" fillId="12" borderId="0" xfId="3" applyFont="1" applyFill="1" applyAlignment="1" applyProtection="1">
      <alignment vertical="center" wrapText="1"/>
    </xf>
    <xf numFmtId="0" fontId="20" fillId="9" borderId="1" xfId="0" applyFont="1" applyFill="1" applyBorder="1" applyAlignment="1" applyProtection="1">
      <alignment horizontal="justify" vertical="center" wrapText="1"/>
      <protection locked="0"/>
    </xf>
    <xf numFmtId="14" fontId="20" fillId="9" borderId="1" xfId="0" applyNumberFormat="1" applyFont="1" applyFill="1" applyBorder="1" applyAlignment="1" applyProtection="1">
      <alignment horizontal="center" vertical="center" wrapText="1"/>
      <protection locked="0"/>
    </xf>
    <xf numFmtId="9"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left" vertical="center" wrapText="1"/>
      <protection locked="0"/>
    </xf>
    <xf numFmtId="0" fontId="25" fillId="9" borderId="1" xfId="3" applyFont="1" applyFill="1" applyBorder="1" applyAlignment="1" applyProtection="1">
      <alignment horizontal="justify" vertical="center" wrapText="1"/>
    </xf>
    <xf numFmtId="0" fontId="25" fillId="9" borderId="1" xfId="3" applyFont="1" applyFill="1" applyBorder="1" applyAlignment="1" applyProtection="1">
      <alignment horizontal="center" vertical="center" wrapText="1"/>
    </xf>
    <xf numFmtId="0" fontId="25" fillId="9" borderId="1" xfId="0" applyFont="1" applyFill="1" applyBorder="1" applyAlignment="1" applyProtection="1">
      <alignment horizontal="justify" vertical="center" wrapText="1"/>
      <protection locked="0"/>
    </xf>
    <xf numFmtId="14" fontId="25" fillId="9" borderId="1" xfId="0" applyNumberFormat="1"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165" fontId="25" fillId="9" borderId="1" xfId="1" applyNumberFormat="1" applyFont="1" applyFill="1" applyBorder="1" applyAlignment="1" applyProtection="1">
      <alignment horizontal="center" vertical="center" wrapText="1"/>
      <protection locked="0"/>
    </xf>
    <xf numFmtId="9" fontId="3" fillId="9" borderId="1" xfId="4" applyNumberFormat="1" applyFont="1" applyFill="1" applyBorder="1" applyAlignment="1">
      <alignment horizontal="center" vertical="center" wrapText="1"/>
    </xf>
    <xf numFmtId="166" fontId="4" fillId="9" borderId="1" xfId="4" applyNumberFormat="1" applyFont="1" applyFill="1" applyBorder="1" applyAlignment="1">
      <alignment horizontal="center" vertical="center" wrapText="1"/>
    </xf>
    <xf numFmtId="49" fontId="3" fillId="9" borderId="1" xfId="4" applyNumberFormat="1" applyFont="1" applyFill="1" applyBorder="1" applyAlignment="1">
      <alignment horizontal="justify" vertical="center" wrapText="1"/>
    </xf>
    <xf numFmtId="49" fontId="3" fillId="9" borderId="1" xfId="4" applyNumberFormat="1" applyFont="1" applyFill="1" applyBorder="1" applyAlignment="1">
      <alignment horizontal="center" vertical="center" wrapText="1"/>
    </xf>
    <xf numFmtId="49" fontId="19" fillId="9" borderId="1" xfId="4" applyNumberFormat="1" applyFont="1" applyFill="1" applyBorder="1" applyAlignment="1">
      <alignment horizontal="justify" vertical="center" wrapText="1"/>
    </xf>
    <xf numFmtId="166" fontId="3" fillId="0"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protection locked="0"/>
    </xf>
    <xf numFmtId="0" fontId="3" fillId="4" borderId="1" xfId="3" applyFont="1" applyFill="1" applyBorder="1" applyAlignment="1" applyProtection="1">
      <alignment horizontal="justify" vertical="center" wrapText="1"/>
    </xf>
    <xf numFmtId="14" fontId="3" fillId="4" borderId="1" xfId="3" applyNumberFormat="1" applyFont="1" applyFill="1" applyBorder="1" applyAlignment="1" applyProtection="1">
      <alignment horizontal="center" vertical="center" wrapText="1"/>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0" fontId="7" fillId="4" borderId="0" xfId="3" applyFont="1" applyFill="1" applyAlignment="1" applyProtection="1">
      <alignment vertical="center" wrapText="1"/>
    </xf>
    <xf numFmtId="0" fontId="7" fillId="13" borderId="0" xfId="3" applyFont="1" applyFill="1" applyAlignment="1" applyProtection="1">
      <alignment vertical="center" wrapText="1"/>
    </xf>
    <xf numFmtId="0" fontId="4"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14" fontId="3" fillId="9" borderId="1" xfId="0" applyNumberFormat="1" applyFont="1" applyFill="1" applyBorder="1" applyAlignment="1">
      <alignment horizontal="center" vertical="center" wrapText="1"/>
    </xf>
    <xf numFmtId="14" fontId="19" fillId="9" borderId="1" xfId="0" applyNumberFormat="1" applyFont="1" applyFill="1" applyBorder="1" applyAlignment="1">
      <alignment horizontal="center" vertical="center" wrapText="1"/>
    </xf>
    <xf numFmtId="9" fontId="7" fillId="9" borderId="1" xfId="2" applyFont="1" applyFill="1" applyBorder="1" applyAlignment="1" applyProtection="1">
      <alignment horizontal="center" vertical="center" wrapText="1"/>
      <protection locked="0"/>
    </xf>
    <xf numFmtId="0" fontId="19" fillId="9" borderId="0" xfId="3" applyFont="1" applyFill="1" applyAlignment="1" applyProtection="1">
      <alignment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9" fontId="19" fillId="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5" fontId="3" fillId="9" borderId="1" xfId="1" applyNumberFormat="1" applyFont="1" applyFill="1" applyBorder="1" applyAlignment="1" applyProtection="1">
      <alignment horizontal="left" vertical="center" wrapText="1"/>
      <protection locked="0"/>
    </xf>
    <xf numFmtId="49" fontId="19" fillId="9" borderId="1" xfId="4" applyNumberFormat="1" applyFont="1" applyFill="1" applyBorder="1" applyAlignment="1">
      <alignment horizontal="center" vertical="center" wrapText="1"/>
    </xf>
    <xf numFmtId="0" fontId="7" fillId="14" borderId="1" xfId="3" applyFont="1" applyFill="1" applyBorder="1" applyAlignment="1" applyProtection="1">
      <alignment horizontal="center" vertical="center" wrapText="1"/>
    </xf>
    <xf numFmtId="0" fontId="7" fillId="14" borderId="0" xfId="3" applyFont="1" applyFill="1" applyAlignment="1" applyProtection="1">
      <alignment vertical="center" wrapText="1"/>
    </xf>
    <xf numFmtId="9" fontId="3" fillId="0" borderId="0" xfId="4" applyNumberFormat="1" applyFont="1" applyFill="1" applyBorder="1" applyAlignment="1">
      <alignment horizontal="center" vertical="center" wrapText="1"/>
    </xf>
    <xf numFmtId="41" fontId="19" fillId="9" borderId="4"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19" fillId="0" borderId="1" xfId="2" applyFont="1" applyFill="1" applyBorder="1" applyAlignment="1" applyProtection="1">
      <alignment horizontal="center" vertical="center" wrapText="1"/>
      <protection locked="0"/>
    </xf>
    <xf numFmtId="0" fontId="19" fillId="0" borderId="2" xfId="3" applyFont="1" applyFill="1" applyBorder="1" applyAlignment="1" applyProtection="1">
      <alignment horizontal="left" vertical="center" wrapText="1"/>
    </xf>
    <xf numFmtId="0" fontId="19" fillId="0" borderId="4" xfId="3" applyFont="1" applyFill="1" applyBorder="1" applyAlignment="1" applyProtection="1">
      <alignment horizontal="left" vertical="center" wrapText="1"/>
    </xf>
    <xf numFmtId="0" fontId="19" fillId="0" borderId="2" xfId="3" applyFont="1" applyFill="1" applyBorder="1" applyAlignment="1" applyProtection="1">
      <alignment vertical="center" wrapText="1"/>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9" fontId="3" fillId="0" borderId="1" xfId="2" applyFont="1" applyFill="1" applyBorder="1" applyAlignment="1" applyProtection="1">
      <alignment vertical="center" wrapText="1"/>
    </xf>
    <xf numFmtId="0" fontId="19" fillId="0" borderId="2" xfId="3" applyFont="1" applyFill="1" applyBorder="1" applyAlignment="1" applyProtection="1">
      <alignment horizontal="justify" vertical="center" wrapText="1"/>
    </xf>
    <xf numFmtId="9" fontId="3" fillId="9" borderId="0" xfId="2" applyFont="1" applyFill="1" applyBorder="1" applyAlignment="1" applyProtection="1">
      <alignment horizontal="center" vertical="center" wrapText="1"/>
      <protection locked="0"/>
    </xf>
    <xf numFmtId="0" fontId="19" fillId="0" borderId="1" xfId="3" applyFont="1" applyFill="1" applyBorder="1" applyAlignment="1" applyProtection="1">
      <alignment vertical="top" wrapText="1"/>
    </xf>
    <xf numFmtId="0" fontId="3" fillId="0" borderId="0" xfId="3" applyFont="1" applyFill="1" applyAlignment="1" applyProtection="1">
      <alignment vertical="center" wrapText="1"/>
    </xf>
    <xf numFmtId="0" fontId="7" fillId="0" borderId="0" xfId="3" applyFont="1" applyFill="1" applyAlignment="1" applyProtection="1">
      <alignment vertical="center" wrapText="1"/>
    </xf>
    <xf numFmtId="0" fontId="7" fillId="0" borderId="1" xfId="3" applyFont="1" applyFill="1" applyBorder="1" applyAlignment="1" applyProtection="1">
      <alignment vertical="center" wrapText="1"/>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7" fillId="2" borderId="1" xfId="3" applyFont="1" applyFill="1" applyBorder="1" applyAlignment="1" applyProtection="1">
      <alignment horizontal="center" vertical="center" wrapText="1"/>
    </xf>
    <xf numFmtId="166" fontId="3" fillId="0" borderId="1" xfId="2" applyNumberFormat="1"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7" fillId="4" borderId="1" xfId="3" applyFont="1" applyFill="1" applyBorder="1" applyAlignment="1" applyProtection="1">
      <alignment vertical="center" wrapText="1"/>
    </xf>
    <xf numFmtId="0" fontId="3" fillId="9" borderId="0" xfId="3" applyFont="1" applyFill="1" applyAlignment="1" applyProtection="1">
      <alignment horizontal="justify" vertical="center" wrapText="1"/>
    </xf>
    <xf numFmtId="165" fontId="19" fillId="9" borderId="0" xfId="1" applyNumberFormat="1" applyFont="1" applyFill="1" applyBorder="1" applyAlignment="1" applyProtection="1">
      <alignment horizontal="center" vertical="center" wrapText="1"/>
      <protection locked="0"/>
    </xf>
    <xf numFmtId="165" fontId="3" fillId="9" borderId="0" xfId="1" applyNumberFormat="1" applyFont="1" applyFill="1" applyBorder="1" applyAlignment="1" applyProtection="1">
      <alignment horizontal="center" vertical="center" wrapText="1"/>
      <protection locked="0"/>
    </xf>
    <xf numFmtId="9" fontId="19" fillId="9" borderId="0" xfId="3" applyNumberFormat="1" applyFont="1" applyFill="1" applyAlignment="1" applyProtection="1">
      <alignment vertical="center" wrapText="1"/>
    </xf>
    <xf numFmtId="9" fontId="3" fillId="0" borderId="2" xfId="2" applyFont="1" applyFill="1" applyBorder="1" applyAlignment="1" applyProtection="1">
      <alignment vertical="center" wrapText="1"/>
    </xf>
    <xf numFmtId="0" fontId="19" fillId="9" borderId="1" xfId="0" applyFont="1" applyFill="1" applyBorder="1" applyAlignment="1" applyProtection="1">
      <alignment horizontal="left" vertical="center" wrapText="1"/>
      <protection locked="0"/>
    </xf>
    <xf numFmtId="165" fontId="3" fillId="9" borderId="1" xfId="1" applyNumberFormat="1" applyFont="1" applyFill="1" applyBorder="1" applyAlignment="1" applyProtection="1">
      <alignment horizontal="justify" vertical="center" wrapText="1"/>
      <protection locked="0"/>
    </xf>
    <xf numFmtId="9" fontId="3" fillId="9" borderId="4"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13" fillId="7" borderId="1" xfId="0"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4" fillId="0" borderId="1" xfId="3" applyFont="1" applyFill="1" applyBorder="1" applyAlignment="1" applyProtection="1">
      <alignment horizontal="justify"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3" applyFont="1" applyFill="1" applyAlignment="1" applyProtection="1">
      <alignment horizontal="center" vertical="center" wrapText="1"/>
    </xf>
    <xf numFmtId="41" fontId="3" fillId="0" borderId="3" xfId="5"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1" fontId="3" fillId="9" borderId="3" xfId="5" applyFont="1" applyFill="1" applyBorder="1" applyAlignment="1" applyProtection="1">
      <alignment horizontal="center" vertical="center" wrapText="1"/>
      <protection locked="0"/>
    </xf>
    <xf numFmtId="0" fontId="3" fillId="0" borderId="1" xfId="3" applyFont="1" applyFill="1" applyBorder="1" applyAlignment="1" applyProtection="1">
      <alignment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4" fillId="10"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3" fillId="0" borderId="1" xfId="0" applyFont="1" applyBorder="1" applyAlignment="1" applyProtection="1">
      <alignment horizontal="justify" vertical="center" wrapText="1"/>
      <protection locked="0"/>
    </xf>
    <xf numFmtId="0" fontId="7" fillId="0" borderId="2" xfId="3" applyFont="1" applyBorder="1" applyAlignment="1" applyProtection="1">
      <alignment horizontal="justify" vertical="center" wrapText="1"/>
    </xf>
    <xf numFmtId="0" fontId="7" fillId="0" borderId="4" xfId="3" applyFont="1" applyBorder="1" applyAlignment="1" applyProtection="1">
      <alignment horizontal="justify" vertical="center" wrapText="1"/>
    </xf>
    <xf numFmtId="0" fontId="7" fillId="9" borderId="2" xfId="3" applyFont="1" applyFill="1" applyBorder="1" applyAlignment="1" applyProtection="1">
      <alignment horizontal="justify" vertical="center" wrapText="1"/>
    </xf>
    <xf numFmtId="0" fontId="7" fillId="9" borderId="4" xfId="3" applyFont="1" applyFill="1" applyBorder="1" applyAlignment="1" applyProtection="1">
      <alignment horizontal="justify" vertical="center" wrapText="1"/>
    </xf>
    <xf numFmtId="41" fontId="3" fillId="9" borderId="3" xfId="5" applyFont="1" applyFill="1" applyBorder="1" applyAlignment="1" applyProtection="1">
      <alignment horizontal="center" vertical="center" wrapText="1"/>
      <protection locked="0"/>
    </xf>
    <xf numFmtId="0" fontId="7" fillId="14" borderId="2" xfId="3" applyFont="1" applyFill="1" applyBorder="1" applyAlignment="1" applyProtection="1">
      <alignment horizontal="center" vertical="center" wrapText="1"/>
    </xf>
    <xf numFmtId="0" fontId="7" fillId="14" borderId="4" xfId="3" applyFont="1" applyFill="1" applyBorder="1" applyAlignment="1" applyProtection="1">
      <alignment horizontal="center" vertical="center" wrapText="1"/>
    </xf>
    <xf numFmtId="0" fontId="19" fillId="9" borderId="2" xfId="3" applyFont="1" applyFill="1" applyBorder="1" applyAlignment="1" applyProtection="1">
      <alignment horizontal="left" vertical="center" wrapText="1"/>
    </xf>
    <xf numFmtId="0" fontId="19" fillId="9" borderId="4" xfId="3" applyFont="1" applyFill="1" applyBorder="1" applyAlignment="1" applyProtection="1">
      <alignment horizontal="left" vertical="center" wrapText="1"/>
    </xf>
    <xf numFmtId="0" fontId="19" fillId="9" borderId="2" xfId="3" applyFont="1" applyFill="1" applyBorder="1" applyAlignment="1" applyProtection="1">
      <alignment vertical="center" wrapText="1"/>
    </xf>
    <xf numFmtId="0" fontId="19" fillId="9" borderId="4" xfId="3" applyFont="1" applyFill="1" applyBorder="1" applyAlignment="1" applyProtection="1">
      <alignment vertical="center" wrapText="1"/>
    </xf>
    <xf numFmtId="0" fontId="14" fillId="15" borderId="1" xfId="3" applyFont="1" applyFill="1" applyBorder="1" applyAlignment="1" applyProtection="1">
      <alignment horizontal="center" vertical="center" wrapText="1"/>
    </xf>
    <xf numFmtId="0" fontId="7" fillId="9" borderId="2" xfId="3" applyFont="1" applyFill="1" applyBorder="1" applyAlignment="1" applyProtection="1">
      <alignment horizontal="center" vertical="center" wrapText="1"/>
    </xf>
    <xf numFmtId="0" fontId="7" fillId="9" borderId="4" xfId="3" applyFont="1" applyFill="1" applyBorder="1" applyAlignment="1" applyProtection="1">
      <alignment horizontal="center" vertical="center" wrapText="1"/>
    </xf>
    <xf numFmtId="0" fontId="3" fillId="9" borderId="2" xfId="3" applyFont="1" applyFill="1" applyBorder="1" applyAlignment="1" applyProtection="1">
      <alignment horizontal="center" vertical="center" wrapText="1"/>
    </xf>
    <xf numFmtId="0" fontId="3" fillId="9" borderId="4" xfId="3" applyFont="1" applyFill="1" applyBorder="1" applyAlignment="1" applyProtection="1">
      <alignment horizontal="center" vertical="center" wrapText="1"/>
    </xf>
    <xf numFmtId="10" fontId="4"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20" fillId="9" borderId="1" xfId="0" applyFont="1" applyFill="1" applyBorder="1" applyAlignment="1">
      <alignment horizontal="justify" vertical="center" wrapText="1"/>
    </xf>
    <xf numFmtId="0" fontId="19" fillId="9" borderId="1" xfId="0" applyFont="1" applyFill="1" applyBorder="1" applyAlignment="1">
      <alignment horizontal="center" vertical="center" wrapText="1"/>
    </xf>
    <xf numFmtId="10" fontId="20" fillId="9" borderId="1" xfId="0" applyNumberFormat="1" applyFont="1" applyFill="1" applyBorder="1" applyAlignment="1">
      <alignment horizontal="center" vertical="center" wrapText="1"/>
    </xf>
    <xf numFmtId="0" fontId="19" fillId="9" borderId="1" xfId="0" applyFont="1" applyFill="1" applyBorder="1" applyAlignment="1">
      <alignment horizontal="left" vertical="center" wrapText="1"/>
    </xf>
    <xf numFmtId="0" fontId="3" fillId="9" borderId="3" xfId="0" applyFont="1" applyFill="1" applyBorder="1" applyAlignment="1" applyProtection="1">
      <alignment horizontal="center" vertical="center" wrapText="1"/>
      <protection locked="0"/>
    </xf>
    <xf numFmtId="0" fontId="19" fillId="9" borderId="3" xfId="0" applyFont="1" applyFill="1" applyBorder="1" applyAlignment="1" applyProtection="1">
      <alignment horizontal="center" vertical="center" wrapText="1"/>
      <protection locked="0"/>
    </xf>
    <xf numFmtId="41" fontId="19" fillId="9" borderId="3" xfId="5" applyFont="1" applyFill="1" applyBorder="1" applyAlignment="1" applyProtection="1">
      <alignment horizontal="center" vertical="center" wrapText="1"/>
      <protection locked="0"/>
    </xf>
    <xf numFmtId="9" fontId="19" fillId="9" borderId="1" xfId="3" applyNumberFormat="1" applyFont="1" applyFill="1" applyBorder="1" applyAlignment="1" applyProtection="1">
      <alignment horizontal="center" vertical="center" wrapText="1"/>
    </xf>
    <xf numFmtId="9" fontId="19" fillId="9" borderId="1" xfId="2" applyFont="1" applyFill="1" applyBorder="1" applyAlignment="1" applyProtection="1">
      <alignment horizontal="left" vertical="center" wrapText="1"/>
      <protection locked="0"/>
    </xf>
    <xf numFmtId="9" fontId="3" fillId="0" borderId="1" xfId="2" applyNumberFormat="1" applyFont="1" applyFill="1" applyBorder="1" applyAlignment="1" applyProtection="1">
      <alignment horizontal="center" vertical="center" wrapText="1"/>
      <protection locked="0"/>
    </xf>
  </cellXfs>
  <cellStyles count="6">
    <cellStyle name="Millares [0]" xfId="5" builtinId="6"/>
    <cellStyle name="Moneda" xfId="1" builtinId="4"/>
    <cellStyle name="Normal" xfId="0" builtinId="0"/>
    <cellStyle name="Normal 2" xfId="3"/>
    <cellStyle name="Normal 3" xfId="4"/>
    <cellStyle name="Porcentaje" xfId="2" builtinId="5"/>
  </cellStyles>
  <dxfs count="5">
    <dxf>
      <fill>
        <patternFill patternType="solid">
          <fgColor rgb="FFFFFF00"/>
          <bgColor rgb="FF000000"/>
        </patternFill>
      </fill>
    </dxf>
    <dxf>
      <fill>
        <patternFill patternType="solid">
          <fgColor rgb="FFFFC0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2EF5E81-1CCE-4F8C-A640-ED25F0FA24ED}"/>
            </a:ext>
          </a:extLst>
        </xdr:cNvPr>
        <xdr:cNvPicPr>
          <a:picLocks noChangeAspect="1"/>
        </xdr:cNvPicPr>
      </xdr:nvPicPr>
      <xdr:blipFill>
        <a:blip xmlns:r="http://schemas.openxmlformats.org/officeDocument/2006/relationships" r:embed="rId1"/>
        <a:stretch>
          <a:fillRect/>
        </a:stretch>
      </xdr:blipFill>
      <xdr:spPr>
        <a:xfrm>
          <a:off x="0" y="139374"/>
          <a:ext cx="4528119" cy="1120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E468C5A7-BF90-481B-A38B-798FE39274D2}"/>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C2EF5E81-1CCE-4F8C-A640-ED25F0FA24ED}"/>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 displayName="Diana Milena Lora Cogollo" id="{52EFB7C7-9A9C-4E71-B5B3-253DD202AC8F}" userId="S::dlora@participacionbogota.gov.co::cdb85085-b628-4ebe-9345-4c92de7a09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6762F8ED-24A0-4C10-A760-C0418563A6EE}">
    <text>Una categoría - producto puede tener varias actividades - tarea, en las cuales se le debe dar un peso porcentual a cada una y la sumatoria corresponde al 100% de la categoría -producto.</text>
  </threadedComment>
  <threadedComment ref="E278" dT="2022-01-14T21:32:01.86" personId="{5A377160-12E1-014C-A4D9-1FCC866D36E3}" id="{1EBAB29A-3C24-4879-BFB0-097EFB9BC610}">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5" dT="2022-01-14T21:32:01.86" personId="{5A377160-12E1-014C-A4D9-1FCC866D36E3}" id="{2D330849-DA6B-435A-8B29-E9D7CBF165B5}">
    <text>Me parece que es más práctico colocar una actividad como preparar los recorridos de gestión territorial.</text>
  </threadedComment>
</ThreadedComments>
</file>

<file path=xl/threadedComments/threadedComment5.xml><?xml version="1.0" encoding="utf-8"?>
<ThreadedComments xmlns="http://schemas.microsoft.com/office/spreadsheetml/2018/threadedcomments" xmlns:x="http://schemas.openxmlformats.org/spreadsheetml/2006/main">
  <threadedComment ref="H7" dT="2021-12-15T00:47:19.38" personId="{968A0EB1-69FF-4768-8D62-7108C6151EF3}" id="{12ADD56A-200A-46B6-B01B-EB1A52AEC18A}">
    <text>Una categoría - producto puede tener varias actividades - tarea, en las cuales se le debe dar un peso porcentual a cada una y la sumatoria corresponde al 100% de la categoría -producto.</text>
  </threadedComment>
  <threadedComment ref="E294" dT="2022-01-14T21:32:01.86" personId="{5A377160-12E1-014C-A4D9-1FCC866D36E3}" id="{2D330849-DA6B-435B-8B29-E9D7CBF165B5}">
    <text>Me parece que es más práctico colocar una actividad como preparar los recorridos de gestión territorial.</text>
  </threadedComment>
</ThreadedComments>
</file>

<file path=xl/threadedComments/threadedComment6.xml><?xml version="1.0" encoding="utf-8"?>
<ThreadedComments xmlns="http://schemas.microsoft.com/office/spreadsheetml/2018/threadedcomments" xmlns:x="http://schemas.openxmlformats.org/spreadsheetml/2006/main">
  <threadedComment ref="H7" dT="2021-12-15T00:47:19.38" personId="{968A0EB1-69FF-4768-8D62-7108C6151EF3}" id="{12ADD56A-200A-46B7-B01B-EB1A52AEC18A}">
    <text>Una categoría - producto puede tener varias actividades - tarea, en las cuales se le debe dar un peso porcentual a cada una y la sumatoria corresponde al 100% de la categoría -producto.</text>
  </threadedComment>
  <threadedComment ref="AQ158" dT="2022-06-09T04:37:27.03" personId="{52EFB7C7-9A9C-4E71-B5B3-253DD202AC8F}" id="{8D62FB47-72F3-44CE-B826-845D483DB874}">
    <text>es septiembre o octubre, de acuerdo a la programación parece ser octubre</text>
  </threadedComment>
  <threadedComment ref="AQ161" dT="2022-06-09T04:43:54.98" personId="{52EFB7C7-9A9C-4E71-B5B3-253DD202AC8F}" id="{1534CFB4-9624-4A01-83E2-A639F817D0FA}">
    <text>No encuentro ningún cambio y no hay justificación</text>
  </threadedComment>
  <threadedComment ref="E289" dT="2022-01-14T21:32:01.86" personId="{5A377160-12E1-014C-A4D9-1FCC866D36E3}" id="{2D330849-DA6B-435C-8B29-E9D7CBF165B5}">
    <text>Me parece que es más práctico colocar una actividad como preparar los recorridos de gestión territorial.</text>
  </threadedComment>
</ThreadedComments>
</file>

<file path=xl/threadedComments/threadedComment7.xml><?xml version="1.0" encoding="utf-8"?>
<ThreadedComments xmlns="http://schemas.microsoft.com/office/spreadsheetml/2018/threadedcomments" xmlns:x="http://schemas.openxmlformats.org/spreadsheetml/2006/main">
  <threadedComment ref="H7" dT="2021-12-15T00:47:19.38" personId="{968A0EB1-69FF-4768-8D62-7108C6151EF3}" id="{D6FBE71E-3888-403C-9DCF-6E9365F8519F}">
    <text>Una categoría - producto puede tener varias actividades - tarea, en las cuales se le debe dar un peso porcentual a cada una y la sumatoria corresponde al 100% de la categoría -producto.</text>
  </threadedComment>
  <threadedComment ref="E278" dT="2022-01-14T21:32:01.86" personId="{5A377160-12E1-014C-A4D9-1FCC866D36E3}" id="{8515C3F2-C055-4A8A-A91D-4ACAA09032F9}">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64"/>
  <sheetViews>
    <sheetView tabSelected="1" view="pageBreakPreview" topLeftCell="A34" zoomScale="55" zoomScaleNormal="100" zoomScaleSheetLayoutView="55" workbookViewId="0">
      <selection activeCell="D43" sqref="D43"/>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2" ht="55.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2"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x14ac:dyDescent="0.25">
      <c r="E4" s="7"/>
      <c r="F4" s="7"/>
      <c r="AJ4" s="5"/>
      <c r="AK4" s="5"/>
      <c r="AL4" s="5"/>
    </row>
    <row r="5" spans="1:42" ht="36.75" customHeight="1" x14ac:dyDescent="0.25">
      <c r="A5" s="9" t="s">
        <v>3</v>
      </c>
      <c r="B5" s="10">
        <v>44586</v>
      </c>
      <c r="C5" s="35" t="s">
        <v>4</v>
      </c>
      <c r="D5" s="37">
        <v>44804</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65">
        <v>8</v>
      </c>
    </row>
    <row r="6" spans="1:42"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row>
    <row r="8" spans="1:42" ht="27"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row>
    <row r="9" spans="1:42" ht="63" customHeight="1" x14ac:dyDescent="0.25">
      <c r="A9" s="293"/>
      <c r="B9" s="293"/>
      <c r="C9" s="293"/>
      <c r="D9" s="293"/>
      <c r="E9" s="293"/>
      <c r="F9" s="293"/>
      <c r="G9" s="293"/>
      <c r="H9" s="293"/>
      <c r="I9" s="293"/>
      <c r="J9" s="161" t="s">
        <v>39</v>
      </c>
      <c r="K9" s="161" t="s">
        <v>40</v>
      </c>
      <c r="L9" s="161" t="s">
        <v>39</v>
      </c>
      <c r="M9" s="161" t="s">
        <v>40</v>
      </c>
      <c r="N9" s="161" t="s">
        <v>39</v>
      </c>
      <c r="O9" s="161" t="s">
        <v>40</v>
      </c>
      <c r="P9" s="161" t="s">
        <v>39</v>
      </c>
      <c r="Q9" s="161" t="s">
        <v>40</v>
      </c>
      <c r="R9" s="161" t="s">
        <v>39</v>
      </c>
      <c r="S9" s="161" t="s">
        <v>40</v>
      </c>
      <c r="T9" s="161" t="s">
        <v>39</v>
      </c>
      <c r="U9" s="161" t="s">
        <v>40</v>
      </c>
      <c r="V9" s="161" t="s">
        <v>39</v>
      </c>
      <c r="W9" s="161" t="s">
        <v>40</v>
      </c>
      <c r="X9" s="161" t="s">
        <v>39</v>
      </c>
      <c r="Y9" s="161" t="s">
        <v>40</v>
      </c>
      <c r="Z9" s="161" t="s">
        <v>39</v>
      </c>
      <c r="AA9" s="161" t="s">
        <v>40</v>
      </c>
      <c r="AB9" s="161" t="s">
        <v>39</v>
      </c>
      <c r="AC9" s="161" t="s">
        <v>40</v>
      </c>
      <c r="AD9" s="161" t="s">
        <v>39</v>
      </c>
      <c r="AE9" s="161" t="s">
        <v>40</v>
      </c>
      <c r="AF9" s="161" t="s">
        <v>39</v>
      </c>
      <c r="AG9" s="161" t="s">
        <v>40</v>
      </c>
      <c r="AH9" s="293"/>
      <c r="AI9" s="293"/>
      <c r="AJ9" s="293"/>
      <c r="AK9" s="293"/>
      <c r="AL9" s="296"/>
      <c r="AM9" s="293"/>
      <c r="AN9" s="293"/>
      <c r="AO9" s="293"/>
      <c r="AP9" s="293"/>
    </row>
    <row r="10" spans="1:42" s="46" customFormat="1" ht="105" customHeight="1" x14ac:dyDescent="0.25">
      <c r="A10" s="42" t="s">
        <v>41</v>
      </c>
      <c r="B10" s="43" t="s">
        <v>42</v>
      </c>
      <c r="C10" s="43">
        <v>526</v>
      </c>
      <c r="D10" s="164" t="s">
        <v>43</v>
      </c>
      <c r="E10" s="164" t="s">
        <v>44</v>
      </c>
      <c r="F10" s="23">
        <v>44593</v>
      </c>
      <c r="G10" s="23">
        <v>44620</v>
      </c>
      <c r="H10" s="271">
        <f>+I10+I11+I12+I13</f>
        <v>1</v>
      </c>
      <c r="I10" s="163">
        <v>0.2</v>
      </c>
      <c r="J10" s="163"/>
      <c r="K10" s="163"/>
      <c r="L10" s="163">
        <v>1</v>
      </c>
      <c r="M10" s="163"/>
      <c r="N10" s="163"/>
      <c r="O10" s="163"/>
      <c r="P10" s="163"/>
      <c r="Q10" s="163"/>
      <c r="R10" s="163"/>
      <c r="S10" s="163"/>
      <c r="T10" s="163"/>
      <c r="U10" s="163"/>
      <c r="V10" s="163"/>
      <c r="W10" s="163"/>
      <c r="X10" s="163"/>
      <c r="Y10" s="163"/>
      <c r="Z10" s="163"/>
      <c r="AA10" s="163"/>
      <c r="AB10" s="163"/>
      <c r="AC10" s="163"/>
      <c r="AD10" s="163"/>
      <c r="AE10" s="163"/>
      <c r="AF10" s="163"/>
      <c r="AG10" s="163"/>
      <c r="AH10" s="163">
        <f>+J10+L10+N10+P10+R10+T10+V10+X10+Z10+AB10+AD10+AF10</f>
        <v>1</v>
      </c>
      <c r="AI10" s="44">
        <f>+K10+M10+O10+Q10+S10+U10+W10+Y10+AA10+AC10+AE10+AG10</f>
        <v>0</v>
      </c>
      <c r="AJ10" s="164" t="s">
        <v>45</v>
      </c>
      <c r="AK10" s="290">
        <v>1</v>
      </c>
      <c r="AL10" s="269">
        <v>2153221339</v>
      </c>
      <c r="AM10" s="162" t="s">
        <v>46</v>
      </c>
      <c r="AN10" s="162" t="s">
        <v>47</v>
      </c>
      <c r="AO10" s="25" t="s">
        <v>48</v>
      </c>
      <c r="AP10" s="25" t="s">
        <v>49</v>
      </c>
    </row>
    <row r="11" spans="1:42" s="46" customFormat="1" ht="93" customHeight="1" x14ac:dyDescent="0.25">
      <c r="A11" s="42" t="s">
        <v>41</v>
      </c>
      <c r="B11" s="43" t="s">
        <v>42</v>
      </c>
      <c r="C11" s="43">
        <v>526</v>
      </c>
      <c r="D11" s="164" t="s">
        <v>43</v>
      </c>
      <c r="E11" s="164" t="s">
        <v>50</v>
      </c>
      <c r="F11" s="23">
        <v>44621</v>
      </c>
      <c r="G11" s="23">
        <v>44895</v>
      </c>
      <c r="H11" s="271"/>
      <c r="I11" s="163">
        <v>0.4</v>
      </c>
      <c r="J11" s="163"/>
      <c r="K11" s="163"/>
      <c r="L11" s="163"/>
      <c r="M11" s="163"/>
      <c r="N11" s="163">
        <v>0.1</v>
      </c>
      <c r="O11" s="163"/>
      <c r="P11" s="163">
        <v>0.05</v>
      </c>
      <c r="Q11" s="163"/>
      <c r="R11" s="163">
        <v>0.05</v>
      </c>
      <c r="S11" s="163"/>
      <c r="T11" s="163">
        <v>0.1</v>
      </c>
      <c r="U11" s="163"/>
      <c r="V11" s="163">
        <v>0.15</v>
      </c>
      <c r="W11" s="163"/>
      <c r="X11" s="163">
        <v>0.15</v>
      </c>
      <c r="Y11" s="163"/>
      <c r="Z11" s="163">
        <v>0.15</v>
      </c>
      <c r="AA11" s="163"/>
      <c r="AB11" s="163">
        <v>0.15</v>
      </c>
      <c r="AC11" s="163"/>
      <c r="AD11" s="163">
        <v>0.1</v>
      </c>
      <c r="AE11" s="163"/>
      <c r="AF11" s="163"/>
      <c r="AG11" s="163"/>
      <c r="AH11" s="163">
        <f t="shared" ref="AH11:AI22" si="0">+J11+L11+N11+P11+R11+T11+V11+X11+Z11+AB11+AD11+AF11</f>
        <v>1.0000000000000002</v>
      </c>
      <c r="AI11" s="44">
        <f t="shared" si="0"/>
        <v>0</v>
      </c>
      <c r="AJ11" s="164" t="s">
        <v>51</v>
      </c>
      <c r="AK11" s="291"/>
      <c r="AL11" s="270"/>
      <c r="AM11" s="162" t="s">
        <v>46</v>
      </c>
      <c r="AN11" s="25" t="s">
        <v>48</v>
      </c>
      <c r="AO11" s="25" t="s">
        <v>49</v>
      </c>
      <c r="AP11" s="25" t="s">
        <v>49</v>
      </c>
    </row>
    <row r="12" spans="1:42" s="46" customFormat="1" ht="68.25" customHeight="1" x14ac:dyDescent="0.25">
      <c r="A12" s="42" t="s">
        <v>41</v>
      </c>
      <c r="B12" s="43" t="s">
        <v>42</v>
      </c>
      <c r="C12" s="43">
        <v>526</v>
      </c>
      <c r="D12" s="164" t="s">
        <v>43</v>
      </c>
      <c r="E12" s="164" t="s">
        <v>52</v>
      </c>
      <c r="F12" s="23">
        <v>44621</v>
      </c>
      <c r="G12" s="23">
        <v>44910</v>
      </c>
      <c r="H12" s="271"/>
      <c r="I12" s="163">
        <v>0.2</v>
      </c>
      <c r="J12" s="163"/>
      <c r="K12" s="163"/>
      <c r="L12" s="163"/>
      <c r="M12" s="163"/>
      <c r="N12" s="163">
        <v>0.1</v>
      </c>
      <c r="O12" s="163"/>
      <c r="P12" s="163"/>
      <c r="Q12" s="163"/>
      <c r="R12" s="163"/>
      <c r="S12" s="163"/>
      <c r="T12" s="163">
        <v>0.3</v>
      </c>
      <c r="U12" s="163"/>
      <c r="V12" s="163"/>
      <c r="W12" s="163"/>
      <c r="X12" s="163"/>
      <c r="Y12" s="163"/>
      <c r="Z12" s="163">
        <v>0.3</v>
      </c>
      <c r="AA12" s="163"/>
      <c r="AB12" s="163"/>
      <c r="AC12" s="163"/>
      <c r="AD12" s="163"/>
      <c r="AE12" s="163"/>
      <c r="AF12" s="163">
        <v>0.3</v>
      </c>
      <c r="AG12" s="163"/>
      <c r="AH12" s="163">
        <f t="shared" si="0"/>
        <v>1</v>
      </c>
      <c r="AI12" s="44">
        <f t="shared" si="0"/>
        <v>0</v>
      </c>
      <c r="AJ12" s="164" t="s">
        <v>53</v>
      </c>
      <c r="AK12" s="291"/>
      <c r="AL12" s="270"/>
      <c r="AM12" s="162" t="s">
        <v>46</v>
      </c>
      <c r="AN12" s="25" t="s">
        <v>48</v>
      </c>
      <c r="AO12" s="25" t="s">
        <v>49</v>
      </c>
      <c r="AP12" s="25" t="s">
        <v>49</v>
      </c>
    </row>
    <row r="13" spans="1:42" s="46" customFormat="1" ht="83.25" customHeight="1" x14ac:dyDescent="0.25">
      <c r="A13" s="42" t="s">
        <v>41</v>
      </c>
      <c r="B13" s="43" t="s">
        <v>42</v>
      </c>
      <c r="C13" s="43">
        <v>526</v>
      </c>
      <c r="D13" s="164" t="s">
        <v>43</v>
      </c>
      <c r="E13" s="164" t="s">
        <v>54</v>
      </c>
      <c r="F13" s="23">
        <v>44743</v>
      </c>
      <c r="G13" s="23">
        <v>44910</v>
      </c>
      <c r="H13" s="271"/>
      <c r="I13" s="163">
        <v>0.2</v>
      </c>
      <c r="J13" s="163"/>
      <c r="K13" s="163"/>
      <c r="L13" s="163"/>
      <c r="M13" s="163"/>
      <c r="N13" s="163"/>
      <c r="O13" s="163"/>
      <c r="P13" s="163"/>
      <c r="Q13" s="163"/>
      <c r="R13" s="163"/>
      <c r="S13" s="163"/>
      <c r="T13" s="163"/>
      <c r="U13" s="163"/>
      <c r="V13" s="163">
        <v>0.5</v>
      </c>
      <c r="W13" s="163"/>
      <c r="X13" s="163"/>
      <c r="Y13" s="163"/>
      <c r="Z13" s="163"/>
      <c r="AA13" s="163"/>
      <c r="AB13" s="163"/>
      <c r="AC13" s="163"/>
      <c r="AD13" s="163"/>
      <c r="AE13" s="163"/>
      <c r="AF13" s="163">
        <v>0.5</v>
      </c>
      <c r="AG13" s="163"/>
      <c r="AH13" s="163">
        <f t="shared" si="0"/>
        <v>1</v>
      </c>
      <c r="AI13" s="44">
        <f t="shared" si="0"/>
        <v>0</v>
      </c>
      <c r="AJ13" s="164" t="s">
        <v>55</v>
      </c>
      <c r="AK13" s="292"/>
      <c r="AL13" s="277"/>
      <c r="AM13" s="162" t="s">
        <v>46</v>
      </c>
      <c r="AN13" s="25" t="s">
        <v>48</v>
      </c>
      <c r="AO13" s="25" t="s">
        <v>49</v>
      </c>
      <c r="AP13" s="25" t="s">
        <v>49</v>
      </c>
    </row>
    <row r="14" spans="1:42" s="184" customFormat="1" ht="84.75" customHeight="1" x14ac:dyDescent="0.25">
      <c r="A14" s="177" t="s">
        <v>41</v>
      </c>
      <c r="B14" s="178" t="s">
        <v>42</v>
      </c>
      <c r="C14" s="178">
        <v>527</v>
      </c>
      <c r="D14" s="166" t="s">
        <v>56</v>
      </c>
      <c r="E14" s="166" t="s">
        <v>57</v>
      </c>
      <c r="F14" s="169">
        <v>44743</v>
      </c>
      <c r="G14" s="169">
        <v>44834</v>
      </c>
      <c r="H14" s="271">
        <f>+I14+I15+I16+I17+I18+I19+I20+I21+I22</f>
        <v>0.99999999999999989</v>
      </c>
      <c r="I14" s="206">
        <v>0.1</v>
      </c>
      <c r="J14" s="206"/>
      <c r="K14" s="206"/>
      <c r="L14" s="206"/>
      <c r="M14" s="206"/>
      <c r="N14" s="206"/>
      <c r="O14" s="206"/>
      <c r="P14" s="206"/>
      <c r="Q14" s="206"/>
      <c r="R14" s="206"/>
      <c r="S14" s="206"/>
      <c r="T14" s="206">
        <v>0.33</v>
      </c>
      <c r="U14" s="206"/>
      <c r="V14" s="206">
        <v>0.33</v>
      </c>
      <c r="W14" s="206"/>
      <c r="X14" s="206">
        <v>0.34</v>
      </c>
      <c r="Y14" s="206"/>
      <c r="Z14" s="206"/>
      <c r="AA14" s="206"/>
      <c r="AB14" s="206"/>
      <c r="AC14" s="206"/>
      <c r="AD14" s="206"/>
      <c r="AE14" s="206"/>
      <c r="AF14" s="206"/>
      <c r="AG14" s="206"/>
      <c r="AH14" s="206">
        <f t="shared" si="0"/>
        <v>1</v>
      </c>
      <c r="AI14" s="170">
        <f t="shared" si="0"/>
        <v>0</v>
      </c>
      <c r="AJ14" s="166" t="s">
        <v>58</v>
      </c>
      <c r="AK14" s="276">
        <v>1</v>
      </c>
      <c r="AL14" s="269">
        <v>1048640000</v>
      </c>
      <c r="AM14" s="172" t="s">
        <v>59</v>
      </c>
      <c r="AN14" s="172" t="s">
        <v>60</v>
      </c>
      <c r="AO14" s="25" t="s">
        <v>48</v>
      </c>
      <c r="AP14" s="25" t="s">
        <v>49</v>
      </c>
    </row>
    <row r="15" spans="1:42" s="184" customFormat="1" ht="90.75" customHeight="1" x14ac:dyDescent="0.25">
      <c r="A15" s="177" t="s">
        <v>41</v>
      </c>
      <c r="B15" s="178" t="s">
        <v>42</v>
      </c>
      <c r="C15" s="178">
        <v>527</v>
      </c>
      <c r="D15" s="166" t="s">
        <v>56</v>
      </c>
      <c r="E15" s="166" t="s">
        <v>61</v>
      </c>
      <c r="F15" s="169">
        <v>44593</v>
      </c>
      <c r="G15" s="169">
        <v>44773</v>
      </c>
      <c r="H15" s="271"/>
      <c r="I15" s="206">
        <v>0.2</v>
      </c>
      <c r="J15" s="206"/>
      <c r="K15" s="206"/>
      <c r="L15" s="206">
        <v>0.05</v>
      </c>
      <c r="M15" s="206"/>
      <c r="N15" s="206">
        <v>0.15</v>
      </c>
      <c r="O15" s="206"/>
      <c r="P15" s="206">
        <v>0.2</v>
      </c>
      <c r="Q15" s="206"/>
      <c r="R15" s="206">
        <v>0.2</v>
      </c>
      <c r="S15" s="206"/>
      <c r="T15" s="206">
        <v>0.2</v>
      </c>
      <c r="U15" s="206"/>
      <c r="V15" s="206">
        <v>0.2</v>
      </c>
      <c r="W15" s="206"/>
      <c r="X15" s="206"/>
      <c r="Y15" s="206"/>
      <c r="Z15" s="206"/>
      <c r="AA15" s="206"/>
      <c r="AB15" s="206"/>
      <c r="AC15" s="206"/>
      <c r="AD15" s="206"/>
      <c r="AE15" s="206"/>
      <c r="AF15" s="206"/>
      <c r="AG15" s="206"/>
      <c r="AH15" s="206">
        <f t="shared" si="0"/>
        <v>1</v>
      </c>
      <c r="AI15" s="170">
        <f t="shared" si="0"/>
        <v>0</v>
      </c>
      <c r="AJ15" s="166" t="s">
        <v>62</v>
      </c>
      <c r="AK15" s="276"/>
      <c r="AL15" s="270"/>
      <c r="AM15" s="172" t="s">
        <v>59</v>
      </c>
      <c r="AN15" s="172" t="s">
        <v>60</v>
      </c>
      <c r="AO15" s="25" t="s">
        <v>48</v>
      </c>
      <c r="AP15" s="25" t="s">
        <v>49</v>
      </c>
    </row>
    <row r="16" spans="1:42" s="184" customFormat="1" ht="72" customHeight="1" x14ac:dyDescent="0.25">
      <c r="A16" s="177" t="s">
        <v>41</v>
      </c>
      <c r="B16" s="178" t="s">
        <v>42</v>
      </c>
      <c r="C16" s="178">
        <v>527</v>
      </c>
      <c r="D16" s="166" t="s">
        <v>56</v>
      </c>
      <c r="E16" s="166" t="s">
        <v>63</v>
      </c>
      <c r="F16" s="169">
        <v>44621</v>
      </c>
      <c r="G16" s="169">
        <v>44773</v>
      </c>
      <c r="H16" s="271"/>
      <c r="I16" s="206">
        <v>0.1</v>
      </c>
      <c r="J16" s="206"/>
      <c r="K16" s="206"/>
      <c r="L16" s="206"/>
      <c r="M16" s="206"/>
      <c r="N16" s="206"/>
      <c r="O16" s="206"/>
      <c r="P16" s="206"/>
      <c r="Q16" s="206"/>
      <c r="R16" s="206"/>
      <c r="S16" s="206"/>
      <c r="T16" s="206"/>
      <c r="U16" s="206"/>
      <c r="V16" s="206">
        <v>1</v>
      </c>
      <c r="W16" s="206"/>
      <c r="X16" s="206"/>
      <c r="Y16" s="206"/>
      <c r="Z16" s="206"/>
      <c r="AA16" s="206"/>
      <c r="AB16" s="206"/>
      <c r="AC16" s="206"/>
      <c r="AD16" s="206"/>
      <c r="AE16" s="206"/>
      <c r="AF16" s="206"/>
      <c r="AG16" s="206"/>
      <c r="AH16" s="206">
        <f t="shared" si="0"/>
        <v>1</v>
      </c>
      <c r="AI16" s="170">
        <f t="shared" si="0"/>
        <v>0</v>
      </c>
      <c r="AJ16" s="166" t="s">
        <v>64</v>
      </c>
      <c r="AK16" s="276"/>
      <c r="AL16" s="270"/>
      <c r="AM16" s="172" t="s">
        <v>59</v>
      </c>
      <c r="AN16" s="172" t="s">
        <v>60</v>
      </c>
      <c r="AO16" s="25" t="s">
        <v>48</v>
      </c>
      <c r="AP16" s="25" t="s">
        <v>49</v>
      </c>
    </row>
    <row r="17" spans="1:42" s="184" customFormat="1" ht="72" customHeight="1" x14ac:dyDescent="0.25">
      <c r="A17" s="177" t="s">
        <v>41</v>
      </c>
      <c r="B17" s="178" t="s">
        <v>42</v>
      </c>
      <c r="C17" s="178">
        <v>527</v>
      </c>
      <c r="D17" s="166" t="s">
        <v>56</v>
      </c>
      <c r="E17" s="166" t="s">
        <v>65</v>
      </c>
      <c r="F17" s="169">
        <v>44713</v>
      </c>
      <c r="G17" s="169">
        <v>44773</v>
      </c>
      <c r="H17" s="271"/>
      <c r="I17" s="206">
        <v>0.1</v>
      </c>
      <c r="J17" s="206"/>
      <c r="K17" s="206"/>
      <c r="L17" s="206"/>
      <c r="M17" s="206"/>
      <c r="N17" s="206"/>
      <c r="O17" s="206"/>
      <c r="P17" s="206"/>
      <c r="Q17" s="206"/>
      <c r="R17" s="206"/>
      <c r="S17" s="206"/>
      <c r="T17" s="206">
        <v>0.5</v>
      </c>
      <c r="U17" s="206"/>
      <c r="V17" s="206">
        <v>0.5</v>
      </c>
      <c r="W17" s="206"/>
      <c r="X17" s="206"/>
      <c r="Y17" s="206"/>
      <c r="Z17" s="206"/>
      <c r="AA17" s="206"/>
      <c r="AB17" s="206"/>
      <c r="AC17" s="206"/>
      <c r="AD17" s="206"/>
      <c r="AE17" s="206"/>
      <c r="AF17" s="206"/>
      <c r="AG17" s="206"/>
      <c r="AH17" s="206">
        <f t="shared" si="0"/>
        <v>1</v>
      </c>
      <c r="AI17" s="170">
        <f t="shared" si="0"/>
        <v>0</v>
      </c>
      <c r="AJ17" s="166" t="s">
        <v>66</v>
      </c>
      <c r="AK17" s="276"/>
      <c r="AL17" s="270"/>
      <c r="AM17" s="172" t="s">
        <v>59</v>
      </c>
      <c r="AN17" s="172" t="s">
        <v>60</v>
      </c>
      <c r="AO17" s="25" t="s">
        <v>48</v>
      </c>
      <c r="AP17" s="25" t="s">
        <v>49</v>
      </c>
    </row>
    <row r="18" spans="1:42" s="183" customFormat="1" ht="65.25" customHeight="1" x14ac:dyDescent="0.25">
      <c r="A18" s="167" t="s">
        <v>41</v>
      </c>
      <c r="B18" s="171" t="s">
        <v>42</v>
      </c>
      <c r="C18" s="171">
        <v>527</v>
      </c>
      <c r="D18" s="166" t="s">
        <v>56</v>
      </c>
      <c r="E18" s="166" t="s">
        <v>67</v>
      </c>
      <c r="F18" s="169">
        <v>44743</v>
      </c>
      <c r="G18" s="169">
        <v>44865</v>
      </c>
      <c r="H18" s="271"/>
      <c r="I18" s="206">
        <v>0.1</v>
      </c>
      <c r="J18" s="206"/>
      <c r="K18" s="206"/>
      <c r="L18" s="206"/>
      <c r="M18" s="206"/>
      <c r="N18" s="206"/>
      <c r="O18" s="206"/>
      <c r="P18" s="206"/>
      <c r="Q18" s="206"/>
      <c r="R18" s="206"/>
      <c r="S18" s="206"/>
      <c r="T18" s="206"/>
      <c r="U18" s="206"/>
      <c r="V18" s="206">
        <v>0.25</v>
      </c>
      <c r="W18" s="206"/>
      <c r="X18" s="206">
        <v>0.25</v>
      </c>
      <c r="Y18" s="206"/>
      <c r="Z18" s="206">
        <v>0.25</v>
      </c>
      <c r="AA18" s="206"/>
      <c r="AB18" s="206">
        <v>0.25</v>
      </c>
      <c r="AC18" s="206"/>
      <c r="AD18" s="206"/>
      <c r="AE18" s="206"/>
      <c r="AF18" s="206"/>
      <c r="AG18" s="206"/>
      <c r="AH18" s="206">
        <f t="shared" si="0"/>
        <v>1</v>
      </c>
      <c r="AI18" s="170">
        <f t="shared" si="0"/>
        <v>0</v>
      </c>
      <c r="AJ18" s="166" t="s">
        <v>68</v>
      </c>
      <c r="AK18" s="276"/>
      <c r="AL18" s="270"/>
      <c r="AM18" s="172" t="s">
        <v>59</v>
      </c>
      <c r="AN18" s="172" t="s">
        <v>60</v>
      </c>
      <c r="AO18" s="25" t="s">
        <v>48</v>
      </c>
      <c r="AP18" s="25" t="s">
        <v>49</v>
      </c>
    </row>
    <row r="19" spans="1:42" s="184" customFormat="1" ht="66" customHeight="1" x14ac:dyDescent="0.25">
      <c r="A19" s="177" t="s">
        <v>41</v>
      </c>
      <c r="B19" s="178" t="s">
        <v>42</v>
      </c>
      <c r="C19" s="178">
        <v>527</v>
      </c>
      <c r="D19" s="166" t="s">
        <v>56</v>
      </c>
      <c r="E19" s="166" t="s">
        <v>69</v>
      </c>
      <c r="F19" s="169">
        <v>44835</v>
      </c>
      <c r="G19" s="169">
        <v>44895</v>
      </c>
      <c r="H19" s="271"/>
      <c r="I19" s="206">
        <v>0.1</v>
      </c>
      <c r="J19" s="206"/>
      <c r="K19" s="206"/>
      <c r="L19" s="206"/>
      <c r="M19" s="206"/>
      <c r="N19" s="206"/>
      <c r="O19" s="206"/>
      <c r="P19" s="206"/>
      <c r="Q19" s="206"/>
      <c r="R19" s="206"/>
      <c r="S19" s="206"/>
      <c r="T19" s="206"/>
      <c r="U19" s="206"/>
      <c r="V19" s="206"/>
      <c r="W19" s="206"/>
      <c r="X19" s="206"/>
      <c r="Y19" s="206"/>
      <c r="Z19" s="206"/>
      <c r="AA19" s="206"/>
      <c r="AB19" s="206">
        <v>0.5</v>
      </c>
      <c r="AC19" s="206"/>
      <c r="AD19" s="206">
        <v>0.5</v>
      </c>
      <c r="AE19" s="206"/>
      <c r="AF19" s="206"/>
      <c r="AG19" s="206"/>
      <c r="AH19" s="206">
        <f t="shared" si="0"/>
        <v>1</v>
      </c>
      <c r="AI19" s="170">
        <f t="shared" si="0"/>
        <v>0</v>
      </c>
      <c r="AJ19" s="166" t="s">
        <v>70</v>
      </c>
      <c r="AK19" s="276"/>
      <c r="AL19" s="270"/>
      <c r="AM19" s="172" t="s">
        <v>59</v>
      </c>
      <c r="AN19" s="172" t="s">
        <v>60</v>
      </c>
      <c r="AO19" s="25" t="s">
        <v>48</v>
      </c>
      <c r="AP19" s="25" t="s">
        <v>49</v>
      </c>
    </row>
    <row r="20" spans="1:42" s="184" customFormat="1" ht="70.5" customHeight="1" x14ac:dyDescent="0.25">
      <c r="A20" s="177" t="s">
        <v>41</v>
      </c>
      <c r="B20" s="178" t="s">
        <v>42</v>
      </c>
      <c r="C20" s="178">
        <v>527</v>
      </c>
      <c r="D20" s="166" t="s">
        <v>56</v>
      </c>
      <c r="E20" s="166" t="s">
        <v>71</v>
      </c>
      <c r="F20" s="169">
        <v>44743</v>
      </c>
      <c r="G20" s="169">
        <v>44895</v>
      </c>
      <c r="H20" s="271"/>
      <c r="I20" s="206">
        <v>0.1</v>
      </c>
      <c r="J20" s="206"/>
      <c r="K20" s="206"/>
      <c r="L20" s="206"/>
      <c r="M20" s="206"/>
      <c r="N20" s="206"/>
      <c r="O20" s="206"/>
      <c r="P20" s="206"/>
      <c r="Q20" s="206"/>
      <c r="R20" s="206"/>
      <c r="S20" s="206"/>
      <c r="T20" s="206"/>
      <c r="U20" s="206"/>
      <c r="V20" s="206">
        <v>0.2</v>
      </c>
      <c r="W20" s="206"/>
      <c r="X20" s="206">
        <v>0.2</v>
      </c>
      <c r="Y20" s="206"/>
      <c r="Z20" s="206">
        <v>0.2</v>
      </c>
      <c r="AA20" s="206"/>
      <c r="AB20" s="206">
        <v>0.2</v>
      </c>
      <c r="AC20" s="206"/>
      <c r="AD20" s="206">
        <v>0.2</v>
      </c>
      <c r="AE20" s="206"/>
      <c r="AF20" s="206"/>
      <c r="AG20" s="206"/>
      <c r="AH20" s="206">
        <f t="shared" si="0"/>
        <v>1</v>
      </c>
      <c r="AI20" s="170">
        <f t="shared" si="0"/>
        <v>0</v>
      </c>
      <c r="AJ20" s="166" t="s">
        <v>72</v>
      </c>
      <c r="AK20" s="276"/>
      <c r="AL20" s="270"/>
      <c r="AM20" s="172" t="s">
        <v>73</v>
      </c>
      <c r="AN20" s="172" t="s">
        <v>1019</v>
      </c>
      <c r="AO20" s="25" t="s">
        <v>48</v>
      </c>
      <c r="AP20" s="25" t="s">
        <v>49</v>
      </c>
    </row>
    <row r="21" spans="1:42" s="184" customFormat="1" ht="84" customHeight="1" x14ac:dyDescent="0.25">
      <c r="A21" s="177" t="s">
        <v>41</v>
      </c>
      <c r="B21" s="178" t="s">
        <v>42</v>
      </c>
      <c r="C21" s="178">
        <v>527</v>
      </c>
      <c r="D21" s="166" t="s">
        <v>56</v>
      </c>
      <c r="E21" s="166" t="s">
        <v>75</v>
      </c>
      <c r="F21" s="169">
        <v>44593</v>
      </c>
      <c r="G21" s="169">
        <v>44895</v>
      </c>
      <c r="H21" s="271"/>
      <c r="I21" s="206">
        <v>0.1</v>
      </c>
      <c r="J21" s="206"/>
      <c r="K21" s="206"/>
      <c r="L21" s="206">
        <v>0.1</v>
      </c>
      <c r="M21" s="206"/>
      <c r="N21" s="206">
        <v>0.1</v>
      </c>
      <c r="O21" s="206"/>
      <c r="P21" s="206">
        <v>0.1</v>
      </c>
      <c r="Q21" s="206"/>
      <c r="R21" s="206">
        <v>0.1</v>
      </c>
      <c r="S21" s="206"/>
      <c r="T21" s="206">
        <v>0.1</v>
      </c>
      <c r="U21" s="206"/>
      <c r="V21" s="206">
        <v>0.1</v>
      </c>
      <c r="W21" s="206"/>
      <c r="X21" s="206">
        <v>0.1</v>
      </c>
      <c r="Y21" s="206"/>
      <c r="Z21" s="206">
        <v>0.1</v>
      </c>
      <c r="AA21" s="206"/>
      <c r="AB21" s="206">
        <v>0.1</v>
      </c>
      <c r="AC21" s="206"/>
      <c r="AD21" s="206">
        <v>0.1</v>
      </c>
      <c r="AE21" s="206"/>
      <c r="AF21" s="206"/>
      <c r="AG21" s="206"/>
      <c r="AH21" s="206">
        <f t="shared" si="0"/>
        <v>0.99999999999999989</v>
      </c>
      <c r="AI21" s="170">
        <f t="shared" si="0"/>
        <v>0</v>
      </c>
      <c r="AJ21" s="166" t="s">
        <v>76</v>
      </c>
      <c r="AK21" s="276"/>
      <c r="AL21" s="270"/>
      <c r="AM21" s="172" t="s">
        <v>73</v>
      </c>
      <c r="AN21" s="253" t="s">
        <v>1019</v>
      </c>
      <c r="AO21" s="25" t="s">
        <v>48</v>
      </c>
      <c r="AP21" s="25" t="s">
        <v>49</v>
      </c>
    </row>
    <row r="22" spans="1:42" s="184" customFormat="1" ht="91.5" customHeight="1" x14ac:dyDescent="0.25">
      <c r="A22" s="177" t="s">
        <v>41</v>
      </c>
      <c r="B22" s="178" t="s">
        <v>42</v>
      </c>
      <c r="C22" s="178">
        <v>527</v>
      </c>
      <c r="D22" s="166" t="s">
        <v>56</v>
      </c>
      <c r="E22" s="166" t="s">
        <v>77</v>
      </c>
      <c r="F22" s="169">
        <v>44562</v>
      </c>
      <c r="G22" s="169">
        <v>44773</v>
      </c>
      <c r="H22" s="271"/>
      <c r="I22" s="206">
        <v>0.1</v>
      </c>
      <c r="J22" s="206">
        <v>0.15</v>
      </c>
      <c r="K22" s="206"/>
      <c r="L22" s="206">
        <v>0.15</v>
      </c>
      <c r="M22" s="206"/>
      <c r="N22" s="206">
        <v>0.15</v>
      </c>
      <c r="O22" s="206"/>
      <c r="P22" s="206">
        <v>0.15</v>
      </c>
      <c r="Q22" s="206"/>
      <c r="R22" s="206">
        <v>0.15</v>
      </c>
      <c r="S22" s="206"/>
      <c r="T22" s="206">
        <v>0.15</v>
      </c>
      <c r="U22" s="206"/>
      <c r="V22" s="206">
        <v>0.1</v>
      </c>
      <c r="W22" s="206"/>
      <c r="X22" s="206"/>
      <c r="Y22" s="206"/>
      <c r="Z22" s="206"/>
      <c r="AA22" s="206"/>
      <c r="AB22" s="206"/>
      <c r="AC22" s="206"/>
      <c r="AD22" s="206"/>
      <c r="AE22" s="206"/>
      <c r="AF22" s="206"/>
      <c r="AG22" s="206"/>
      <c r="AH22" s="206">
        <f t="shared" si="0"/>
        <v>1</v>
      </c>
      <c r="AI22" s="170">
        <f t="shared" si="0"/>
        <v>0</v>
      </c>
      <c r="AJ22" s="166" t="s">
        <v>78</v>
      </c>
      <c r="AK22" s="276"/>
      <c r="AL22" s="277"/>
      <c r="AM22" s="172" t="s">
        <v>73</v>
      </c>
      <c r="AN22" s="253" t="s">
        <v>1019</v>
      </c>
      <c r="AO22" s="25" t="s">
        <v>48</v>
      </c>
      <c r="AP22" s="25" t="s">
        <v>49</v>
      </c>
    </row>
    <row r="23" spans="1:42" s="184" customFormat="1" ht="81.75" customHeight="1" x14ac:dyDescent="0.25">
      <c r="A23" s="177" t="s">
        <v>41</v>
      </c>
      <c r="B23" s="178" t="s">
        <v>42</v>
      </c>
      <c r="C23" s="178">
        <v>526</v>
      </c>
      <c r="D23" s="289" t="s">
        <v>79</v>
      </c>
      <c r="E23" s="166" t="s">
        <v>80</v>
      </c>
      <c r="F23" s="169">
        <v>44621</v>
      </c>
      <c r="G23" s="169">
        <v>44910</v>
      </c>
      <c r="H23" s="271">
        <f>+I23+I24+I25+I26+I27+I28+I29+I30</f>
        <v>0.99999999999999989</v>
      </c>
      <c r="I23" s="204">
        <v>0.15</v>
      </c>
      <c r="J23" s="206"/>
      <c r="K23" s="206"/>
      <c r="L23" s="206"/>
      <c r="M23" s="206"/>
      <c r="N23" s="206">
        <v>0.2</v>
      </c>
      <c r="O23" s="206"/>
      <c r="P23" s="206"/>
      <c r="Q23" s="206"/>
      <c r="R23" s="206">
        <v>0.2</v>
      </c>
      <c r="S23" s="206"/>
      <c r="T23" s="206"/>
      <c r="U23" s="206"/>
      <c r="V23" s="206">
        <v>0.2</v>
      </c>
      <c r="W23" s="206"/>
      <c r="X23" s="206"/>
      <c r="Y23" s="206"/>
      <c r="Z23" s="206">
        <v>0.2</v>
      </c>
      <c r="AA23" s="206"/>
      <c r="AB23" s="206"/>
      <c r="AC23" s="206"/>
      <c r="AD23" s="206">
        <v>0.2</v>
      </c>
      <c r="AE23" s="206"/>
      <c r="AF23" s="206"/>
      <c r="AG23" s="206"/>
      <c r="AH23" s="206">
        <f>+J23+L23+N23+P23+R23+T23+V23+X23+Z23+AB23+AD23+AF23</f>
        <v>1</v>
      </c>
      <c r="AI23" s="170">
        <f>+K23+M23+O23+Q23+S23+U23+W23+Y23+AA23+AC23+AE23+AG23</f>
        <v>0</v>
      </c>
      <c r="AJ23" s="26" t="s">
        <v>81</v>
      </c>
      <c r="AK23" s="171" t="s">
        <v>82</v>
      </c>
      <c r="AL23" s="171" t="s">
        <v>82</v>
      </c>
      <c r="AM23" s="172" t="s">
        <v>83</v>
      </c>
      <c r="AN23" s="253" t="s">
        <v>1019</v>
      </c>
      <c r="AO23" s="25" t="s">
        <v>48</v>
      </c>
      <c r="AP23" s="25" t="s">
        <v>49</v>
      </c>
    </row>
    <row r="24" spans="1:42" s="184" customFormat="1" ht="57" customHeight="1" x14ac:dyDescent="0.25">
      <c r="A24" s="177" t="s">
        <v>41</v>
      </c>
      <c r="B24" s="178" t="s">
        <v>42</v>
      </c>
      <c r="C24" s="178">
        <v>526</v>
      </c>
      <c r="D24" s="289"/>
      <c r="E24" s="166" t="s">
        <v>85</v>
      </c>
      <c r="F24" s="169">
        <v>44835</v>
      </c>
      <c r="G24" s="169">
        <v>44865</v>
      </c>
      <c r="H24" s="271"/>
      <c r="I24" s="204">
        <v>0.15</v>
      </c>
      <c r="J24" s="206"/>
      <c r="K24" s="206"/>
      <c r="L24" s="206"/>
      <c r="M24" s="206"/>
      <c r="N24" s="206"/>
      <c r="O24" s="206"/>
      <c r="P24" s="206"/>
      <c r="Q24" s="206"/>
      <c r="R24" s="206"/>
      <c r="S24" s="206"/>
      <c r="T24" s="206"/>
      <c r="U24" s="206"/>
      <c r="V24" s="206"/>
      <c r="W24" s="206"/>
      <c r="X24" s="206"/>
      <c r="Y24" s="206"/>
      <c r="Z24" s="206"/>
      <c r="AA24" s="206"/>
      <c r="AB24" s="206">
        <v>1</v>
      </c>
      <c r="AC24" s="206"/>
      <c r="AD24" s="206"/>
      <c r="AE24" s="206"/>
      <c r="AF24" s="206"/>
      <c r="AG24" s="206"/>
      <c r="AH24" s="206">
        <f t="shared" ref="AH24:AI39" si="1">+J24+L24+N24+P24+R24+T24+V24+X24+Z24+AB24+AD24+AF24</f>
        <v>1</v>
      </c>
      <c r="AI24" s="170">
        <f t="shared" si="1"/>
        <v>0</v>
      </c>
      <c r="AJ24" s="26" t="s">
        <v>86</v>
      </c>
      <c r="AK24" s="171" t="s">
        <v>82</v>
      </c>
      <c r="AL24" s="171" t="s">
        <v>82</v>
      </c>
      <c r="AM24" s="172" t="s">
        <v>83</v>
      </c>
      <c r="AN24" s="253" t="s">
        <v>1019</v>
      </c>
      <c r="AO24" s="25" t="s">
        <v>48</v>
      </c>
      <c r="AP24" s="25" t="s">
        <v>49</v>
      </c>
    </row>
    <row r="25" spans="1:42" s="184" customFormat="1" ht="81.75" customHeight="1" x14ac:dyDescent="0.25">
      <c r="A25" s="177" t="s">
        <v>41</v>
      </c>
      <c r="B25" s="178" t="s">
        <v>42</v>
      </c>
      <c r="C25" s="178">
        <v>526</v>
      </c>
      <c r="D25" s="289"/>
      <c r="E25" s="166" t="s">
        <v>87</v>
      </c>
      <c r="F25" s="169">
        <v>44621</v>
      </c>
      <c r="G25" s="169">
        <v>44772</v>
      </c>
      <c r="H25" s="271"/>
      <c r="I25" s="204">
        <v>0.15</v>
      </c>
      <c r="J25" s="206"/>
      <c r="K25" s="206"/>
      <c r="L25" s="206"/>
      <c r="M25" s="206"/>
      <c r="N25" s="206">
        <v>0.2</v>
      </c>
      <c r="O25" s="206"/>
      <c r="P25" s="206">
        <v>0.2</v>
      </c>
      <c r="Q25" s="206"/>
      <c r="R25" s="206">
        <v>0.2</v>
      </c>
      <c r="S25" s="206"/>
      <c r="T25" s="206">
        <v>0.2</v>
      </c>
      <c r="U25" s="206"/>
      <c r="V25" s="206">
        <v>0.2</v>
      </c>
      <c r="W25" s="206"/>
      <c r="X25" s="206"/>
      <c r="Y25" s="206"/>
      <c r="Z25" s="206"/>
      <c r="AA25" s="206"/>
      <c r="AB25" s="206"/>
      <c r="AC25" s="206"/>
      <c r="AD25" s="206"/>
      <c r="AE25" s="206"/>
      <c r="AF25" s="206"/>
      <c r="AG25" s="206"/>
      <c r="AH25" s="206">
        <f t="shared" si="1"/>
        <v>1</v>
      </c>
      <c r="AI25" s="170">
        <f t="shared" si="1"/>
        <v>0</v>
      </c>
      <c r="AJ25" s="26" t="s">
        <v>88</v>
      </c>
      <c r="AK25" s="171" t="s">
        <v>82</v>
      </c>
      <c r="AL25" s="171" t="s">
        <v>82</v>
      </c>
      <c r="AM25" s="172" t="s">
        <v>83</v>
      </c>
      <c r="AN25" s="253" t="s">
        <v>1019</v>
      </c>
      <c r="AO25" s="25" t="s">
        <v>48</v>
      </c>
      <c r="AP25" s="25" t="s">
        <v>49</v>
      </c>
    </row>
    <row r="26" spans="1:42" s="184" customFormat="1" ht="76.5" customHeight="1" x14ac:dyDescent="0.25">
      <c r="A26" s="177" t="s">
        <v>41</v>
      </c>
      <c r="B26" s="178" t="s">
        <v>42</v>
      </c>
      <c r="C26" s="178">
        <v>526</v>
      </c>
      <c r="D26" s="166" t="s">
        <v>89</v>
      </c>
      <c r="E26" s="166" t="s">
        <v>90</v>
      </c>
      <c r="F26" s="169">
        <v>44607</v>
      </c>
      <c r="G26" s="169">
        <v>44742</v>
      </c>
      <c r="H26" s="271"/>
      <c r="I26" s="204">
        <v>0.1</v>
      </c>
      <c r="J26" s="206"/>
      <c r="K26" s="206"/>
      <c r="L26" s="206">
        <v>0.2</v>
      </c>
      <c r="M26" s="206"/>
      <c r="N26" s="206">
        <v>0.2</v>
      </c>
      <c r="O26" s="206"/>
      <c r="P26" s="206">
        <v>0.2</v>
      </c>
      <c r="Q26" s="206"/>
      <c r="R26" s="206">
        <v>0.2</v>
      </c>
      <c r="S26" s="206"/>
      <c r="T26" s="206">
        <v>0.2</v>
      </c>
      <c r="U26" s="206"/>
      <c r="V26" s="206"/>
      <c r="W26" s="206"/>
      <c r="X26" s="206"/>
      <c r="Y26" s="206"/>
      <c r="Z26" s="206"/>
      <c r="AA26" s="206"/>
      <c r="AB26" s="206"/>
      <c r="AC26" s="206"/>
      <c r="AD26" s="206"/>
      <c r="AE26" s="206"/>
      <c r="AF26" s="206"/>
      <c r="AG26" s="206"/>
      <c r="AH26" s="206">
        <f t="shared" si="1"/>
        <v>1</v>
      </c>
      <c r="AI26" s="170">
        <f t="shared" si="1"/>
        <v>0</v>
      </c>
      <c r="AJ26" s="26" t="s">
        <v>91</v>
      </c>
      <c r="AK26" s="171" t="s">
        <v>82</v>
      </c>
      <c r="AL26" s="171" t="s">
        <v>82</v>
      </c>
      <c r="AM26" s="172" t="s">
        <v>83</v>
      </c>
      <c r="AN26" s="253" t="s">
        <v>1019</v>
      </c>
      <c r="AO26" s="25" t="s">
        <v>48</v>
      </c>
      <c r="AP26" s="25" t="s">
        <v>49</v>
      </c>
    </row>
    <row r="27" spans="1:42" s="184" customFormat="1" ht="60.75" customHeight="1" x14ac:dyDescent="0.25">
      <c r="A27" s="177" t="s">
        <v>41</v>
      </c>
      <c r="B27" s="178" t="s">
        <v>42</v>
      </c>
      <c r="C27" s="178">
        <v>526</v>
      </c>
      <c r="D27" s="166" t="s">
        <v>92</v>
      </c>
      <c r="E27" s="166" t="s">
        <v>93</v>
      </c>
      <c r="F27" s="169">
        <v>44593</v>
      </c>
      <c r="G27" s="169">
        <v>44865</v>
      </c>
      <c r="H27" s="271"/>
      <c r="I27" s="204">
        <v>0.1</v>
      </c>
      <c r="J27" s="206"/>
      <c r="K27" s="206"/>
      <c r="L27" s="206">
        <v>0.2</v>
      </c>
      <c r="M27" s="206"/>
      <c r="N27" s="206"/>
      <c r="O27" s="206"/>
      <c r="P27" s="206">
        <v>0.2</v>
      </c>
      <c r="Q27" s="206"/>
      <c r="R27" s="206"/>
      <c r="S27" s="206"/>
      <c r="T27" s="206">
        <v>0.2</v>
      </c>
      <c r="U27" s="206"/>
      <c r="V27" s="206"/>
      <c r="W27" s="206"/>
      <c r="X27" s="206">
        <v>0.2</v>
      </c>
      <c r="Y27" s="206"/>
      <c r="Z27" s="206"/>
      <c r="AA27" s="206"/>
      <c r="AB27" s="206">
        <v>0.2</v>
      </c>
      <c r="AC27" s="206"/>
      <c r="AD27" s="206"/>
      <c r="AE27" s="206"/>
      <c r="AF27" s="206"/>
      <c r="AG27" s="206"/>
      <c r="AH27" s="206">
        <f t="shared" si="1"/>
        <v>1</v>
      </c>
      <c r="AI27" s="170">
        <f t="shared" si="1"/>
        <v>0</v>
      </c>
      <c r="AJ27" s="26" t="s">
        <v>94</v>
      </c>
      <c r="AK27" s="171" t="s">
        <v>82</v>
      </c>
      <c r="AL27" s="171" t="s">
        <v>82</v>
      </c>
      <c r="AM27" s="172" t="s">
        <v>83</v>
      </c>
      <c r="AN27" s="253" t="s">
        <v>1019</v>
      </c>
      <c r="AO27" s="25" t="s">
        <v>48</v>
      </c>
      <c r="AP27" s="25" t="s">
        <v>49</v>
      </c>
    </row>
    <row r="28" spans="1:42" s="184" customFormat="1" ht="148.5" customHeight="1" x14ac:dyDescent="0.25">
      <c r="A28" s="177" t="s">
        <v>41</v>
      </c>
      <c r="B28" s="178" t="s">
        <v>42</v>
      </c>
      <c r="C28" s="178">
        <v>526</v>
      </c>
      <c r="D28" s="166" t="s">
        <v>95</v>
      </c>
      <c r="E28" s="166" t="s">
        <v>96</v>
      </c>
      <c r="F28" s="169">
        <v>44593</v>
      </c>
      <c r="G28" s="169">
        <v>44711</v>
      </c>
      <c r="H28" s="271"/>
      <c r="I28" s="204">
        <v>0.1</v>
      </c>
      <c r="J28" s="206"/>
      <c r="K28" s="206"/>
      <c r="L28" s="206">
        <v>0.25</v>
      </c>
      <c r="M28" s="206"/>
      <c r="N28" s="206">
        <v>0.25</v>
      </c>
      <c r="O28" s="206"/>
      <c r="P28" s="206">
        <v>0.25</v>
      </c>
      <c r="Q28" s="206"/>
      <c r="R28" s="206">
        <v>0.25</v>
      </c>
      <c r="S28" s="206"/>
      <c r="T28" s="206"/>
      <c r="U28" s="206"/>
      <c r="V28" s="206"/>
      <c r="W28" s="206"/>
      <c r="X28" s="206"/>
      <c r="Y28" s="206"/>
      <c r="Z28" s="206"/>
      <c r="AA28" s="206"/>
      <c r="AB28" s="206"/>
      <c r="AC28" s="206"/>
      <c r="AD28" s="206"/>
      <c r="AE28" s="206"/>
      <c r="AF28" s="206"/>
      <c r="AG28" s="206"/>
      <c r="AH28" s="206">
        <f t="shared" si="1"/>
        <v>1</v>
      </c>
      <c r="AI28" s="170">
        <f t="shared" si="1"/>
        <v>0</v>
      </c>
      <c r="AJ28" s="26" t="s">
        <v>97</v>
      </c>
      <c r="AK28" s="171" t="s">
        <v>82</v>
      </c>
      <c r="AL28" s="171" t="s">
        <v>82</v>
      </c>
      <c r="AM28" s="172" t="s">
        <v>83</v>
      </c>
      <c r="AN28" s="253" t="s">
        <v>1019</v>
      </c>
      <c r="AO28" s="25" t="s">
        <v>48</v>
      </c>
      <c r="AP28" s="25" t="s">
        <v>49</v>
      </c>
    </row>
    <row r="29" spans="1:42" s="184" customFormat="1" ht="62.25" customHeight="1" x14ac:dyDescent="0.25">
      <c r="A29" s="177" t="s">
        <v>41</v>
      </c>
      <c r="B29" s="178" t="s">
        <v>42</v>
      </c>
      <c r="C29" s="178">
        <v>526</v>
      </c>
      <c r="D29" s="166" t="s">
        <v>98</v>
      </c>
      <c r="E29" s="166" t="s">
        <v>99</v>
      </c>
      <c r="F29" s="169">
        <v>44652</v>
      </c>
      <c r="G29" s="169">
        <v>44910</v>
      </c>
      <c r="H29" s="271"/>
      <c r="I29" s="204">
        <v>0.1</v>
      </c>
      <c r="J29" s="206"/>
      <c r="K29" s="206"/>
      <c r="L29" s="206"/>
      <c r="M29" s="206"/>
      <c r="N29" s="206"/>
      <c r="O29" s="206"/>
      <c r="P29" s="206">
        <v>0.2</v>
      </c>
      <c r="Q29" s="206"/>
      <c r="R29" s="206"/>
      <c r="S29" s="206"/>
      <c r="T29" s="206">
        <v>0.2</v>
      </c>
      <c r="U29" s="206"/>
      <c r="V29" s="206"/>
      <c r="W29" s="206"/>
      <c r="X29" s="206">
        <v>0.2</v>
      </c>
      <c r="Y29" s="206"/>
      <c r="Z29" s="206"/>
      <c r="AA29" s="206"/>
      <c r="AB29" s="206">
        <v>0.2</v>
      </c>
      <c r="AC29" s="206"/>
      <c r="AD29" s="206"/>
      <c r="AE29" s="206"/>
      <c r="AF29" s="206">
        <v>0.2</v>
      </c>
      <c r="AG29" s="206"/>
      <c r="AH29" s="206">
        <f t="shared" si="1"/>
        <v>1</v>
      </c>
      <c r="AI29" s="170">
        <f t="shared" si="1"/>
        <v>0</v>
      </c>
      <c r="AJ29" s="26" t="s">
        <v>100</v>
      </c>
      <c r="AK29" s="171" t="s">
        <v>82</v>
      </c>
      <c r="AL29" s="171" t="s">
        <v>82</v>
      </c>
      <c r="AM29" s="172" t="s">
        <v>83</v>
      </c>
      <c r="AN29" s="253" t="s">
        <v>1019</v>
      </c>
      <c r="AO29" s="25" t="s">
        <v>48</v>
      </c>
      <c r="AP29" s="25" t="s">
        <v>49</v>
      </c>
    </row>
    <row r="30" spans="1:42" s="184" customFormat="1" ht="71.25" customHeight="1" x14ac:dyDescent="0.25">
      <c r="A30" s="177" t="s">
        <v>41</v>
      </c>
      <c r="B30" s="178" t="s">
        <v>42</v>
      </c>
      <c r="C30" s="178">
        <v>526</v>
      </c>
      <c r="D30" s="166" t="s">
        <v>101</v>
      </c>
      <c r="E30" s="166" t="s">
        <v>102</v>
      </c>
      <c r="F30" s="169">
        <v>44621</v>
      </c>
      <c r="G30" s="169">
        <v>44926</v>
      </c>
      <c r="H30" s="271"/>
      <c r="I30" s="204">
        <v>0.15</v>
      </c>
      <c r="J30" s="206"/>
      <c r="K30" s="206"/>
      <c r="L30" s="206"/>
      <c r="M30" s="206"/>
      <c r="N30" s="206">
        <v>0.25</v>
      </c>
      <c r="O30" s="206"/>
      <c r="P30" s="206"/>
      <c r="Q30" s="206"/>
      <c r="R30" s="206"/>
      <c r="S30" s="206"/>
      <c r="T30" s="206">
        <v>0.25</v>
      </c>
      <c r="U30" s="206"/>
      <c r="V30" s="206"/>
      <c r="W30" s="206"/>
      <c r="X30" s="206"/>
      <c r="Y30" s="206"/>
      <c r="Z30" s="206">
        <v>0.25</v>
      </c>
      <c r="AA30" s="206"/>
      <c r="AB30" s="206"/>
      <c r="AC30" s="206"/>
      <c r="AD30" s="206"/>
      <c r="AE30" s="206"/>
      <c r="AF30" s="206">
        <v>0.25</v>
      </c>
      <c r="AG30" s="206"/>
      <c r="AH30" s="206">
        <f t="shared" si="1"/>
        <v>1</v>
      </c>
      <c r="AI30" s="170">
        <f t="shared" si="1"/>
        <v>0</v>
      </c>
      <c r="AJ30" s="26" t="s">
        <v>103</v>
      </c>
      <c r="AK30" s="171" t="s">
        <v>82</v>
      </c>
      <c r="AL30" s="171" t="s">
        <v>82</v>
      </c>
      <c r="AM30" s="172" t="s">
        <v>83</v>
      </c>
      <c r="AN30" s="253" t="s">
        <v>1019</v>
      </c>
      <c r="AO30" s="25" t="s">
        <v>48</v>
      </c>
      <c r="AP30" s="25" t="s">
        <v>49</v>
      </c>
    </row>
    <row r="31" spans="1:42" s="184" customFormat="1" ht="74.25" customHeight="1" x14ac:dyDescent="0.25">
      <c r="A31" s="177" t="s">
        <v>41</v>
      </c>
      <c r="B31" s="178" t="s">
        <v>42</v>
      </c>
      <c r="C31" s="178">
        <v>526</v>
      </c>
      <c r="D31" s="166" t="s">
        <v>104</v>
      </c>
      <c r="E31" s="166" t="s">
        <v>105</v>
      </c>
      <c r="F31" s="169">
        <v>44593</v>
      </c>
      <c r="G31" s="169">
        <v>44620</v>
      </c>
      <c r="H31" s="271">
        <f>SUM(I31:I53)</f>
        <v>1.0000000000000002</v>
      </c>
      <c r="I31" s="204">
        <v>0.05</v>
      </c>
      <c r="J31" s="206"/>
      <c r="K31" s="206"/>
      <c r="L31" s="206">
        <v>1</v>
      </c>
      <c r="M31" s="206"/>
      <c r="N31" s="206"/>
      <c r="O31" s="206"/>
      <c r="P31" s="206"/>
      <c r="Q31" s="206"/>
      <c r="R31" s="206"/>
      <c r="S31" s="206"/>
      <c r="T31" s="206"/>
      <c r="U31" s="206"/>
      <c r="V31" s="206"/>
      <c r="W31" s="206"/>
      <c r="X31" s="206"/>
      <c r="Y31" s="206"/>
      <c r="Z31" s="206"/>
      <c r="AA31" s="206"/>
      <c r="AB31" s="206"/>
      <c r="AC31" s="206"/>
      <c r="AD31" s="206"/>
      <c r="AE31" s="206"/>
      <c r="AF31" s="206"/>
      <c r="AG31" s="206"/>
      <c r="AH31" s="206">
        <f t="shared" si="1"/>
        <v>1</v>
      </c>
      <c r="AI31" s="170">
        <f t="shared" si="1"/>
        <v>0</v>
      </c>
      <c r="AJ31" s="26" t="s">
        <v>106</v>
      </c>
      <c r="AK31" s="171" t="s">
        <v>82</v>
      </c>
      <c r="AL31" s="171" t="s">
        <v>82</v>
      </c>
      <c r="AM31" s="172" t="s">
        <v>107</v>
      </c>
      <c r="AN31" s="172" t="s">
        <v>108</v>
      </c>
      <c r="AO31" s="25" t="s">
        <v>48</v>
      </c>
      <c r="AP31" s="25" t="s">
        <v>49</v>
      </c>
    </row>
    <row r="32" spans="1:42" s="184" customFormat="1" ht="99.75" x14ac:dyDescent="0.25">
      <c r="A32" s="177" t="s">
        <v>41</v>
      </c>
      <c r="B32" s="178" t="s">
        <v>42</v>
      </c>
      <c r="C32" s="178">
        <v>526</v>
      </c>
      <c r="D32" s="166" t="s">
        <v>109</v>
      </c>
      <c r="E32" s="166" t="s">
        <v>110</v>
      </c>
      <c r="F32" s="169">
        <v>44621</v>
      </c>
      <c r="G32" s="169">
        <v>44651</v>
      </c>
      <c r="H32" s="271"/>
      <c r="I32" s="204">
        <v>0.03</v>
      </c>
      <c r="J32" s="206"/>
      <c r="K32" s="206"/>
      <c r="L32" s="206"/>
      <c r="M32" s="206"/>
      <c r="N32" s="206">
        <v>1</v>
      </c>
      <c r="O32" s="206"/>
      <c r="P32" s="206"/>
      <c r="Q32" s="206"/>
      <c r="R32" s="206"/>
      <c r="S32" s="206"/>
      <c r="T32" s="206"/>
      <c r="U32" s="206"/>
      <c r="V32" s="206"/>
      <c r="W32" s="206"/>
      <c r="X32" s="206"/>
      <c r="Y32" s="206"/>
      <c r="Z32" s="206"/>
      <c r="AA32" s="206"/>
      <c r="AB32" s="206"/>
      <c r="AC32" s="206"/>
      <c r="AD32" s="206"/>
      <c r="AE32" s="206"/>
      <c r="AF32" s="206"/>
      <c r="AG32" s="206"/>
      <c r="AH32" s="206">
        <f t="shared" si="1"/>
        <v>1</v>
      </c>
      <c r="AI32" s="170">
        <f t="shared" si="1"/>
        <v>0</v>
      </c>
      <c r="AJ32" s="26" t="s">
        <v>111</v>
      </c>
      <c r="AK32" s="171" t="s">
        <v>82</v>
      </c>
      <c r="AL32" s="171" t="s">
        <v>82</v>
      </c>
      <c r="AM32" s="172" t="s">
        <v>107</v>
      </c>
      <c r="AN32" s="172" t="s">
        <v>108</v>
      </c>
      <c r="AO32" s="25" t="s">
        <v>48</v>
      </c>
      <c r="AP32" s="25" t="s">
        <v>49</v>
      </c>
    </row>
    <row r="33" spans="1:43" s="184" customFormat="1" ht="112.35" customHeight="1" x14ac:dyDescent="0.25">
      <c r="A33" s="177" t="s">
        <v>41</v>
      </c>
      <c r="B33" s="178" t="s">
        <v>42</v>
      </c>
      <c r="C33" s="178">
        <v>526</v>
      </c>
      <c r="D33" s="166" t="s">
        <v>112</v>
      </c>
      <c r="E33" s="166" t="s">
        <v>113</v>
      </c>
      <c r="F33" s="169">
        <v>44652</v>
      </c>
      <c r="G33" s="169">
        <v>44923</v>
      </c>
      <c r="H33" s="271"/>
      <c r="I33" s="204">
        <v>0.12</v>
      </c>
      <c r="J33" s="206"/>
      <c r="K33" s="206"/>
      <c r="L33" s="206"/>
      <c r="M33" s="206"/>
      <c r="N33" s="206"/>
      <c r="O33" s="206"/>
      <c r="P33" s="206"/>
      <c r="Q33" s="206"/>
      <c r="R33" s="206"/>
      <c r="S33" s="206"/>
      <c r="T33" s="206">
        <v>0.33333333333333337</v>
      </c>
      <c r="U33" s="206"/>
      <c r="V33" s="206"/>
      <c r="W33" s="206"/>
      <c r="X33" s="206"/>
      <c r="Y33" s="206"/>
      <c r="Z33" s="206">
        <v>0.33333333333333337</v>
      </c>
      <c r="AA33" s="206"/>
      <c r="AB33" s="206"/>
      <c r="AC33" s="206"/>
      <c r="AD33" s="206"/>
      <c r="AE33" s="206"/>
      <c r="AF33" s="206">
        <v>0.33333333333333337</v>
      </c>
      <c r="AG33" s="206"/>
      <c r="AH33" s="206">
        <f t="shared" si="1"/>
        <v>1</v>
      </c>
      <c r="AI33" s="170">
        <f t="shared" si="1"/>
        <v>0</v>
      </c>
      <c r="AJ33" s="26" t="s">
        <v>114</v>
      </c>
      <c r="AK33" s="171" t="s">
        <v>82</v>
      </c>
      <c r="AL33" s="171" t="s">
        <v>82</v>
      </c>
      <c r="AM33" s="172" t="s">
        <v>107</v>
      </c>
      <c r="AN33" s="172" t="s">
        <v>108</v>
      </c>
      <c r="AO33" s="25" t="s">
        <v>48</v>
      </c>
      <c r="AP33" s="25" t="s">
        <v>49</v>
      </c>
    </row>
    <row r="34" spans="1:43" s="184" customFormat="1" ht="113.45" customHeight="1" x14ac:dyDescent="0.25">
      <c r="A34" s="177" t="s">
        <v>41</v>
      </c>
      <c r="B34" s="178" t="s">
        <v>42</v>
      </c>
      <c r="C34" s="178">
        <v>526</v>
      </c>
      <c r="D34" s="166" t="s">
        <v>115</v>
      </c>
      <c r="E34" s="166" t="s">
        <v>116</v>
      </c>
      <c r="F34" s="169">
        <v>44682</v>
      </c>
      <c r="G34" s="169">
        <v>44895</v>
      </c>
      <c r="H34" s="271"/>
      <c r="I34" s="204">
        <v>0.05</v>
      </c>
      <c r="J34" s="206"/>
      <c r="K34" s="206"/>
      <c r="L34" s="206"/>
      <c r="M34" s="206"/>
      <c r="N34" s="206"/>
      <c r="O34" s="206"/>
      <c r="P34" s="206"/>
      <c r="Q34" s="206"/>
      <c r="R34" s="206">
        <v>0.5</v>
      </c>
      <c r="S34" s="206"/>
      <c r="T34" s="206"/>
      <c r="U34" s="206"/>
      <c r="V34" s="206"/>
      <c r="W34" s="206"/>
      <c r="X34" s="206"/>
      <c r="Y34" s="206"/>
      <c r="Z34" s="206"/>
      <c r="AA34" s="206"/>
      <c r="AB34" s="206"/>
      <c r="AC34" s="206"/>
      <c r="AD34" s="206">
        <v>0.5</v>
      </c>
      <c r="AE34" s="206"/>
      <c r="AF34" s="206"/>
      <c r="AG34" s="206"/>
      <c r="AH34" s="206">
        <f t="shared" si="1"/>
        <v>1</v>
      </c>
      <c r="AI34" s="170">
        <f t="shared" si="1"/>
        <v>0</v>
      </c>
      <c r="AJ34" s="26" t="s">
        <v>117</v>
      </c>
      <c r="AK34" s="171" t="s">
        <v>82</v>
      </c>
      <c r="AL34" s="171" t="s">
        <v>82</v>
      </c>
      <c r="AM34" s="172" t="s">
        <v>107</v>
      </c>
      <c r="AN34" s="172" t="s">
        <v>108</v>
      </c>
      <c r="AO34" s="25" t="s">
        <v>48</v>
      </c>
      <c r="AP34" s="25" t="s">
        <v>49</v>
      </c>
    </row>
    <row r="35" spans="1:43" s="184" customFormat="1" ht="57" x14ac:dyDescent="0.25">
      <c r="A35" s="177" t="s">
        <v>41</v>
      </c>
      <c r="B35" s="178" t="s">
        <v>42</v>
      </c>
      <c r="C35" s="178">
        <v>526</v>
      </c>
      <c r="D35" s="166" t="s">
        <v>118</v>
      </c>
      <c r="E35" s="166" t="s">
        <v>119</v>
      </c>
      <c r="F35" s="169">
        <v>44713</v>
      </c>
      <c r="G35" s="169">
        <v>44895</v>
      </c>
      <c r="H35" s="271"/>
      <c r="I35" s="204">
        <v>0.05</v>
      </c>
      <c r="J35" s="206"/>
      <c r="K35" s="206"/>
      <c r="L35" s="206"/>
      <c r="M35" s="206"/>
      <c r="N35" s="206"/>
      <c r="O35" s="206"/>
      <c r="P35" s="206"/>
      <c r="Q35" s="206"/>
      <c r="R35" s="206"/>
      <c r="S35" s="206"/>
      <c r="T35" s="206">
        <v>0.5</v>
      </c>
      <c r="U35" s="206"/>
      <c r="V35" s="206"/>
      <c r="W35" s="206"/>
      <c r="X35" s="206"/>
      <c r="Y35" s="206"/>
      <c r="Z35" s="206"/>
      <c r="AA35" s="206"/>
      <c r="AB35" s="206"/>
      <c r="AC35" s="206"/>
      <c r="AD35" s="206">
        <v>0.5</v>
      </c>
      <c r="AE35" s="206"/>
      <c r="AF35" s="206"/>
      <c r="AG35" s="206"/>
      <c r="AH35" s="206">
        <f t="shared" si="1"/>
        <v>1</v>
      </c>
      <c r="AI35" s="170">
        <f>+K35+M35+O35+Q35+S35+U35+W35+Y35+AA35+AC35+AE35+AG35</f>
        <v>0</v>
      </c>
      <c r="AJ35" s="26" t="s">
        <v>120</v>
      </c>
      <c r="AK35" s="171" t="s">
        <v>82</v>
      </c>
      <c r="AL35" s="171" t="s">
        <v>82</v>
      </c>
      <c r="AM35" s="172" t="s">
        <v>107</v>
      </c>
      <c r="AN35" s="172" t="s">
        <v>108</v>
      </c>
      <c r="AO35" s="25" t="s">
        <v>48</v>
      </c>
      <c r="AP35" s="25" t="s">
        <v>49</v>
      </c>
    </row>
    <row r="36" spans="1:43" s="184" customFormat="1" ht="42.75" x14ac:dyDescent="0.25">
      <c r="A36" s="177" t="s">
        <v>41</v>
      </c>
      <c r="B36" s="178" t="s">
        <v>42</v>
      </c>
      <c r="C36" s="178">
        <v>526</v>
      </c>
      <c r="D36" s="166" t="s">
        <v>121</v>
      </c>
      <c r="E36" s="166" t="s">
        <v>122</v>
      </c>
      <c r="F36" s="169">
        <v>44682</v>
      </c>
      <c r="G36" s="169">
        <v>44804</v>
      </c>
      <c r="H36" s="271"/>
      <c r="I36" s="202">
        <v>2.5000000000000001E-2</v>
      </c>
      <c r="J36" s="206"/>
      <c r="K36" s="206"/>
      <c r="L36" s="206"/>
      <c r="M36" s="206"/>
      <c r="N36" s="206"/>
      <c r="O36" s="206"/>
      <c r="P36" s="206"/>
      <c r="Q36" s="206"/>
      <c r="R36" s="206">
        <v>0.1</v>
      </c>
      <c r="S36" s="206"/>
      <c r="T36" s="206">
        <v>0.2</v>
      </c>
      <c r="U36" s="206"/>
      <c r="V36" s="206">
        <v>0.2</v>
      </c>
      <c r="W36" s="206"/>
      <c r="X36" s="206">
        <v>0.5</v>
      </c>
      <c r="Y36" s="206"/>
      <c r="Z36" s="206"/>
      <c r="AA36" s="206"/>
      <c r="AB36" s="206"/>
      <c r="AC36" s="206"/>
      <c r="AD36" s="206"/>
      <c r="AE36" s="206"/>
      <c r="AF36" s="206"/>
      <c r="AG36" s="206"/>
      <c r="AH36" s="206">
        <f t="shared" si="1"/>
        <v>1</v>
      </c>
      <c r="AI36" s="170">
        <f>+K36+M36+O36+Q36+S36+U36+W36+Y36+AA36+AC36+AE36+AG36</f>
        <v>0</v>
      </c>
      <c r="AJ36" s="26" t="s">
        <v>120</v>
      </c>
      <c r="AK36" s="171" t="s">
        <v>82</v>
      </c>
      <c r="AL36" s="171" t="s">
        <v>82</v>
      </c>
      <c r="AM36" s="172" t="s">
        <v>107</v>
      </c>
      <c r="AN36" s="172" t="s">
        <v>108</v>
      </c>
      <c r="AO36" s="25" t="s">
        <v>48</v>
      </c>
      <c r="AP36" s="25" t="s">
        <v>49</v>
      </c>
    </row>
    <row r="37" spans="1:43" s="184" customFormat="1" ht="57" x14ac:dyDescent="0.25">
      <c r="A37" s="177" t="s">
        <v>41</v>
      </c>
      <c r="B37" s="178" t="s">
        <v>42</v>
      </c>
      <c r="C37" s="178">
        <v>526</v>
      </c>
      <c r="D37" s="166" t="s">
        <v>121</v>
      </c>
      <c r="E37" s="166" t="s">
        <v>999</v>
      </c>
      <c r="F37" s="169">
        <v>44713</v>
      </c>
      <c r="G37" s="169">
        <v>44742</v>
      </c>
      <c r="H37" s="271"/>
      <c r="I37" s="202">
        <v>2.5000000000000001E-2</v>
      </c>
      <c r="J37" s="206"/>
      <c r="K37" s="206"/>
      <c r="L37" s="206"/>
      <c r="M37" s="206"/>
      <c r="N37" s="206"/>
      <c r="O37" s="206"/>
      <c r="P37" s="206"/>
      <c r="Q37" s="206"/>
      <c r="R37" s="206"/>
      <c r="S37" s="206"/>
      <c r="T37" s="206">
        <v>1</v>
      </c>
      <c r="U37" s="206"/>
      <c r="V37" s="206"/>
      <c r="W37" s="206"/>
      <c r="X37" s="206"/>
      <c r="Y37" s="206"/>
      <c r="Z37" s="206"/>
      <c r="AA37" s="206"/>
      <c r="AB37" s="206"/>
      <c r="AC37" s="206"/>
      <c r="AD37" s="206"/>
      <c r="AE37" s="206"/>
      <c r="AF37" s="206"/>
      <c r="AG37" s="206"/>
      <c r="AH37" s="206">
        <f t="shared" si="1"/>
        <v>1</v>
      </c>
      <c r="AI37" s="170">
        <f>+K37+M37+O37+Q37+S37+U37+W37+Y37+AA37+AC37+AE37+AG37</f>
        <v>0</v>
      </c>
      <c r="AJ37" s="26" t="s">
        <v>1000</v>
      </c>
      <c r="AK37" s="171" t="s">
        <v>82</v>
      </c>
      <c r="AL37" s="171" t="s">
        <v>82</v>
      </c>
      <c r="AM37" s="172" t="s">
        <v>293</v>
      </c>
      <c r="AN37" s="172" t="s">
        <v>294</v>
      </c>
      <c r="AO37" s="25" t="s">
        <v>48</v>
      </c>
      <c r="AP37" s="25" t="s">
        <v>49</v>
      </c>
      <c r="AQ37" s="185"/>
    </row>
    <row r="38" spans="1:43" s="184" customFormat="1" ht="42.75" x14ac:dyDescent="0.25">
      <c r="A38" s="177" t="s">
        <v>41</v>
      </c>
      <c r="B38" s="178" t="s">
        <v>42</v>
      </c>
      <c r="C38" s="178">
        <v>526</v>
      </c>
      <c r="D38" s="166" t="s">
        <v>123</v>
      </c>
      <c r="E38" s="166" t="s">
        <v>124</v>
      </c>
      <c r="F38" s="169">
        <v>44621</v>
      </c>
      <c r="G38" s="169">
        <v>44865</v>
      </c>
      <c r="H38" s="271"/>
      <c r="I38" s="204">
        <v>0.05</v>
      </c>
      <c r="J38" s="206"/>
      <c r="K38" s="206"/>
      <c r="L38" s="206"/>
      <c r="M38" s="206"/>
      <c r="N38" s="206"/>
      <c r="O38" s="206"/>
      <c r="P38" s="206">
        <v>0.5</v>
      </c>
      <c r="Q38" s="206"/>
      <c r="R38" s="206"/>
      <c r="S38" s="206"/>
      <c r="T38" s="206"/>
      <c r="U38" s="206"/>
      <c r="V38" s="206"/>
      <c r="W38" s="206"/>
      <c r="X38" s="206"/>
      <c r="Y38" s="206"/>
      <c r="Z38" s="206"/>
      <c r="AA38" s="206"/>
      <c r="AB38" s="206">
        <v>0.5</v>
      </c>
      <c r="AC38" s="206"/>
      <c r="AD38" s="206"/>
      <c r="AE38" s="206"/>
      <c r="AF38" s="206"/>
      <c r="AG38" s="206"/>
      <c r="AH38" s="206">
        <f t="shared" si="1"/>
        <v>1</v>
      </c>
      <c r="AI38" s="170">
        <f t="shared" si="1"/>
        <v>0</v>
      </c>
      <c r="AJ38" s="26" t="s">
        <v>120</v>
      </c>
      <c r="AK38" s="171" t="s">
        <v>82</v>
      </c>
      <c r="AL38" s="171" t="s">
        <v>82</v>
      </c>
      <c r="AM38" s="172" t="s">
        <v>107</v>
      </c>
      <c r="AN38" s="172" t="s">
        <v>108</v>
      </c>
      <c r="AO38" s="25" t="s">
        <v>48</v>
      </c>
      <c r="AP38" s="25" t="s">
        <v>49</v>
      </c>
    </row>
    <row r="39" spans="1:43" s="184" customFormat="1" ht="60.75" customHeight="1" x14ac:dyDescent="0.25">
      <c r="A39" s="177" t="s">
        <v>41</v>
      </c>
      <c r="B39" s="178" t="s">
        <v>42</v>
      </c>
      <c r="C39" s="178">
        <v>526</v>
      </c>
      <c r="D39" s="166" t="s">
        <v>123</v>
      </c>
      <c r="E39" s="166" t="s">
        <v>125</v>
      </c>
      <c r="F39" s="169">
        <v>44713</v>
      </c>
      <c r="G39" s="169">
        <v>44773</v>
      </c>
      <c r="H39" s="271"/>
      <c r="I39" s="204">
        <v>0.05</v>
      </c>
      <c r="J39" s="206"/>
      <c r="K39" s="206"/>
      <c r="L39" s="206"/>
      <c r="M39" s="206"/>
      <c r="N39" s="206"/>
      <c r="O39" s="206"/>
      <c r="P39" s="206"/>
      <c r="Q39" s="206"/>
      <c r="R39" s="206"/>
      <c r="S39" s="206"/>
      <c r="T39" s="206">
        <v>0.2</v>
      </c>
      <c r="U39" s="206"/>
      <c r="V39" s="206">
        <v>0.8</v>
      </c>
      <c r="W39" s="206"/>
      <c r="X39" s="206"/>
      <c r="Y39" s="206"/>
      <c r="Z39" s="206"/>
      <c r="AA39" s="206"/>
      <c r="AB39" s="206"/>
      <c r="AC39" s="206"/>
      <c r="AD39" s="206"/>
      <c r="AE39" s="206"/>
      <c r="AF39" s="206"/>
      <c r="AG39" s="206"/>
      <c r="AH39" s="206">
        <f t="shared" si="1"/>
        <v>1</v>
      </c>
      <c r="AI39" s="170">
        <f t="shared" si="1"/>
        <v>0</v>
      </c>
      <c r="AJ39" s="26" t="s">
        <v>120</v>
      </c>
      <c r="AK39" s="171" t="s">
        <v>82</v>
      </c>
      <c r="AL39" s="171" t="s">
        <v>82</v>
      </c>
      <c r="AM39" s="172" t="s">
        <v>107</v>
      </c>
      <c r="AN39" s="172" t="s">
        <v>108</v>
      </c>
      <c r="AO39" s="25" t="s">
        <v>48</v>
      </c>
      <c r="AP39" s="25" t="s">
        <v>49</v>
      </c>
    </row>
    <row r="40" spans="1:43" s="184" customFormat="1" ht="56.25" customHeight="1" x14ac:dyDescent="0.25">
      <c r="A40" s="177" t="s">
        <v>41</v>
      </c>
      <c r="B40" s="178" t="s">
        <v>42</v>
      </c>
      <c r="C40" s="178">
        <v>526</v>
      </c>
      <c r="D40" s="166" t="s">
        <v>123</v>
      </c>
      <c r="E40" s="166" t="s">
        <v>126</v>
      </c>
      <c r="F40" s="169">
        <v>44621</v>
      </c>
      <c r="G40" s="169">
        <v>44923</v>
      </c>
      <c r="H40" s="271"/>
      <c r="I40" s="204">
        <v>0.05</v>
      </c>
      <c r="J40" s="206"/>
      <c r="K40" s="206"/>
      <c r="L40" s="206"/>
      <c r="M40" s="206"/>
      <c r="N40" s="206">
        <v>0.1</v>
      </c>
      <c r="O40" s="206"/>
      <c r="P40" s="206"/>
      <c r="Q40" s="206"/>
      <c r="R40" s="206"/>
      <c r="S40" s="206"/>
      <c r="T40" s="206">
        <v>0.3</v>
      </c>
      <c r="U40" s="206"/>
      <c r="V40" s="206"/>
      <c r="W40" s="206"/>
      <c r="X40" s="206"/>
      <c r="Y40" s="206"/>
      <c r="Z40" s="206">
        <v>0.3</v>
      </c>
      <c r="AA40" s="206"/>
      <c r="AB40" s="206"/>
      <c r="AC40" s="206"/>
      <c r="AD40" s="206"/>
      <c r="AE40" s="206"/>
      <c r="AF40" s="206">
        <v>0.3</v>
      </c>
      <c r="AG40" s="206"/>
      <c r="AH40" s="206">
        <f t="shared" ref="AH40:AI77" si="2">+J40+L40+N40+P40+R40+T40+V40+X40+Z40+AB40+AD40+AF40</f>
        <v>1</v>
      </c>
      <c r="AI40" s="170">
        <f t="shared" si="2"/>
        <v>0</v>
      </c>
      <c r="AJ40" s="26" t="s">
        <v>127</v>
      </c>
      <c r="AK40" s="171" t="s">
        <v>82</v>
      </c>
      <c r="AL40" s="171" t="s">
        <v>82</v>
      </c>
      <c r="AM40" s="172" t="s">
        <v>107</v>
      </c>
      <c r="AN40" s="172" t="s">
        <v>108</v>
      </c>
      <c r="AO40" s="25" t="s">
        <v>48</v>
      </c>
      <c r="AP40" s="25" t="s">
        <v>49</v>
      </c>
    </row>
    <row r="41" spans="1:43" s="184" customFormat="1" ht="99" customHeight="1" x14ac:dyDescent="0.25">
      <c r="A41" s="177" t="s">
        <v>41</v>
      </c>
      <c r="B41" s="178" t="s">
        <v>42</v>
      </c>
      <c r="C41" s="178">
        <v>526</v>
      </c>
      <c r="D41" s="166" t="s">
        <v>128</v>
      </c>
      <c r="E41" s="166" t="s">
        <v>129</v>
      </c>
      <c r="F41" s="169">
        <v>44621</v>
      </c>
      <c r="G41" s="169">
        <v>44711</v>
      </c>
      <c r="H41" s="271"/>
      <c r="I41" s="204">
        <v>0.01</v>
      </c>
      <c r="J41" s="206"/>
      <c r="K41" s="206"/>
      <c r="L41" s="206"/>
      <c r="M41" s="206"/>
      <c r="N41" s="206">
        <v>0.2</v>
      </c>
      <c r="O41" s="206"/>
      <c r="P41" s="206">
        <v>0.4</v>
      </c>
      <c r="Q41" s="206"/>
      <c r="R41" s="206">
        <v>0.4</v>
      </c>
      <c r="S41" s="206"/>
      <c r="T41" s="206"/>
      <c r="U41" s="206"/>
      <c r="V41" s="206"/>
      <c r="W41" s="206"/>
      <c r="X41" s="206"/>
      <c r="Y41" s="206"/>
      <c r="Z41" s="206"/>
      <c r="AA41" s="206"/>
      <c r="AB41" s="206"/>
      <c r="AC41" s="206"/>
      <c r="AD41" s="206"/>
      <c r="AE41" s="206"/>
      <c r="AF41" s="206"/>
      <c r="AG41" s="206"/>
      <c r="AH41" s="206">
        <f t="shared" si="2"/>
        <v>1</v>
      </c>
      <c r="AI41" s="170">
        <f t="shared" si="2"/>
        <v>0</v>
      </c>
      <c r="AJ41" s="26" t="s">
        <v>130</v>
      </c>
      <c r="AK41" s="171" t="s">
        <v>82</v>
      </c>
      <c r="AL41" s="171" t="s">
        <v>82</v>
      </c>
      <c r="AM41" s="172" t="s">
        <v>107</v>
      </c>
      <c r="AN41" s="172" t="s">
        <v>108</v>
      </c>
      <c r="AO41" s="25" t="s">
        <v>48</v>
      </c>
      <c r="AP41" s="25" t="s">
        <v>49</v>
      </c>
    </row>
    <row r="42" spans="1:43" s="184" customFormat="1" ht="85.5" x14ac:dyDescent="0.25">
      <c r="A42" s="177" t="s">
        <v>41</v>
      </c>
      <c r="B42" s="178" t="s">
        <v>42</v>
      </c>
      <c r="C42" s="178">
        <v>526</v>
      </c>
      <c r="D42" s="166" t="s">
        <v>128</v>
      </c>
      <c r="E42" s="166" t="s">
        <v>131</v>
      </c>
      <c r="F42" s="169">
        <v>44621</v>
      </c>
      <c r="G42" s="169">
        <v>44681</v>
      </c>
      <c r="H42" s="271"/>
      <c r="I42" s="204">
        <v>0.01</v>
      </c>
      <c r="J42" s="206"/>
      <c r="K42" s="206"/>
      <c r="L42" s="206"/>
      <c r="M42" s="206"/>
      <c r="N42" s="206">
        <v>0.5</v>
      </c>
      <c r="O42" s="206"/>
      <c r="P42" s="206">
        <v>0.5</v>
      </c>
      <c r="Q42" s="206"/>
      <c r="R42" s="206"/>
      <c r="S42" s="206"/>
      <c r="T42" s="206"/>
      <c r="U42" s="206"/>
      <c r="V42" s="206"/>
      <c r="W42" s="206"/>
      <c r="X42" s="206"/>
      <c r="Y42" s="206"/>
      <c r="Z42" s="206"/>
      <c r="AA42" s="206"/>
      <c r="AB42" s="206"/>
      <c r="AC42" s="206"/>
      <c r="AD42" s="206"/>
      <c r="AE42" s="206"/>
      <c r="AF42" s="206"/>
      <c r="AG42" s="206"/>
      <c r="AH42" s="206">
        <f t="shared" si="2"/>
        <v>1</v>
      </c>
      <c r="AI42" s="170">
        <f t="shared" si="2"/>
        <v>0</v>
      </c>
      <c r="AJ42" s="26" t="s">
        <v>132</v>
      </c>
      <c r="AK42" s="171" t="s">
        <v>82</v>
      </c>
      <c r="AL42" s="171" t="s">
        <v>82</v>
      </c>
      <c r="AM42" s="172" t="s">
        <v>107</v>
      </c>
      <c r="AN42" s="172" t="s">
        <v>108</v>
      </c>
      <c r="AO42" s="25" t="s">
        <v>48</v>
      </c>
      <c r="AP42" s="25" t="s">
        <v>49</v>
      </c>
    </row>
    <row r="43" spans="1:43" s="184" customFormat="1" ht="57" x14ac:dyDescent="0.25">
      <c r="A43" s="177" t="s">
        <v>41</v>
      </c>
      <c r="B43" s="178" t="s">
        <v>42</v>
      </c>
      <c r="C43" s="178">
        <v>526</v>
      </c>
      <c r="D43" s="166" t="s">
        <v>133</v>
      </c>
      <c r="E43" s="166" t="s">
        <v>134</v>
      </c>
      <c r="F43" s="169">
        <v>44593</v>
      </c>
      <c r="G43" s="169">
        <v>44923</v>
      </c>
      <c r="H43" s="271"/>
      <c r="I43" s="204">
        <v>0.01</v>
      </c>
      <c r="J43" s="206"/>
      <c r="K43" s="206"/>
      <c r="L43" s="206"/>
      <c r="M43" s="206"/>
      <c r="N43" s="206"/>
      <c r="O43" s="206"/>
      <c r="P43" s="206">
        <v>0.33333333333333337</v>
      </c>
      <c r="Q43" s="206"/>
      <c r="R43" s="206"/>
      <c r="S43" s="206"/>
      <c r="T43" s="206"/>
      <c r="U43" s="206"/>
      <c r="V43" s="206">
        <v>0.33333333333333337</v>
      </c>
      <c r="W43" s="206"/>
      <c r="X43" s="206"/>
      <c r="Y43" s="206"/>
      <c r="Z43" s="206"/>
      <c r="AA43" s="206"/>
      <c r="AB43" s="206">
        <v>0.33333333333333337</v>
      </c>
      <c r="AC43" s="206"/>
      <c r="AD43" s="206"/>
      <c r="AE43" s="206"/>
      <c r="AF43" s="206"/>
      <c r="AG43" s="206"/>
      <c r="AH43" s="206">
        <f t="shared" si="2"/>
        <v>1</v>
      </c>
      <c r="AI43" s="170">
        <f t="shared" si="2"/>
        <v>0</v>
      </c>
      <c r="AJ43" s="26" t="s">
        <v>135</v>
      </c>
      <c r="AK43" s="171" t="s">
        <v>82</v>
      </c>
      <c r="AL43" s="171" t="s">
        <v>82</v>
      </c>
      <c r="AM43" s="172" t="s">
        <v>107</v>
      </c>
      <c r="AN43" s="172" t="s">
        <v>108</v>
      </c>
      <c r="AO43" s="25" t="s">
        <v>48</v>
      </c>
      <c r="AP43" s="25" t="s">
        <v>49</v>
      </c>
    </row>
    <row r="44" spans="1:43" s="184" customFormat="1" ht="99.75" x14ac:dyDescent="0.25">
      <c r="A44" s="177" t="s">
        <v>41</v>
      </c>
      <c r="B44" s="178" t="s">
        <v>42</v>
      </c>
      <c r="C44" s="178">
        <v>526</v>
      </c>
      <c r="D44" s="166" t="s">
        <v>136</v>
      </c>
      <c r="E44" s="166" t="s">
        <v>137</v>
      </c>
      <c r="F44" s="169">
        <v>44621</v>
      </c>
      <c r="G44" s="169">
        <v>44712</v>
      </c>
      <c r="H44" s="271"/>
      <c r="I44" s="204">
        <v>0.01</v>
      </c>
      <c r="J44" s="206"/>
      <c r="K44" s="206"/>
      <c r="L44" s="206"/>
      <c r="M44" s="206"/>
      <c r="N44" s="206">
        <v>0.25</v>
      </c>
      <c r="O44" s="206"/>
      <c r="P44" s="206">
        <v>0.25</v>
      </c>
      <c r="Q44" s="206"/>
      <c r="R44" s="206">
        <v>0.5</v>
      </c>
      <c r="S44" s="206"/>
      <c r="T44" s="206"/>
      <c r="U44" s="206"/>
      <c r="V44" s="206"/>
      <c r="W44" s="206"/>
      <c r="X44" s="206"/>
      <c r="Y44" s="206"/>
      <c r="Z44" s="206"/>
      <c r="AA44" s="206"/>
      <c r="AB44" s="206"/>
      <c r="AC44" s="206"/>
      <c r="AD44" s="206"/>
      <c r="AE44" s="206"/>
      <c r="AF44" s="206"/>
      <c r="AG44" s="206"/>
      <c r="AH44" s="206">
        <f t="shared" si="2"/>
        <v>1</v>
      </c>
      <c r="AI44" s="170">
        <f t="shared" si="2"/>
        <v>0</v>
      </c>
      <c r="AJ44" s="26" t="s">
        <v>138</v>
      </c>
      <c r="AK44" s="171" t="s">
        <v>82</v>
      </c>
      <c r="AL44" s="171" t="s">
        <v>82</v>
      </c>
      <c r="AM44" s="172" t="s">
        <v>107</v>
      </c>
      <c r="AN44" s="172" t="s">
        <v>108</v>
      </c>
      <c r="AO44" s="25" t="s">
        <v>48</v>
      </c>
      <c r="AP44" s="25" t="s">
        <v>49</v>
      </c>
    </row>
    <row r="45" spans="1:43" s="184" customFormat="1" ht="42.75" x14ac:dyDescent="0.25">
      <c r="A45" s="177" t="s">
        <v>41</v>
      </c>
      <c r="B45" s="178" t="s">
        <v>42</v>
      </c>
      <c r="C45" s="178">
        <v>526</v>
      </c>
      <c r="D45" s="166" t="s">
        <v>128</v>
      </c>
      <c r="E45" s="166" t="s">
        <v>139</v>
      </c>
      <c r="F45" s="169">
        <v>44621</v>
      </c>
      <c r="G45" s="169">
        <v>44895</v>
      </c>
      <c r="H45" s="271"/>
      <c r="I45" s="204">
        <v>0.06</v>
      </c>
      <c r="J45" s="206"/>
      <c r="K45" s="206"/>
      <c r="L45" s="206"/>
      <c r="M45" s="206"/>
      <c r="N45" s="206">
        <v>0.1</v>
      </c>
      <c r="O45" s="206"/>
      <c r="P45" s="206">
        <v>0.1</v>
      </c>
      <c r="Q45" s="206"/>
      <c r="R45" s="206">
        <v>0.1</v>
      </c>
      <c r="S45" s="206"/>
      <c r="T45" s="206">
        <v>0.1</v>
      </c>
      <c r="U45" s="206"/>
      <c r="V45" s="206">
        <v>0.1</v>
      </c>
      <c r="W45" s="206"/>
      <c r="X45" s="206">
        <v>0.1</v>
      </c>
      <c r="Y45" s="206"/>
      <c r="Z45" s="206">
        <v>0.1</v>
      </c>
      <c r="AA45" s="206"/>
      <c r="AB45" s="206">
        <v>0.1</v>
      </c>
      <c r="AC45" s="206"/>
      <c r="AD45" s="206">
        <v>0.2</v>
      </c>
      <c r="AE45" s="206"/>
      <c r="AF45" s="206"/>
      <c r="AG45" s="206"/>
      <c r="AH45" s="206">
        <f t="shared" si="2"/>
        <v>1</v>
      </c>
      <c r="AI45" s="170">
        <f t="shared" si="2"/>
        <v>0</v>
      </c>
      <c r="AJ45" s="26" t="s">
        <v>140</v>
      </c>
      <c r="AK45" s="171" t="s">
        <v>82</v>
      </c>
      <c r="AL45" s="171" t="s">
        <v>82</v>
      </c>
      <c r="AM45" s="172" t="s">
        <v>107</v>
      </c>
      <c r="AN45" s="172" t="s">
        <v>108</v>
      </c>
      <c r="AO45" s="25" t="s">
        <v>48</v>
      </c>
      <c r="AP45" s="25" t="s">
        <v>49</v>
      </c>
    </row>
    <row r="46" spans="1:43" s="184" customFormat="1" ht="42.75" x14ac:dyDescent="0.25">
      <c r="A46" s="177" t="s">
        <v>41</v>
      </c>
      <c r="B46" s="178" t="s">
        <v>42</v>
      </c>
      <c r="C46" s="178">
        <v>526</v>
      </c>
      <c r="D46" s="166" t="s">
        <v>128</v>
      </c>
      <c r="E46" s="166" t="s">
        <v>141</v>
      </c>
      <c r="F46" s="169">
        <v>44713</v>
      </c>
      <c r="G46" s="169">
        <v>44865</v>
      </c>
      <c r="H46" s="271"/>
      <c r="I46" s="204">
        <v>0.01</v>
      </c>
      <c r="J46" s="206"/>
      <c r="K46" s="206"/>
      <c r="L46" s="206"/>
      <c r="M46" s="206"/>
      <c r="N46" s="206"/>
      <c r="O46" s="206"/>
      <c r="P46" s="206"/>
      <c r="Q46" s="206"/>
      <c r="R46" s="206"/>
      <c r="S46" s="206"/>
      <c r="T46" s="206">
        <v>0.5</v>
      </c>
      <c r="U46" s="206"/>
      <c r="V46" s="206"/>
      <c r="W46" s="206"/>
      <c r="X46" s="206"/>
      <c r="Y46" s="206"/>
      <c r="Z46" s="206"/>
      <c r="AA46" s="206"/>
      <c r="AB46" s="206">
        <v>0.5</v>
      </c>
      <c r="AC46" s="206"/>
      <c r="AD46" s="206"/>
      <c r="AE46" s="206"/>
      <c r="AF46" s="206"/>
      <c r="AG46" s="206"/>
      <c r="AH46" s="206">
        <f t="shared" si="2"/>
        <v>1</v>
      </c>
      <c r="AI46" s="170">
        <f t="shared" si="2"/>
        <v>0</v>
      </c>
      <c r="AJ46" s="26" t="s">
        <v>142</v>
      </c>
      <c r="AK46" s="171" t="s">
        <v>82</v>
      </c>
      <c r="AL46" s="171" t="s">
        <v>82</v>
      </c>
      <c r="AM46" s="172" t="s">
        <v>107</v>
      </c>
      <c r="AN46" s="172" t="s">
        <v>108</v>
      </c>
      <c r="AO46" s="25" t="s">
        <v>48</v>
      </c>
      <c r="AP46" s="25" t="s">
        <v>49</v>
      </c>
    </row>
    <row r="47" spans="1:43" s="184" customFormat="1" ht="57" x14ac:dyDescent="0.25">
      <c r="A47" s="177" t="s">
        <v>41</v>
      </c>
      <c r="B47" s="178" t="s">
        <v>42</v>
      </c>
      <c r="C47" s="178">
        <v>526</v>
      </c>
      <c r="D47" s="166" t="s">
        <v>128</v>
      </c>
      <c r="E47" s="166" t="s">
        <v>143</v>
      </c>
      <c r="F47" s="169">
        <v>44621</v>
      </c>
      <c r="G47" s="169">
        <v>44923</v>
      </c>
      <c r="H47" s="271"/>
      <c r="I47" s="204">
        <v>0.03</v>
      </c>
      <c r="J47" s="206"/>
      <c r="K47" s="206"/>
      <c r="L47" s="206"/>
      <c r="M47" s="206"/>
      <c r="N47" s="206">
        <v>0.1</v>
      </c>
      <c r="O47" s="206"/>
      <c r="P47" s="206"/>
      <c r="Q47" s="206"/>
      <c r="R47" s="206"/>
      <c r="S47" s="206"/>
      <c r="T47" s="206">
        <v>0.3</v>
      </c>
      <c r="U47" s="206"/>
      <c r="V47" s="206"/>
      <c r="W47" s="206"/>
      <c r="X47" s="206"/>
      <c r="Y47" s="206"/>
      <c r="Z47" s="206">
        <v>0.3</v>
      </c>
      <c r="AA47" s="206"/>
      <c r="AB47" s="206"/>
      <c r="AC47" s="206"/>
      <c r="AD47" s="206"/>
      <c r="AE47" s="206"/>
      <c r="AF47" s="206">
        <v>0.3</v>
      </c>
      <c r="AG47" s="206"/>
      <c r="AH47" s="206">
        <f t="shared" si="2"/>
        <v>1</v>
      </c>
      <c r="AI47" s="170">
        <f t="shared" si="2"/>
        <v>0</v>
      </c>
      <c r="AJ47" s="26" t="s">
        <v>144</v>
      </c>
      <c r="AK47" s="171" t="s">
        <v>82</v>
      </c>
      <c r="AL47" s="171" t="s">
        <v>82</v>
      </c>
      <c r="AM47" s="172" t="s">
        <v>107</v>
      </c>
      <c r="AN47" s="172" t="s">
        <v>108</v>
      </c>
      <c r="AO47" s="25" t="s">
        <v>48</v>
      </c>
      <c r="AP47" s="25" t="s">
        <v>49</v>
      </c>
    </row>
    <row r="48" spans="1:43" s="184" customFormat="1" ht="85.5" x14ac:dyDescent="0.25">
      <c r="A48" s="177" t="s">
        <v>41</v>
      </c>
      <c r="B48" s="178" t="s">
        <v>42</v>
      </c>
      <c r="C48" s="178">
        <v>526</v>
      </c>
      <c r="D48" s="166" t="s">
        <v>128</v>
      </c>
      <c r="E48" s="166" t="s">
        <v>145</v>
      </c>
      <c r="F48" s="169">
        <v>44593</v>
      </c>
      <c r="G48" s="169">
        <v>44834</v>
      </c>
      <c r="H48" s="271"/>
      <c r="I48" s="204">
        <v>0.01</v>
      </c>
      <c r="J48" s="206"/>
      <c r="K48" s="206"/>
      <c r="L48" s="206"/>
      <c r="M48" s="206"/>
      <c r="N48" s="206">
        <v>0.5</v>
      </c>
      <c r="O48" s="206"/>
      <c r="P48" s="206"/>
      <c r="Q48" s="206"/>
      <c r="R48" s="206"/>
      <c r="S48" s="206"/>
      <c r="T48" s="206"/>
      <c r="U48" s="206"/>
      <c r="V48" s="206"/>
      <c r="W48" s="206"/>
      <c r="X48" s="206"/>
      <c r="Y48" s="206"/>
      <c r="Z48" s="206">
        <v>0.5</v>
      </c>
      <c r="AA48" s="206"/>
      <c r="AB48" s="206"/>
      <c r="AC48" s="206"/>
      <c r="AD48" s="206"/>
      <c r="AE48" s="206"/>
      <c r="AF48" s="206"/>
      <c r="AG48" s="206"/>
      <c r="AH48" s="206">
        <f t="shared" si="2"/>
        <v>1</v>
      </c>
      <c r="AI48" s="170">
        <f t="shared" si="2"/>
        <v>0</v>
      </c>
      <c r="AJ48" s="26" t="s">
        <v>146</v>
      </c>
      <c r="AK48" s="171" t="s">
        <v>82</v>
      </c>
      <c r="AL48" s="171" t="s">
        <v>82</v>
      </c>
      <c r="AM48" s="172" t="s">
        <v>107</v>
      </c>
      <c r="AN48" s="172" t="s">
        <v>108</v>
      </c>
      <c r="AO48" s="25" t="s">
        <v>48</v>
      </c>
      <c r="AP48" s="25" t="s">
        <v>49</v>
      </c>
    </row>
    <row r="49" spans="1:42" s="184" customFormat="1" ht="57" x14ac:dyDescent="0.25">
      <c r="A49" s="177" t="s">
        <v>41</v>
      </c>
      <c r="B49" s="178" t="s">
        <v>42</v>
      </c>
      <c r="C49" s="178">
        <v>526</v>
      </c>
      <c r="D49" s="166" t="s">
        <v>147</v>
      </c>
      <c r="E49" s="166" t="s">
        <v>148</v>
      </c>
      <c r="F49" s="169">
        <v>44621</v>
      </c>
      <c r="G49" s="169">
        <v>44895</v>
      </c>
      <c r="H49" s="271"/>
      <c r="I49" s="204">
        <v>0.15</v>
      </c>
      <c r="J49" s="206"/>
      <c r="K49" s="206"/>
      <c r="L49" s="206"/>
      <c r="M49" s="206"/>
      <c r="N49" s="206"/>
      <c r="O49" s="206"/>
      <c r="P49" s="206">
        <v>0.33</v>
      </c>
      <c r="Q49" s="206"/>
      <c r="R49" s="206"/>
      <c r="S49" s="206"/>
      <c r="T49" s="206"/>
      <c r="U49" s="206"/>
      <c r="V49" s="206">
        <v>0.33</v>
      </c>
      <c r="W49" s="206"/>
      <c r="X49" s="206"/>
      <c r="Y49" s="206"/>
      <c r="Z49" s="206"/>
      <c r="AA49" s="206"/>
      <c r="AB49" s="206">
        <v>0.34</v>
      </c>
      <c r="AC49" s="206"/>
      <c r="AD49" s="206"/>
      <c r="AE49" s="206"/>
      <c r="AF49" s="206"/>
      <c r="AG49" s="206"/>
      <c r="AH49" s="206">
        <f t="shared" si="2"/>
        <v>1</v>
      </c>
      <c r="AI49" s="170">
        <f t="shared" si="2"/>
        <v>0</v>
      </c>
      <c r="AJ49" s="26" t="s">
        <v>149</v>
      </c>
      <c r="AK49" s="171" t="s">
        <v>82</v>
      </c>
      <c r="AL49" s="171" t="s">
        <v>82</v>
      </c>
      <c r="AM49" s="172" t="s">
        <v>107</v>
      </c>
      <c r="AN49" s="172" t="s">
        <v>108</v>
      </c>
      <c r="AO49" s="25" t="s">
        <v>48</v>
      </c>
      <c r="AP49" s="25" t="s">
        <v>49</v>
      </c>
    </row>
    <row r="50" spans="1:42" s="184" customFormat="1" ht="42.75" x14ac:dyDescent="0.25">
      <c r="A50" s="177" t="s">
        <v>41</v>
      </c>
      <c r="B50" s="178" t="s">
        <v>42</v>
      </c>
      <c r="C50" s="178">
        <v>526</v>
      </c>
      <c r="D50" s="166" t="s">
        <v>150</v>
      </c>
      <c r="E50" s="166" t="s">
        <v>151</v>
      </c>
      <c r="F50" s="169">
        <v>44593</v>
      </c>
      <c r="G50" s="169">
        <v>44620</v>
      </c>
      <c r="H50" s="271"/>
      <c r="I50" s="204">
        <v>0.05</v>
      </c>
      <c r="J50" s="206"/>
      <c r="K50" s="206"/>
      <c r="L50" s="206">
        <v>1</v>
      </c>
      <c r="M50" s="206"/>
      <c r="N50" s="206"/>
      <c r="O50" s="206"/>
      <c r="P50" s="206"/>
      <c r="Q50" s="206"/>
      <c r="R50" s="206"/>
      <c r="S50" s="206"/>
      <c r="T50" s="206"/>
      <c r="U50" s="206"/>
      <c r="V50" s="206"/>
      <c r="W50" s="206"/>
      <c r="X50" s="206"/>
      <c r="Y50" s="206"/>
      <c r="Z50" s="206"/>
      <c r="AA50" s="206"/>
      <c r="AB50" s="206"/>
      <c r="AC50" s="206"/>
      <c r="AD50" s="206"/>
      <c r="AE50" s="206"/>
      <c r="AF50" s="206"/>
      <c r="AG50" s="206"/>
      <c r="AH50" s="206">
        <f t="shared" si="2"/>
        <v>1</v>
      </c>
      <c r="AI50" s="170">
        <f t="shared" si="2"/>
        <v>0</v>
      </c>
      <c r="AJ50" s="26" t="s">
        <v>152</v>
      </c>
      <c r="AK50" s="171" t="s">
        <v>82</v>
      </c>
      <c r="AL50" s="171" t="s">
        <v>82</v>
      </c>
      <c r="AM50" s="172" t="s">
        <v>107</v>
      </c>
      <c r="AN50" s="172" t="s">
        <v>108</v>
      </c>
      <c r="AO50" s="25" t="s">
        <v>48</v>
      </c>
      <c r="AP50" s="25" t="s">
        <v>49</v>
      </c>
    </row>
    <row r="51" spans="1:42" s="184" customFormat="1" ht="71.25" x14ac:dyDescent="0.25">
      <c r="A51" s="177" t="s">
        <v>41</v>
      </c>
      <c r="B51" s="178" t="s">
        <v>42</v>
      </c>
      <c r="C51" s="178">
        <v>526</v>
      </c>
      <c r="D51" s="166" t="s">
        <v>150</v>
      </c>
      <c r="E51" s="166" t="s">
        <v>153</v>
      </c>
      <c r="F51" s="169">
        <v>44621</v>
      </c>
      <c r="G51" s="169">
        <v>44895</v>
      </c>
      <c r="H51" s="271"/>
      <c r="I51" s="204">
        <v>0.1</v>
      </c>
      <c r="J51" s="206"/>
      <c r="K51" s="206"/>
      <c r="L51" s="206"/>
      <c r="M51" s="206"/>
      <c r="N51" s="206"/>
      <c r="O51" s="206"/>
      <c r="P51" s="206"/>
      <c r="Q51" s="206"/>
      <c r="R51" s="206">
        <v>0.33333333333333337</v>
      </c>
      <c r="S51" s="206"/>
      <c r="T51" s="206"/>
      <c r="U51" s="206"/>
      <c r="V51" s="206"/>
      <c r="W51" s="206"/>
      <c r="X51" s="206">
        <v>0.33333333333333337</v>
      </c>
      <c r="Y51" s="206"/>
      <c r="Z51" s="206"/>
      <c r="AA51" s="206"/>
      <c r="AB51" s="206"/>
      <c r="AC51" s="206"/>
      <c r="AD51" s="206">
        <v>0.33333333333333337</v>
      </c>
      <c r="AE51" s="206"/>
      <c r="AF51" s="206"/>
      <c r="AG51" s="206"/>
      <c r="AH51" s="206">
        <f t="shared" si="2"/>
        <v>1</v>
      </c>
      <c r="AI51" s="170">
        <f t="shared" si="2"/>
        <v>0</v>
      </c>
      <c r="AJ51" s="26" t="s">
        <v>154</v>
      </c>
      <c r="AK51" s="171" t="s">
        <v>82</v>
      </c>
      <c r="AL51" s="171" t="s">
        <v>82</v>
      </c>
      <c r="AM51" s="172" t="s">
        <v>107</v>
      </c>
      <c r="AN51" s="172" t="s">
        <v>108</v>
      </c>
      <c r="AO51" s="25" t="s">
        <v>48</v>
      </c>
      <c r="AP51" s="25" t="s">
        <v>49</v>
      </c>
    </row>
    <row r="52" spans="1:42" s="184" customFormat="1" ht="57" customHeight="1" x14ac:dyDescent="0.25">
      <c r="A52" s="177" t="s">
        <v>41</v>
      </c>
      <c r="B52" s="178" t="s">
        <v>42</v>
      </c>
      <c r="C52" s="178">
        <v>526</v>
      </c>
      <c r="D52" s="166" t="s">
        <v>155</v>
      </c>
      <c r="E52" s="166" t="s">
        <v>156</v>
      </c>
      <c r="F52" s="169">
        <v>44774</v>
      </c>
      <c r="G52" s="169">
        <v>44834</v>
      </c>
      <c r="H52" s="271"/>
      <c r="I52" s="204">
        <v>0.01</v>
      </c>
      <c r="J52" s="206"/>
      <c r="K52" s="206"/>
      <c r="L52" s="206"/>
      <c r="M52" s="206"/>
      <c r="N52" s="206"/>
      <c r="O52" s="206"/>
      <c r="P52" s="206"/>
      <c r="Q52" s="206"/>
      <c r="R52" s="206"/>
      <c r="S52" s="206"/>
      <c r="T52" s="206"/>
      <c r="U52" s="206"/>
      <c r="V52" s="206"/>
      <c r="W52" s="206"/>
      <c r="X52" s="206">
        <v>0.5</v>
      </c>
      <c r="Y52" s="206"/>
      <c r="Z52" s="206">
        <v>0.5</v>
      </c>
      <c r="AA52" s="206"/>
      <c r="AB52" s="206"/>
      <c r="AC52" s="206"/>
      <c r="AD52" s="206"/>
      <c r="AE52" s="206"/>
      <c r="AF52" s="206"/>
      <c r="AG52" s="206"/>
      <c r="AH52" s="206">
        <f t="shared" si="2"/>
        <v>1</v>
      </c>
      <c r="AI52" s="170">
        <f t="shared" si="2"/>
        <v>0</v>
      </c>
      <c r="AJ52" s="26" t="s">
        <v>157</v>
      </c>
      <c r="AK52" s="171" t="s">
        <v>82</v>
      </c>
      <c r="AL52" s="171" t="s">
        <v>82</v>
      </c>
      <c r="AM52" s="172" t="s">
        <v>107</v>
      </c>
      <c r="AN52" s="172" t="s">
        <v>108</v>
      </c>
      <c r="AO52" s="25" t="s">
        <v>48</v>
      </c>
      <c r="AP52" s="25" t="s">
        <v>49</v>
      </c>
    </row>
    <row r="53" spans="1:42" s="184" customFormat="1" ht="53.25" customHeight="1" x14ac:dyDescent="0.25">
      <c r="A53" s="177" t="s">
        <v>41</v>
      </c>
      <c r="B53" s="178" t="s">
        <v>42</v>
      </c>
      <c r="C53" s="178">
        <v>526</v>
      </c>
      <c r="D53" s="166" t="s">
        <v>155</v>
      </c>
      <c r="E53" s="166" t="s">
        <v>158</v>
      </c>
      <c r="F53" s="169">
        <v>44621</v>
      </c>
      <c r="G53" s="169">
        <v>44923</v>
      </c>
      <c r="H53" s="271"/>
      <c r="I53" s="204">
        <v>0.04</v>
      </c>
      <c r="J53" s="206"/>
      <c r="K53" s="206"/>
      <c r="L53" s="206"/>
      <c r="M53" s="206"/>
      <c r="N53" s="206"/>
      <c r="O53" s="206"/>
      <c r="P53" s="206"/>
      <c r="Q53" s="206"/>
      <c r="R53" s="206"/>
      <c r="S53" s="206"/>
      <c r="T53" s="206">
        <v>0.5</v>
      </c>
      <c r="U53" s="206"/>
      <c r="V53" s="206"/>
      <c r="W53" s="206"/>
      <c r="X53" s="206"/>
      <c r="Y53" s="206"/>
      <c r="Z53" s="206"/>
      <c r="AA53" s="206"/>
      <c r="AB53" s="206"/>
      <c r="AC53" s="206"/>
      <c r="AD53" s="206"/>
      <c r="AE53" s="206"/>
      <c r="AF53" s="206">
        <v>0.5</v>
      </c>
      <c r="AG53" s="206"/>
      <c r="AH53" s="206">
        <f t="shared" si="2"/>
        <v>1</v>
      </c>
      <c r="AI53" s="170">
        <f t="shared" si="2"/>
        <v>0</v>
      </c>
      <c r="AJ53" s="26" t="s">
        <v>159</v>
      </c>
      <c r="AK53" s="171" t="s">
        <v>82</v>
      </c>
      <c r="AL53" s="171" t="s">
        <v>82</v>
      </c>
      <c r="AM53" s="172" t="s">
        <v>107</v>
      </c>
      <c r="AN53" s="172" t="s">
        <v>108</v>
      </c>
      <c r="AO53" s="25" t="s">
        <v>48</v>
      </c>
      <c r="AP53" s="25" t="s">
        <v>49</v>
      </c>
    </row>
    <row r="54" spans="1:42" s="184" customFormat="1" ht="54.75" customHeight="1" x14ac:dyDescent="0.25">
      <c r="A54" s="177" t="s">
        <v>41</v>
      </c>
      <c r="B54" s="178" t="s">
        <v>42</v>
      </c>
      <c r="C54" s="178">
        <v>527</v>
      </c>
      <c r="D54" s="166" t="s">
        <v>160</v>
      </c>
      <c r="E54" s="166" t="s">
        <v>161</v>
      </c>
      <c r="F54" s="169">
        <v>44593</v>
      </c>
      <c r="G54" s="169">
        <v>44742</v>
      </c>
      <c r="H54" s="271">
        <f>SUM(I54:I69)</f>
        <v>1.0024000000000002</v>
      </c>
      <c r="I54" s="206">
        <v>6.6600000000000006E-2</v>
      </c>
      <c r="J54" s="206"/>
      <c r="K54" s="206"/>
      <c r="L54" s="206">
        <v>0.25</v>
      </c>
      <c r="M54" s="206"/>
      <c r="N54" s="206">
        <v>0.25</v>
      </c>
      <c r="O54" s="206"/>
      <c r="P54" s="206">
        <v>0.25</v>
      </c>
      <c r="Q54" s="206"/>
      <c r="R54" s="206"/>
      <c r="S54" s="206"/>
      <c r="T54" s="206">
        <v>0.25</v>
      </c>
      <c r="U54" s="206"/>
      <c r="V54" s="206"/>
      <c r="W54" s="206"/>
      <c r="X54" s="206"/>
      <c r="Y54" s="206"/>
      <c r="Z54" s="206"/>
      <c r="AA54" s="206"/>
      <c r="AB54" s="206"/>
      <c r="AC54" s="206"/>
      <c r="AD54" s="206"/>
      <c r="AE54" s="206"/>
      <c r="AF54" s="206"/>
      <c r="AG54" s="206"/>
      <c r="AH54" s="206">
        <f t="shared" si="2"/>
        <v>1</v>
      </c>
      <c r="AI54" s="170">
        <v>0</v>
      </c>
      <c r="AJ54" s="166" t="s">
        <v>162</v>
      </c>
      <c r="AK54" s="171" t="s">
        <v>82</v>
      </c>
      <c r="AL54" s="171" t="s">
        <v>82</v>
      </c>
      <c r="AM54" s="172" t="s">
        <v>59</v>
      </c>
      <c r="AN54" s="172" t="s">
        <v>163</v>
      </c>
      <c r="AO54" s="25" t="s">
        <v>48</v>
      </c>
      <c r="AP54" s="25" t="s">
        <v>49</v>
      </c>
    </row>
    <row r="55" spans="1:42" s="184" customFormat="1" ht="54.75" customHeight="1" x14ac:dyDescent="0.25">
      <c r="A55" s="177" t="s">
        <v>41</v>
      </c>
      <c r="B55" s="178" t="s">
        <v>42</v>
      </c>
      <c r="C55" s="178">
        <v>527</v>
      </c>
      <c r="D55" s="166" t="s">
        <v>160</v>
      </c>
      <c r="E55" s="166" t="s">
        <v>164</v>
      </c>
      <c r="F55" s="169">
        <v>44562</v>
      </c>
      <c r="G55" s="169">
        <v>44895</v>
      </c>
      <c r="H55" s="271"/>
      <c r="I55" s="206">
        <v>6.6600000000000006E-2</v>
      </c>
      <c r="J55" s="206">
        <v>0.09</v>
      </c>
      <c r="K55" s="206"/>
      <c r="L55" s="206">
        <v>0.09</v>
      </c>
      <c r="M55" s="206"/>
      <c r="N55" s="206">
        <v>0.09</v>
      </c>
      <c r="O55" s="206"/>
      <c r="P55" s="206">
        <v>0.09</v>
      </c>
      <c r="Q55" s="206"/>
      <c r="R55" s="206">
        <v>0.09</v>
      </c>
      <c r="S55" s="206"/>
      <c r="T55" s="206">
        <v>0.09</v>
      </c>
      <c r="U55" s="206"/>
      <c r="V55" s="206">
        <v>0.09</v>
      </c>
      <c r="W55" s="206"/>
      <c r="X55" s="206">
        <v>0.09</v>
      </c>
      <c r="Y55" s="206"/>
      <c r="Z55" s="206">
        <v>0.09</v>
      </c>
      <c r="AA55" s="206"/>
      <c r="AB55" s="206">
        <v>0.09</v>
      </c>
      <c r="AC55" s="206"/>
      <c r="AD55" s="206">
        <v>0.1</v>
      </c>
      <c r="AE55" s="206"/>
      <c r="AF55" s="206"/>
      <c r="AG55" s="206"/>
      <c r="AH55" s="206">
        <f t="shared" si="2"/>
        <v>0.99999999999999978</v>
      </c>
      <c r="AI55" s="170">
        <v>0</v>
      </c>
      <c r="AJ55" s="166" t="s">
        <v>165</v>
      </c>
      <c r="AK55" s="171" t="s">
        <v>82</v>
      </c>
      <c r="AL55" s="171" t="s">
        <v>82</v>
      </c>
      <c r="AM55" s="172" t="s">
        <v>59</v>
      </c>
      <c r="AN55" s="172" t="s">
        <v>163</v>
      </c>
      <c r="AO55" s="25" t="s">
        <v>48</v>
      </c>
      <c r="AP55" s="25" t="s">
        <v>49</v>
      </c>
    </row>
    <row r="56" spans="1:42" s="184" customFormat="1" ht="72" customHeight="1" x14ac:dyDescent="0.25">
      <c r="A56" s="177" t="s">
        <v>41</v>
      </c>
      <c r="B56" s="178" t="s">
        <v>42</v>
      </c>
      <c r="C56" s="178">
        <v>527</v>
      </c>
      <c r="D56" s="166" t="s">
        <v>160</v>
      </c>
      <c r="E56" s="166" t="s">
        <v>166</v>
      </c>
      <c r="F56" s="169">
        <v>44593</v>
      </c>
      <c r="G56" s="169">
        <v>44895</v>
      </c>
      <c r="H56" s="271"/>
      <c r="I56" s="206">
        <v>6.6600000000000006E-2</v>
      </c>
      <c r="J56" s="206"/>
      <c r="K56" s="206"/>
      <c r="L56" s="206">
        <v>0.1</v>
      </c>
      <c r="M56" s="206"/>
      <c r="N56" s="206">
        <v>0.1</v>
      </c>
      <c r="O56" s="206"/>
      <c r="P56" s="206">
        <v>0.1</v>
      </c>
      <c r="Q56" s="206"/>
      <c r="R56" s="206">
        <v>0.1</v>
      </c>
      <c r="S56" s="206"/>
      <c r="T56" s="206">
        <v>0.1</v>
      </c>
      <c r="U56" s="206"/>
      <c r="V56" s="206">
        <v>0.1</v>
      </c>
      <c r="W56" s="206"/>
      <c r="X56" s="206">
        <v>0.1</v>
      </c>
      <c r="Y56" s="206"/>
      <c r="Z56" s="206">
        <v>0.1</v>
      </c>
      <c r="AA56" s="206"/>
      <c r="AB56" s="206">
        <v>0.1</v>
      </c>
      <c r="AC56" s="206"/>
      <c r="AD56" s="206">
        <v>0.1</v>
      </c>
      <c r="AE56" s="206"/>
      <c r="AF56" s="206"/>
      <c r="AG56" s="206"/>
      <c r="AH56" s="206">
        <f t="shared" si="2"/>
        <v>0.99999999999999989</v>
      </c>
      <c r="AI56" s="170">
        <v>0</v>
      </c>
      <c r="AJ56" s="166" t="s">
        <v>167</v>
      </c>
      <c r="AK56" s="171" t="s">
        <v>82</v>
      </c>
      <c r="AL56" s="171" t="s">
        <v>82</v>
      </c>
      <c r="AM56" s="172" t="s">
        <v>59</v>
      </c>
      <c r="AN56" s="172" t="s">
        <v>163</v>
      </c>
      <c r="AO56" s="25" t="s">
        <v>48</v>
      </c>
      <c r="AP56" s="25" t="s">
        <v>49</v>
      </c>
    </row>
    <row r="57" spans="1:42" s="184" customFormat="1" ht="54.75" customHeight="1" x14ac:dyDescent="0.25">
      <c r="A57" s="177" t="s">
        <v>41</v>
      </c>
      <c r="B57" s="178" t="s">
        <v>42</v>
      </c>
      <c r="C57" s="178">
        <v>527</v>
      </c>
      <c r="D57" s="166" t="s">
        <v>160</v>
      </c>
      <c r="E57" s="166" t="s">
        <v>168</v>
      </c>
      <c r="F57" s="169">
        <v>44743</v>
      </c>
      <c r="G57" s="169">
        <v>44804</v>
      </c>
      <c r="H57" s="271"/>
      <c r="I57" s="206">
        <v>6.6600000000000006E-2</v>
      </c>
      <c r="J57" s="206"/>
      <c r="K57" s="206"/>
      <c r="L57" s="206"/>
      <c r="M57" s="206"/>
      <c r="N57" s="206"/>
      <c r="O57" s="206"/>
      <c r="P57" s="206"/>
      <c r="Q57" s="206"/>
      <c r="R57" s="206"/>
      <c r="S57" s="206"/>
      <c r="T57" s="206"/>
      <c r="U57" s="206"/>
      <c r="V57" s="206">
        <v>0.5</v>
      </c>
      <c r="W57" s="206"/>
      <c r="X57" s="206">
        <v>0.5</v>
      </c>
      <c r="Y57" s="206"/>
      <c r="Z57" s="206"/>
      <c r="AA57" s="206"/>
      <c r="AB57" s="206"/>
      <c r="AC57" s="206"/>
      <c r="AD57" s="206"/>
      <c r="AE57" s="206"/>
      <c r="AF57" s="206"/>
      <c r="AG57" s="206"/>
      <c r="AH57" s="206">
        <f t="shared" si="2"/>
        <v>1</v>
      </c>
      <c r="AI57" s="170">
        <v>0</v>
      </c>
      <c r="AJ57" s="166" t="s">
        <v>169</v>
      </c>
      <c r="AK57" s="171" t="s">
        <v>82</v>
      </c>
      <c r="AL57" s="171" t="s">
        <v>82</v>
      </c>
      <c r="AM57" s="172" t="s">
        <v>59</v>
      </c>
      <c r="AN57" s="172" t="s">
        <v>163</v>
      </c>
      <c r="AO57" s="25" t="s">
        <v>48</v>
      </c>
      <c r="AP57" s="25" t="s">
        <v>49</v>
      </c>
    </row>
    <row r="58" spans="1:42" s="184" customFormat="1" ht="54.75" customHeight="1" x14ac:dyDescent="0.25">
      <c r="A58" s="177" t="s">
        <v>41</v>
      </c>
      <c r="B58" s="178" t="s">
        <v>42</v>
      </c>
      <c r="C58" s="178">
        <v>527</v>
      </c>
      <c r="D58" s="166" t="s">
        <v>160</v>
      </c>
      <c r="E58" s="166" t="s">
        <v>170</v>
      </c>
      <c r="F58" s="169">
        <v>44652</v>
      </c>
      <c r="G58" s="169">
        <v>44864</v>
      </c>
      <c r="H58" s="271"/>
      <c r="I58" s="206">
        <v>6.6600000000000006E-2</v>
      </c>
      <c r="J58" s="206"/>
      <c r="K58" s="206"/>
      <c r="L58" s="206"/>
      <c r="M58" s="206"/>
      <c r="N58" s="206"/>
      <c r="O58" s="206"/>
      <c r="P58" s="206">
        <v>0.15</v>
      </c>
      <c r="Q58" s="206"/>
      <c r="R58" s="206">
        <v>0.15</v>
      </c>
      <c r="S58" s="206"/>
      <c r="T58" s="206">
        <v>0.15</v>
      </c>
      <c r="U58" s="206"/>
      <c r="V58" s="206">
        <v>0.15</v>
      </c>
      <c r="W58" s="206"/>
      <c r="X58" s="206">
        <v>0.15</v>
      </c>
      <c r="Y58" s="206"/>
      <c r="Z58" s="206">
        <v>0.15</v>
      </c>
      <c r="AA58" s="206"/>
      <c r="AB58" s="206">
        <v>0.1</v>
      </c>
      <c r="AC58" s="206"/>
      <c r="AD58" s="206"/>
      <c r="AE58" s="206"/>
      <c r="AF58" s="206"/>
      <c r="AG58" s="206"/>
      <c r="AH58" s="206">
        <f t="shared" si="2"/>
        <v>1</v>
      </c>
      <c r="AI58" s="170">
        <v>0</v>
      </c>
      <c r="AJ58" s="166" t="s">
        <v>171</v>
      </c>
      <c r="AK58" s="171" t="s">
        <v>82</v>
      </c>
      <c r="AL58" s="171" t="s">
        <v>82</v>
      </c>
      <c r="AM58" s="172" t="s">
        <v>59</v>
      </c>
      <c r="AN58" s="172" t="s">
        <v>163</v>
      </c>
      <c r="AO58" s="25" t="s">
        <v>48</v>
      </c>
      <c r="AP58" s="25" t="s">
        <v>49</v>
      </c>
    </row>
    <row r="59" spans="1:42" s="184" customFormat="1" ht="54.75" customHeight="1" x14ac:dyDescent="0.25">
      <c r="A59" s="177" t="s">
        <v>41</v>
      </c>
      <c r="B59" s="178" t="s">
        <v>42</v>
      </c>
      <c r="C59" s="178">
        <v>527</v>
      </c>
      <c r="D59" s="166" t="s">
        <v>160</v>
      </c>
      <c r="E59" s="166" t="s">
        <v>172</v>
      </c>
      <c r="F59" s="169">
        <v>44621</v>
      </c>
      <c r="G59" s="169">
        <v>44712</v>
      </c>
      <c r="H59" s="271"/>
      <c r="I59" s="206">
        <v>6.6600000000000006E-2</v>
      </c>
      <c r="J59" s="206"/>
      <c r="K59" s="206"/>
      <c r="L59" s="206"/>
      <c r="M59" s="206"/>
      <c r="N59" s="206">
        <v>0.3</v>
      </c>
      <c r="O59" s="206"/>
      <c r="P59" s="206">
        <v>0.3</v>
      </c>
      <c r="Q59" s="206"/>
      <c r="R59" s="206">
        <v>0.4</v>
      </c>
      <c r="S59" s="206"/>
      <c r="T59" s="206"/>
      <c r="U59" s="206"/>
      <c r="V59" s="206"/>
      <c r="W59" s="206"/>
      <c r="X59" s="206"/>
      <c r="Y59" s="206"/>
      <c r="Z59" s="206"/>
      <c r="AA59" s="206"/>
      <c r="AB59" s="206"/>
      <c r="AC59" s="206"/>
      <c r="AD59" s="206"/>
      <c r="AE59" s="206"/>
      <c r="AF59" s="206"/>
      <c r="AG59" s="206"/>
      <c r="AH59" s="206">
        <f t="shared" si="2"/>
        <v>1</v>
      </c>
      <c r="AI59" s="170">
        <v>0</v>
      </c>
      <c r="AJ59" s="166" t="s">
        <v>173</v>
      </c>
      <c r="AK59" s="171" t="s">
        <v>82</v>
      </c>
      <c r="AL59" s="171" t="s">
        <v>82</v>
      </c>
      <c r="AM59" s="172" t="s">
        <v>59</v>
      </c>
      <c r="AN59" s="172" t="s">
        <v>163</v>
      </c>
      <c r="AO59" s="25" t="s">
        <v>48</v>
      </c>
      <c r="AP59" s="25" t="s">
        <v>49</v>
      </c>
    </row>
    <row r="60" spans="1:42" s="184" customFormat="1" ht="54.75" customHeight="1" x14ac:dyDescent="0.25">
      <c r="A60" s="177" t="s">
        <v>41</v>
      </c>
      <c r="B60" s="178" t="s">
        <v>42</v>
      </c>
      <c r="C60" s="178">
        <v>527</v>
      </c>
      <c r="D60" s="166" t="s">
        <v>160</v>
      </c>
      <c r="E60" s="166" t="s">
        <v>174</v>
      </c>
      <c r="F60" s="169">
        <v>44621</v>
      </c>
      <c r="G60" s="169">
        <v>44712</v>
      </c>
      <c r="H60" s="271"/>
      <c r="I60" s="206">
        <v>6.6600000000000006E-2</v>
      </c>
      <c r="J60" s="206"/>
      <c r="K60" s="206"/>
      <c r="L60" s="206"/>
      <c r="M60" s="206"/>
      <c r="N60" s="206">
        <v>0.3</v>
      </c>
      <c r="O60" s="206"/>
      <c r="P60" s="206">
        <v>0.3</v>
      </c>
      <c r="Q60" s="206"/>
      <c r="R60" s="206">
        <v>0.4</v>
      </c>
      <c r="S60" s="206"/>
      <c r="T60" s="206"/>
      <c r="U60" s="206"/>
      <c r="V60" s="206"/>
      <c r="W60" s="206"/>
      <c r="X60" s="206"/>
      <c r="Y60" s="206"/>
      <c r="Z60" s="206"/>
      <c r="AA60" s="206"/>
      <c r="AB60" s="206"/>
      <c r="AC60" s="206"/>
      <c r="AD60" s="206"/>
      <c r="AE60" s="206"/>
      <c r="AF60" s="206"/>
      <c r="AG60" s="206"/>
      <c r="AH60" s="206">
        <f t="shared" si="2"/>
        <v>1</v>
      </c>
      <c r="AI60" s="170">
        <v>0</v>
      </c>
      <c r="AJ60" s="166" t="s">
        <v>175</v>
      </c>
      <c r="AK60" s="171" t="s">
        <v>82</v>
      </c>
      <c r="AL60" s="171" t="s">
        <v>82</v>
      </c>
      <c r="AM60" s="172" t="s">
        <v>59</v>
      </c>
      <c r="AN60" s="172" t="s">
        <v>163</v>
      </c>
      <c r="AO60" s="25" t="s">
        <v>48</v>
      </c>
      <c r="AP60" s="25" t="s">
        <v>49</v>
      </c>
    </row>
    <row r="61" spans="1:42" s="184" customFormat="1" ht="54.75" customHeight="1" x14ac:dyDescent="0.25">
      <c r="A61" s="177" t="s">
        <v>41</v>
      </c>
      <c r="B61" s="178" t="s">
        <v>42</v>
      </c>
      <c r="C61" s="178">
        <v>527</v>
      </c>
      <c r="D61" s="166" t="s">
        <v>160</v>
      </c>
      <c r="E61" s="166" t="s">
        <v>176</v>
      </c>
      <c r="F61" s="169">
        <v>44713</v>
      </c>
      <c r="G61" s="169">
        <v>44804</v>
      </c>
      <c r="H61" s="271"/>
      <c r="I61" s="206">
        <v>6.6600000000000006E-2</v>
      </c>
      <c r="J61" s="206"/>
      <c r="K61" s="206"/>
      <c r="L61" s="206"/>
      <c r="M61" s="206"/>
      <c r="N61" s="206"/>
      <c r="O61" s="206"/>
      <c r="P61" s="206"/>
      <c r="Q61" s="206"/>
      <c r="R61" s="206"/>
      <c r="S61" s="206"/>
      <c r="T61" s="206">
        <v>0.3</v>
      </c>
      <c r="U61" s="206"/>
      <c r="V61" s="206">
        <v>0.3</v>
      </c>
      <c r="W61" s="206"/>
      <c r="X61" s="206">
        <v>0.4</v>
      </c>
      <c r="Y61" s="206"/>
      <c r="Z61" s="206"/>
      <c r="AA61" s="206"/>
      <c r="AB61" s="206"/>
      <c r="AC61" s="206"/>
      <c r="AD61" s="206"/>
      <c r="AE61" s="206"/>
      <c r="AF61" s="206"/>
      <c r="AG61" s="206"/>
      <c r="AH61" s="206">
        <f t="shared" si="2"/>
        <v>1</v>
      </c>
      <c r="AI61" s="170">
        <v>0</v>
      </c>
      <c r="AJ61" s="166" t="s">
        <v>177</v>
      </c>
      <c r="AK61" s="171" t="s">
        <v>82</v>
      </c>
      <c r="AL61" s="171" t="s">
        <v>82</v>
      </c>
      <c r="AM61" s="172" t="s">
        <v>59</v>
      </c>
      <c r="AN61" s="172" t="s">
        <v>163</v>
      </c>
      <c r="AO61" s="25" t="s">
        <v>48</v>
      </c>
      <c r="AP61" s="25" t="s">
        <v>49</v>
      </c>
    </row>
    <row r="62" spans="1:42" s="184" customFormat="1" ht="54.75" customHeight="1" x14ac:dyDescent="0.25">
      <c r="A62" s="177" t="s">
        <v>41</v>
      </c>
      <c r="B62" s="178" t="s">
        <v>42</v>
      </c>
      <c r="C62" s="178">
        <v>527</v>
      </c>
      <c r="D62" s="166" t="s">
        <v>160</v>
      </c>
      <c r="E62" s="166" t="s">
        <v>178</v>
      </c>
      <c r="F62" s="169">
        <v>44593</v>
      </c>
      <c r="G62" s="169">
        <v>44773</v>
      </c>
      <c r="H62" s="271"/>
      <c r="I62" s="206">
        <v>6.6600000000000006E-2</v>
      </c>
      <c r="J62" s="206"/>
      <c r="K62" s="206"/>
      <c r="L62" s="206">
        <v>0.05</v>
      </c>
      <c r="M62" s="206"/>
      <c r="N62" s="206">
        <v>0.15</v>
      </c>
      <c r="O62" s="206"/>
      <c r="P62" s="206">
        <v>0.2</v>
      </c>
      <c r="Q62" s="206"/>
      <c r="R62" s="206">
        <v>0.2</v>
      </c>
      <c r="S62" s="206"/>
      <c r="T62" s="206">
        <v>0.2</v>
      </c>
      <c r="U62" s="206"/>
      <c r="V62" s="206">
        <v>0.2</v>
      </c>
      <c r="W62" s="206"/>
      <c r="X62" s="206"/>
      <c r="Y62" s="206"/>
      <c r="Z62" s="206"/>
      <c r="AA62" s="206"/>
      <c r="AB62" s="206"/>
      <c r="AC62" s="206"/>
      <c r="AD62" s="206"/>
      <c r="AE62" s="206"/>
      <c r="AF62" s="206"/>
      <c r="AG62" s="206"/>
      <c r="AH62" s="206">
        <f t="shared" si="2"/>
        <v>1</v>
      </c>
      <c r="AI62" s="170">
        <v>0</v>
      </c>
      <c r="AJ62" s="166" t="s">
        <v>179</v>
      </c>
      <c r="AK62" s="171" t="s">
        <v>82</v>
      </c>
      <c r="AL62" s="171" t="s">
        <v>82</v>
      </c>
      <c r="AM62" s="172" t="s">
        <v>59</v>
      </c>
      <c r="AN62" s="172" t="s">
        <v>163</v>
      </c>
      <c r="AO62" s="25" t="s">
        <v>48</v>
      </c>
      <c r="AP62" s="25" t="s">
        <v>49</v>
      </c>
    </row>
    <row r="63" spans="1:42" s="184" customFormat="1" ht="54.75" customHeight="1" x14ac:dyDescent="0.25">
      <c r="A63" s="177" t="s">
        <v>41</v>
      </c>
      <c r="B63" s="178" t="s">
        <v>42</v>
      </c>
      <c r="C63" s="178">
        <v>527</v>
      </c>
      <c r="D63" s="166" t="s">
        <v>160</v>
      </c>
      <c r="E63" s="166" t="s">
        <v>180</v>
      </c>
      <c r="F63" s="169">
        <v>44593</v>
      </c>
      <c r="G63" s="169">
        <v>44773</v>
      </c>
      <c r="H63" s="271"/>
      <c r="I63" s="206">
        <v>6.6600000000000006E-2</v>
      </c>
      <c r="J63" s="206"/>
      <c r="K63" s="206"/>
      <c r="L63" s="206">
        <v>0.05</v>
      </c>
      <c r="M63" s="206"/>
      <c r="N63" s="206">
        <v>0.15</v>
      </c>
      <c r="O63" s="206"/>
      <c r="P63" s="206">
        <v>0.2</v>
      </c>
      <c r="Q63" s="206"/>
      <c r="R63" s="206">
        <v>0.2</v>
      </c>
      <c r="S63" s="206"/>
      <c r="T63" s="206">
        <v>0.2</v>
      </c>
      <c r="U63" s="206"/>
      <c r="V63" s="206">
        <v>0.2</v>
      </c>
      <c r="W63" s="206"/>
      <c r="X63" s="206"/>
      <c r="Y63" s="206"/>
      <c r="Z63" s="206"/>
      <c r="AA63" s="206"/>
      <c r="AB63" s="206"/>
      <c r="AC63" s="206"/>
      <c r="AD63" s="206"/>
      <c r="AE63" s="206"/>
      <c r="AF63" s="206"/>
      <c r="AG63" s="206"/>
      <c r="AH63" s="206">
        <f t="shared" si="2"/>
        <v>1</v>
      </c>
      <c r="AI63" s="170">
        <v>0</v>
      </c>
      <c r="AJ63" s="166" t="s">
        <v>179</v>
      </c>
      <c r="AK63" s="171" t="s">
        <v>82</v>
      </c>
      <c r="AL63" s="171" t="s">
        <v>82</v>
      </c>
      <c r="AM63" s="172" t="s">
        <v>59</v>
      </c>
      <c r="AN63" s="172" t="s">
        <v>163</v>
      </c>
      <c r="AO63" s="25" t="s">
        <v>48</v>
      </c>
      <c r="AP63" s="25" t="s">
        <v>49</v>
      </c>
    </row>
    <row r="64" spans="1:42" s="184" customFormat="1" ht="54.75" customHeight="1" x14ac:dyDescent="0.25">
      <c r="A64" s="167" t="s">
        <v>41</v>
      </c>
      <c r="B64" s="256" t="s">
        <v>42</v>
      </c>
      <c r="C64" s="256">
        <v>527</v>
      </c>
      <c r="D64" s="254" t="s">
        <v>160</v>
      </c>
      <c r="E64" s="254" t="s">
        <v>1017</v>
      </c>
      <c r="F64" s="169">
        <v>44593</v>
      </c>
      <c r="G64" s="169">
        <v>44854</v>
      </c>
      <c r="H64" s="271"/>
      <c r="I64" s="257">
        <v>3.5000000000000003E-2</v>
      </c>
      <c r="J64" s="257"/>
      <c r="K64" s="257"/>
      <c r="L64" s="257">
        <v>0.05</v>
      </c>
      <c r="M64" s="257"/>
      <c r="N64" s="257">
        <v>0.15</v>
      </c>
      <c r="O64" s="257"/>
      <c r="P64" s="257">
        <v>0.2</v>
      </c>
      <c r="Q64" s="257"/>
      <c r="R64" s="257">
        <v>0.2</v>
      </c>
      <c r="S64" s="257"/>
      <c r="T64" s="257">
        <v>0.2</v>
      </c>
      <c r="U64" s="257"/>
      <c r="V64" s="257">
        <v>0.05</v>
      </c>
      <c r="W64" s="257"/>
      <c r="X64" s="257">
        <v>0.05</v>
      </c>
      <c r="Y64" s="257"/>
      <c r="Z64" s="257">
        <v>0.05</v>
      </c>
      <c r="AA64" s="257"/>
      <c r="AB64" s="257">
        <v>0.05</v>
      </c>
      <c r="AC64" s="257"/>
      <c r="AD64" s="257"/>
      <c r="AE64" s="257"/>
      <c r="AF64" s="257"/>
      <c r="AG64" s="257"/>
      <c r="AH64" s="257">
        <f t="shared" si="2"/>
        <v>1.0000000000000002</v>
      </c>
      <c r="AI64" s="170">
        <v>0</v>
      </c>
      <c r="AJ64" s="254" t="s">
        <v>1018</v>
      </c>
      <c r="AK64" s="256" t="s">
        <v>82</v>
      </c>
      <c r="AL64" s="256" t="s">
        <v>82</v>
      </c>
      <c r="AM64" s="253" t="s">
        <v>59</v>
      </c>
      <c r="AN64" s="253" t="s">
        <v>163</v>
      </c>
      <c r="AO64" s="25" t="s">
        <v>48</v>
      </c>
      <c r="AP64" s="25" t="s">
        <v>49</v>
      </c>
    </row>
    <row r="65" spans="1:42" s="184" customFormat="1" ht="111.75" customHeight="1" x14ac:dyDescent="0.25">
      <c r="A65" s="167" t="s">
        <v>41</v>
      </c>
      <c r="B65" s="256" t="s">
        <v>42</v>
      </c>
      <c r="C65" s="256">
        <v>527</v>
      </c>
      <c r="D65" s="254" t="s">
        <v>160</v>
      </c>
      <c r="E65" s="254" t="s">
        <v>1020</v>
      </c>
      <c r="F65" s="169">
        <v>44774</v>
      </c>
      <c r="G65" s="169">
        <v>44834</v>
      </c>
      <c r="H65" s="271"/>
      <c r="I65" s="257">
        <v>3.5000000000000003E-2</v>
      </c>
      <c r="J65" s="257"/>
      <c r="K65" s="257"/>
      <c r="L65" s="257"/>
      <c r="M65" s="257"/>
      <c r="N65" s="257"/>
      <c r="O65" s="257"/>
      <c r="P65" s="257"/>
      <c r="Q65" s="257"/>
      <c r="R65" s="257"/>
      <c r="S65" s="257"/>
      <c r="T65" s="257"/>
      <c r="U65" s="257"/>
      <c r="V65" s="257"/>
      <c r="W65" s="257"/>
      <c r="X65" s="257"/>
      <c r="Y65" s="257"/>
      <c r="Z65" s="257">
        <v>0.5</v>
      </c>
      <c r="AA65" s="257"/>
      <c r="AB65" s="257">
        <v>0.5</v>
      </c>
      <c r="AC65" s="257"/>
      <c r="AD65" s="257"/>
      <c r="AE65" s="257"/>
      <c r="AF65" s="257"/>
      <c r="AG65" s="257"/>
      <c r="AH65" s="257">
        <f t="shared" si="2"/>
        <v>1</v>
      </c>
      <c r="AI65" s="170">
        <v>0</v>
      </c>
      <c r="AJ65" s="254" t="s">
        <v>1018</v>
      </c>
      <c r="AK65" s="256" t="s">
        <v>82</v>
      </c>
      <c r="AL65" s="256" t="s">
        <v>82</v>
      </c>
      <c r="AM65" s="253" t="s">
        <v>59</v>
      </c>
      <c r="AN65" s="253" t="s">
        <v>163</v>
      </c>
      <c r="AO65" s="25" t="s">
        <v>48</v>
      </c>
      <c r="AP65" s="25" t="s">
        <v>49</v>
      </c>
    </row>
    <row r="66" spans="1:42" s="184" customFormat="1" ht="54.75" customHeight="1" x14ac:dyDescent="0.25">
      <c r="A66" s="177" t="s">
        <v>41</v>
      </c>
      <c r="B66" s="178" t="s">
        <v>42</v>
      </c>
      <c r="C66" s="178">
        <v>527</v>
      </c>
      <c r="D66" s="166" t="s">
        <v>160</v>
      </c>
      <c r="E66" s="166" t="s">
        <v>182</v>
      </c>
      <c r="F66" s="169">
        <v>44593</v>
      </c>
      <c r="G66" s="169">
        <v>44773</v>
      </c>
      <c r="H66" s="271"/>
      <c r="I66" s="206">
        <v>6.6600000000000006E-2</v>
      </c>
      <c r="J66" s="206"/>
      <c r="K66" s="206"/>
      <c r="L66" s="206">
        <v>0.05</v>
      </c>
      <c r="M66" s="206"/>
      <c r="N66" s="206">
        <v>0.15</v>
      </c>
      <c r="O66" s="206"/>
      <c r="P66" s="206">
        <v>0.2</v>
      </c>
      <c r="Q66" s="206"/>
      <c r="R66" s="206">
        <v>0.2</v>
      </c>
      <c r="S66" s="206"/>
      <c r="T66" s="206">
        <v>0.2</v>
      </c>
      <c r="U66" s="206"/>
      <c r="V66" s="206">
        <v>0.2</v>
      </c>
      <c r="W66" s="206"/>
      <c r="X66" s="206"/>
      <c r="Y66" s="206"/>
      <c r="Z66" s="206"/>
      <c r="AA66" s="206"/>
      <c r="AB66" s="206"/>
      <c r="AC66" s="206"/>
      <c r="AD66" s="206"/>
      <c r="AE66" s="206"/>
      <c r="AF66" s="206"/>
      <c r="AG66" s="206"/>
      <c r="AH66" s="206">
        <f t="shared" si="2"/>
        <v>1</v>
      </c>
      <c r="AI66" s="170">
        <v>0</v>
      </c>
      <c r="AJ66" s="166" t="s">
        <v>179</v>
      </c>
      <c r="AK66" s="171" t="s">
        <v>82</v>
      </c>
      <c r="AL66" s="171" t="s">
        <v>82</v>
      </c>
      <c r="AM66" s="172" t="s">
        <v>59</v>
      </c>
      <c r="AN66" s="172" t="s">
        <v>163</v>
      </c>
      <c r="AO66" s="25" t="s">
        <v>48</v>
      </c>
      <c r="AP66" s="25" t="s">
        <v>49</v>
      </c>
    </row>
    <row r="67" spans="1:42" s="184" customFormat="1" ht="54.75" customHeight="1" x14ac:dyDescent="0.25">
      <c r="A67" s="177" t="s">
        <v>41</v>
      </c>
      <c r="B67" s="178" t="s">
        <v>42</v>
      </c>
      <c r="C67" s="178">
        <v>527</v>
      </c>
      <c r="D67" s="166" t="s">
        <v>160</v>
      </c>
      <c r="E67" s="166" t="s">
        <v>183</v>
      </c>
      <c r="F67" s="169">
        <v>44593</v>
      </c>
      <c r="G67" s="169">
        <v>44773</v>
      </c>
      <c r="H67" s="271"/>
      <c r="I67" s="206">
        <v>6.6600000000000006E-2</v>
      </c>
      <c r="J67" s="206"/>
      <c r="K67" s="206"/>
      <c r="L67" s="206">
        <v>0.05</v>
      </c>
      <c r="M67" s="206"/>
      <c r="N67" s="206">
        <v>0.15</v>
      </c>
      <c r="O67" s="206"/>
      <c r="P67" s="206">
        <v>0.2</v>
      </c>
      <c r="Q67" s="206"/>
      <c r="R67" s="206">
        <v>0.2</v>
      </c>
      <c r="S67" s="206"/>
      <c r="T67" s="206">
        <v>0.2</v>
      </c>
      <c r="U67" s="206"/>
      <c r="V67" s="206">
        <v>0.2</v>
      </c>
      <c r="W67" s="206"/>
      <c r="X67" s="206"/>
      <c r="Y67" s="206"/>
      <c r="Z67" s="206"/>
      <c r="AA67" s="206"/>
      <c r="AB67" s="206"/>
      <c r="AC67" s="206"/>
      <c r="AD67" s="206"/>
      <c r="AE67" s="206"/>
      <c r="AF67" s="206"/>
      <c r="AG67" s="206"/>
      <c r="AH67" s="206">
        <f t="shared" si="2"/>
        <v>1</v>
      </c>
      <c r="AI67" s="170">
        <v>0</v>
      </c>
      <c r="AJ67" s="166" t="s">
        <v>179</v>
      </c>
      <c r="AK67" s="171" t="s">
        <v>82</v>
      </c>
      <c r="AL67" s="171" t="s">
        <v>82</v>
      </c>
      <c r="AM67" s="172" t="s">
        <v>59</v>
      </c>
      <c r="AN67" s="172" t="s">
        <v>163</v>
      </c>
      <c r="AO67" s="25" t="s">
        <v>48</v>
      </c>
      <c r="AP67" s="25" t="s">
        <v>49</v>
      </c>
    </row>
    <row r="68" spans="1:42" s="184" customFormat="1" ht="54.75" customHeight="1" x14ac:dyDescent="0.25">
      <c r="A68" s="177" t="s">
        <v>41</v>
      </c>
      <c r="B68" s="178" t="s">
        <v>42</v>
      </c>
      <c r="C68" s="178">
        <v>527</v>
      </c>
      <c r="D68" s="166" t="s">
        <v>160</v>
      </c>
      <c r="E68" s="166" t="s">
        <v>184</v>
      </c>
      <c r="F68" s="169">
        <v>44713</v>
      </c>
      <c r="G68" s="169">
        <v>44834</v>
      </c>
      <c r="H68" s="271"/>
      <c r="I68" s="206">
        <v>6.6600000000000006E-2</v>
      </c>
      <c r="J68" s="206"/>
      <c r="K68" s="206"/>
      <c r="L68" s="206"/>
      <c r="M68" s="206"/>
      <c r="N68" s="206"/>
      <c r="O68" s="206"/>
      <c r="P68" s="206"/>
      <c r="Q68" s="206"/>
      <c r="R68" s="206"/>
      <c r="S68" s="206"/>
      <c r="T68" s="206">
        <v>0.1</v>
      </c>
      <c r="U68" s="206"/>
      <c r="V68" s="206">
        <v>0.25</v>
      </c>
      <c r="W68" s="206"/>
      <c r="X68" s="206">
        <v>0.25</v>
      </c>
      <c r="Y68" s="206"/>
      <c r="Z68" s="206">
        <v>0.4</v>
      </c>
      <c r="AA68" s="206"/>
      <c r="AB68" s="206"/>
      <c r="AC68" s="206"/>
      <c r="AD68" s="206"/>
      <c r="AE68" s="206"/>
      <c r="AF68" s="206"/>
      <c r="AG68" s="206"/>
      <c r="AH68" s="206">
        <f t="shared" si="2"/>
        <v>1</v>
      </c>
      <c r="AI68" s="170">
        <v>0</v>
      </c>
      <c r="AJ68" s="166" t="s">
        <v>185</v>
      </c>
      <c r="AK68" s="171" t="s">
        <v>82</v>
      </c>
      <c r="AL68" s="171" t="s">
        <v>82</v>
      </c>
      <c r="AM68" s="172" t="s">
        <v>59</v>
      </c>
      <c r="AN68" s="172" t="s">
        <v>163</v>
      </c>
      <c r="AO68" s="25" t="s">
        <v>48</v>
      </c>
      <c r="AP68" s="25" t="s">
        <v>49</v>
      </c>
    </row>
    <row r="69" spans="1:42" s="184" customFormat="1" ht="54.75" customHeight="1" x14ac:dyDescent="0.25">
      <c r="A69" s="177" t="s">
        <v>41</v>
      </c>
      <c r="B69" s="178" t="s">
        <v>42</v>
      </c>
      <c r="C69" s="178">
        <v>527</v>
      </c>
      <c r="D69" s="166" t="s">
        <v>160</v>
      </c>
      <c r="E69" s="166" t="s">
        <v>186</v>
      </c>
      <c r="F69" s="169">
        <v>44713</v>
      </c>
      <c r="G69" s="169">
        <v>44834</v>
      </c>
      <c r="H69" s="271"/>
      <c r="I69" s="206">
        <v>6.6600000000000006E-2</v>
      </c>
      <c r="J69" s="206"/>
      <c r="K69" s="206"/>
      <c r="L69" s="206"/>
      <c r="M69" s="206"/>
      <c r="N69" s="206"/>
      <c r="O69" s="206"/>
      <c r="P69" s="206"/>
      <c r="Q69" s="206"/>
      <c r="R69" s="206"/>
      <c r="S69" s="206"/>
      <c r="T69" s="206">
        <v>0.1</v>
      </c>
      <c r="U69" s="206"/>
      <c r="V69" s="206">
        <v>0.25</v>
      </c>
      <c r="W69" s="206"/>
      <c r="X69" s="206">
        <v>0.25</v>
      </c>
      <c r="Y69" s="206"/>
      <c r="Z69" s="206">
        <v>0.4</v>
      </c>
      <c r="AA69" s="206"/>
      <c r="AB69" s="206"/>
      <c r="AC69" s="206"/>
      <c r="AD69" s="206"/>
      <c r="AE69" s="206"/>
      <c r="AF69" s="206"/>
      <c r="AG69" s="206"/>
      <c r="AH69" s="206">
        <f t="shared" si="2"/>
        <v>1</v>
      </c>
      <c r="AI69" s="170">
        <v>0</v>
      </c>
      <c r="AJ69" s="166" t="s">
        <v>185</v>
      </c>
      <c r="AK69" s="171" t="s">
        <v>82</v>
      </c>
      <c r="AL69" s="171" t="s">
        <v>82</v>
      </c>
      <c r="AM69" s="172" t="s">
        <v>59</v>
      </c>
      <c r="AN69" s="172" t="s">
        <v>163</v>
      </c>
      <c r="AO69" s="25" t="s">
        <v>48</v>
      </c>
      <c r="AP69" s="25" t="s">
        <v>49</v>
      </c>
    </row>
    <row r="70" spans="1:42" s="184" customFormat="1" ht="42.75" customHeight="1" x14ac:dyDescent="0.25">
      <c r="A70" s="177" t="s">
        <v>41</v>
      </c>
      <c r="B70" s="178" t="s">
        <v>42</v>
      </c>
      <c r="C70" s="178">
        <v>527</v>
      </c>
      <c r="D70" s="166" t="s">
        <v>187</v>
      </c>
      <c r="E70" s="166" t="s">
        <v>188</v>
      </c>
      <c r="F70" s="169">
        <v>44593</v>
      </c>
      <c r="G70" s="169">
        <v>44680</v>
      </c>
      <c r="H70" s="271">
        <f>+I70+I71+I72+I73+I74</f>
        <v>1</v>
      </c>
      <c r="I70" s="204">
        <v>0.2</v>
      </c>
      <c r="J70" s="206"/>
      <c r="K70" s="206"/>
      <c r="L70" s="206">
        <v>0.15</v>
      </c>
      <c r="M70" s="206"/>
      <c r="N70" s="206">
        <v>0.35</v>
      </c>
      <c r="O70" s="206"/>
      <c r="P70" s="206">
        <v>0.5</v>
      </c>
      <c r="Q70" s="206"/>
      <c r="R70" s="206"/>
      <c r="S70" s="206"/>
      <c r="T70" s="206"/>
      <c r="U70" s="206"/>
      <c r="V70" s="206"/>
      <c r="W70" s="206"/>
      <c r="X70" s="206"/>
      <c r="Y70" s="206"/>
      <c r="Z70" s="206"/>
      <c r="AA70" s="206"/>
      <c r="AB70" s="206"/>
      <c r="AC70" s="206"/>
      <c r="AD70" s="206"/>
      <c r="AE70" s="206"/>
      <c r="AF70" s="206"/>
      <c r="AG70" s="206"/>
      <c r="AH70" s="206">
        <f t="shared" si="2"/>
        <v>1</v>
      </c>
      <c r="AI70" s="170">
        <v>0</v>
      </c>
      <c r="AJ70" s="27" t="s">
        <v>189</v>
      </c>
      <c r="AK70" s="171" t="s">
        <v>82</v>
      </c>
      <c r="AL70" s="171" t="s">
        <v>82</v>
      </c>
      <c r="AM70" s="172" t="s">
        <v>46</v>
      </c>
      <c r="AN70" s="172" t="s">
        <v>163</v>
      </c>
      <c r="AO70" s="25" t="s">
        <v>190</v>
      </c>
      <c r="AP70" s="25" t="s">
        <v>49</v>
      </c>
    </row>
    <row r="71" spans="1:42" s="184" customFormat="1" ht="57" x14ac:dyDescent="0.25">
      <c r="A71" s="177" t="s">
        <v>41</v>
      </c>
      <c r="B71" s="178" t="s">
        <v>42</v>
      </c>
      <c r="C71" s="178">
        <v>527</v>
      </c>
      <c r="D71" s="166" t="s">
        <v>187</v>
      </c>
      <c r="E71" s="166" t="s">
        <v>191</v>
      </c>
      <c r="F71" s="169">
        <v>44564</v>
      </c>
      <c r="G71" s="169">
        <v>44925</v>
      </c>
      <c r="H71" s="271"/>
      <c r="I71" s="204">
        <v>0.2</v>
      </c>
      <c r="J71" s="206">
        <v>0.4</v>
      </c>
      <c r="K71" s="206"/>
      <c r="L71" s="206"/>
      <c r="M71" s="206"/>
      <c r="N71" s="206"/>
      <c r="O71" s="206"/>
      <c r="P71" s="206">
        <v>0.2</v>
      </c>
      <c r="Q71" s="206"/>
      <c r="R71" s="206"/>
      <c r="S71" s="206"/>
      <c r="T71" s="206"/>
      <c r="U71" s="206"/>
      <c r="V71" s="206"/>
      <c r="W71" s="206"/>
      <c r="X71" s="206">
        <v>0.2</v>
      </c>
      <c r="Y71" s="206"/>
      <c r="Z71" s="206"/>
      <c r="AA71" s="206"/>
      <c r="AB71" s="206"/>
      <c r="AC71" s="206"/>
      <c r="AD71" s="206"/>
      <c r="AE71" s="206"/>
      <c r="AF71" s="206">
        <v>0.2</v>
      </c>
      <c r="AG71" s="206"/>
      <c r="AH71" s="206">
        <f t="shared" si="2"/>
        <v>1</v>
      </c>
      <c r="AI71" s="170">
        <v>0</v>
      </c>
      <c r="AJ71" s="27" t="s">
        <v>192</v>
      </c>
      <c r="AK71" s="171" t="s">
        <v>82</v>
      </c>
      <c r="AL71" s="171" t="s">
        <v>82</v>
      </c>
      <c r="AM71" s="172" t="s">
        <v>46</v>
      </c>
      <c r="AN71" s="172" t="s">
        <v>163</v>
      </c>
      <c r="AO71" s="25" t="s">
        <v>190</v>
      </c>
      <c r="AP71" s="25" t="s">
        <v>49</v>
      </c>
    </row>
    <row r="72" spans="1:42" s="184" customFormat="1" ht="57" x14ac:dyDescent="0.25">
      <c r="A72" s="177" t="s">
        <v>41</v>
      </c>
      <c r="B72" s="178" t="s">
        <v>42</v>
      </c>
      <c r="C72" s="178">
        <v>527</v>
      </c>
      <c r="D72" s="166" t="s">
        <v>187</v>
      </c>
      <c r="E72" s="166" t="s">
        <v>193</v>
      </c>
      <c r="F72" s="169">
        <v>44711</v>
      </c>
      <c r="G72" s="169">
        <v>44864</v>
      </c>
      <c r="H72" s="271"/>
      <c r="I72" s="204">
        <v>0.2</v>
      </c>
      <c r="J72" s="206"/>
      <c r="K72" s="206"/>
      <c r="L72" s="206"/>
      <c r="M72" s="206"/>
      <c r="N72" s="206"/>
      <c r="O72" s="206"/>
      <c r="P72" s="206"/>
      <c r="Q72" s="206"/>
      <c r="R72" s="206">
        <v>0.15</v>
      </c>
      <c r="S72" s="206"/>
      <c r="T72" s="206">
        <v>0.15</v>
      </c>
      <c r="U72" s="206"/>
      <c r="V72" s="206">
        <v>0.15</v>
      </c>
      <c r="W72" s="206"/>
      <c r="X72" s="206">
        <v>0.15</v>
      </c>
      <c r="Y72" s="206"/>
      <c r="Z72" s="206">
        <v>0.15</v>
      </c>
      <c r="AA72" s="206"/>
      <c r="AB72" s="206">
        <v>0.25</v>
      </c>
      <c r="AC72" s="206"/>
      <c r="AD72" s="206"/>
      <c r="AE72" s="206"/>
      <c r="AF72" s="206"/>
      <c r="AG72" s="206"/>
      <c r="AH72" s="206">
        <f t="shared" si="2"/>
        <v>1</v>
      </c>
      <c r="AI72" s="170">
        <v>0</v>
      </c>
      <c r="AJ72" s="27" t="s">
        <v>194</v>
      </c>
      <c r="AK72" s="171" t="s">
        <v>82</v>
      </c>
      <c r="AL72" s="171" t="s">
        <v>82</v>
      </c>
      <c r="AM72" s="172" t="s">
        <v>46</v>
      </c>
      <c r="AN72" s="172" t="s">
        <v>163</v>
      </c>
      <c r="AO72" s="25" t="s">
        <v>190</v>
      </c>
      <c r="AP72" s="25" t="s">
        <v>49</v>
      </c>
    </row>
    <row r="73" spans="1:42" s="184" customFormat="1" ht="57" x14ac:dyDescent="0.25">
      <c r="A73" s="177" t="s">
        <v>41</v>
      </c>
      <c r="B73" s="178" t="s">
        <v>42</v>
      </c>
      <c r="C73" s="178">
        <v>527</v>
      </c>
      <c r="D73" s="166" t="s">
        <v>187</v>
      </c>
      <c r="E73" s="166" t="s">
        <v>195</v>
      </c>
      <c r="F73" s="169">
        <v>44743</v>
      </c>
      <c r="G73" s="169">
        <v>44772</v>
      </c>
      <c r="H73" s="271"/>
      <c r="I73" s="204">
        <v>0.2</v>
      </c>
      <c r="J73" s="206"/>
      <c r="K73" s="206"/>
      <c r="L73" s="206"/>
      <c r="M73" s="206"/>
      <c r="N73" s="206"/>
      <c r="O73" s="206"/>
      <c r="P73" s="206"/>
      <c r="Q73" s="206"/>
      <c r="R73" s="206"/>
      <c r="S73" s="206"/>
      <c r="T73" s="206"/>
      <c r="U73" s="206"/>
      <c r="V73" s="206">
        <v>1</v>
      </c>
      <c r="W73" s="206"/>
      <c r="X73" s="206"/>
      <c r="Y73" s="206"/>
      <c r="Z73" s="206"/>
      <c r="AA73" s="206"/>
      <c r="AB73" s="206"/>
      <c r="AC73" s="206"/>
      <c r="AD73" s="206"/>
      <c r="AE73" s="206"/>
      <c r="AF73" s="206"/>
      <c r="AG73" s="206"/>
      <c r="AH73" s="206">
        <f t="shared" si="2"/>
        <v>1</v>
      </c>
      <c r="AI73" s="170">
        <v>0</v>
      </c>
      <c r="AJ73" s="206" t="s">
        <v>196</v>
      </c>
      <c r="AK73" s="171" t="s">
        <v>82</v>
      </c>
      <c r="AL73" s="171" t="s">
        <v>82</v>
      </c>
      <c r="AM73" s="172" t="s">
        <v>46</v>
      </c>
      <c r="AN73" s="172" t="s">
        <v>163</v>
      </c>
      <c r="AO73" s="25" t="s">
        <v>190</v>
      </c>
      <c r="AP73" s="25" t="s">
        <v>49</v>
      </c>
    </row>
    <row r="74" spans="1:42" s="184" customFormat="1" ht="95.25" customHeight="1" x14ac:dyDescent="0.25">
      <c r="A74" s="177" t="s">
        <v>41</v>
      </c>
      <c r="B74" s="178" t="s">
        <v>42</v>
      </c>
      <c r="C74" s="178">
        <v>527</v>
      </c>
      <c r="D74" s="166" t="s">
        <v>187</v>
      </c>
      <c r="E74" s="166" t="s">
        <v>197</v>
      </c>
      <c r="F74" s="169">
        <v>44683</v>
      </c>
      <c r="G74" s="169">
        <v>44834</v>
      </c>
      <c r="H74" s="271"/>
      <c r="I74" s="204">
        <v>0.2</v>
      </c>
      <c r="J74" s="206"/>
      <c r="K74" s="206"/>
      <c r="L74" s="206"/>
      <c r="M74" s="206"/>
      <c r="N74" s="206"/>
      <c r="O74" s="206"/>
      <c r="P74" s="206"/>
      <c r="Q74" s="206"/>
      <c r="R74" s="206">
        <v>0.2</v>
      </c>
      <c r="S74" s="206"/>
      <c r="T74" s="206">
        <v>0.2</v>
      </c>
      <c r="U74" s="206"/>
      <c r="V74" s="206">
        <v>0.2</v>
      </c>
      <c r="W74" s="206"/>
      <c r="X74" s="206">
        <v>0.2</v>
      </c>
      <c r="Y74" s="206"/>
      <c r="Z74" s="206">
        <v>0.2</v>
      </c>
      <c r="AA74" s="206"/>
      <c r="AB74" s="206"/>
      <c r="AC74" s="206"/>
      <c r="AD74" s="206"/>
      <c r="AE74" s="206"/>
      <c r="AF74" s="206"/>
      <c r="AG74" s="206"/>
      <c r="AH74" s="206">
        <f t="shared" si="2"/>
        <v>1</v>
      </c>
      <c r="AI74" s="170">
        <v>0</v>
      </c>
      <c r="AJ74" s="27" t="s">
        <v>198</v>
      </c>
      <c r="AK74" s="171" t="s">
        <v>82</v>
      </c>
      <c r="AL74" s="171" t="s">
        <v>82</v>
      </c>
      <c r="AM74" s="172" t="s">
        <v>46</v>
      </c>
      <c r="AN74" s="172" t="s">
        <v>163</v>
      </c>
      <c r="AO74" s="25" t="s">
        <v>190</v>
      </c>
      <c r="AP74" s="25" t="s">
        <v>49</v>
      </c>
    </row>
    <row r="75" spans="1:42" s="184" customFormat="1" ht="60.75" customHeight="1" x14ac:dyDescent="0.25">
      <c r="A75" s="177" t="s">
        <v>41</v>
      </c>
      <c r="B75" s="178" t="s">
        <v>42</v>
      </c>
      <c r="C75" s="178">
        <v>527</v>
      </c>
      <c r="D75" s="166" t="s">
        <v>199</v>
      </c>
      <c r="E75" s="166" t="s">
        <v>200</v>
      </c>
      <c r="F75" s="169">
        <v>44621</v>
      </c>
      <c r="G75" s="169">
        <v>44651</v>
      </c>
      <c r="H75" s="271">
        <f>+I75+I76+I77</f>
        <v>1</v>
      </c>
      <c r="I75" s="204">
        <v>0.3</v>
      </c>
      <c r="J75" s="206"/>
      <c r="K75" s="206"/>
      <c r="L75" s="206"/>
      <c r="M75" s="206"/>
      <c r="N75" s="206">
        <v>1</v>
      </c>
      <c r="O75" s="206"/>
      <c r="P75" s="206"/>
      <c r="Q75" s="206"/>
      <c r="R75" s="206"/>
      <c r="S75" s="206"/>
      <c r="T75" s="206"/>
      <c r="U75" s="206"/>
      <c r="V75" s="206"/>
      <c r="W75" s="206"/>
      <c r="X75" s="206"/>
      <c r="Y75" s="206"/>
      <c r="Z75" s="206"/>
      <c r="AA75" s="206"/>
      <c r="AB75" s="206"/>
      <c r="AC75" s="206"/>
      <c r="AD75" s="206"/>
      <c r="AE75" s="206"/>
      <c r="AF75" s="206"/>
      <c r="AG75" s="206"/>
      <c r="AH75" s="206">
        <f t="shared" si="2"/>
        <v>1</v>
      </c>
      <c r="AI75" s="170">
        <f t="shared" si="2"/>
        <v>0</v>
      </c>
      <c r="AJ75" s="27" t="s">
        <v>201</v>
      </c>
      <c r="AK75" s="171" t="s">
        <v>82</v>
      </c>
      <c r="AL75" s="171" t="s">
        <v>82</v>
      </c>
      <c r="AM75" s="172" t="s">
        <v>46</v>
      </c>
      <c r="AN75" s="172" t="s">
        <v>163</v>
      </c>
      <c r="AO75" s="25" t="s">
        <v>190</v>
      </c>
      <c r="AP75" s="25" t="s">
        <v>49</v>
      </c>
    </row>
    <row r="76" spans="1:42" s="184" customFormat="1" ht="60.75" customHeight="1" x14ac:dyDescent="0.25">
      <c r="A76" s="177" t="s">
        <v>41</v>
      </c>
      <c r="B76" s="178" t="s">
        <v>42</v>
      </c>
      <c r="C76" s="178">
        <v>527</v>
      </c>
      <c r="D76" s="166" t="s">
        <v>199</v>
      </c>
      <c r="E76" s="166" t="s">
        <v>202</v>
      </c>
      <c r="F76" s="169">
        <v>44652</v>
      </c>
      <c r="G76" s="169">
        <v>44925</v>
      </c>
      <c r="H76" s="271"/>
      <c r="I76" s="204">
        <v>0.5</v>
      </c>
      <c r="J76" s="206"/>
      <c r="K76" s="206"/>
      <c r="L76" s="206"/>
      <c r="M76" s="206"/>
      <c r="N76" s="206"/>
      <c r="O76" s="206"/>
      <c r="P76" s="206">
        <v>0.1</v>
      </c>
      <c r="Q76" s="206"/>
      <c r="R76" s="206">
        <v>0.1</v>
      </c>
      <c r="S76" s="206"/>
      <c r="T76" s="206">
        <v>0.1</v>
      </c>
      <c r="U76" s="206"/>
      <c r="V76" s="206">
        <v>0.1</v>
      </c>
      <c r="W76" s="206"/>
      <c r="X76" s="206">
        <v>0.1</v>
      </c>
      <c r="Y76" s="206"/>
      <c r="Z76" s="206">
        <v>0.15</v>
      </c>
      <c r="AA76" s="206"/>
      <c r="AB76" s="206">
        <v>0.1</v>
      </c>
      <c r="AC76" s="206"/>
      <c r="AD76" s="206">
        <v>0.1</v>
      </c>
      <c r="AE76" s="206"/>
      <c r="AF76" s="206">
        <v>0.15</v>
      </c>
      <c r="AG76" s="206"/>
      <c r="AH76" s="206">
        <f t="shared" si="2"/>
        <v>1</v>
      </c>
      <c r="AI76" s="170">
        <f t="shared" si="2"/>
        <v>0</v>
      </c>
      <c r="AJ76" s="27" t="s">
        <v>203</v>
      </c>
      <c r="AK76" s="171" t="s">
        <v>82</v>
      </c>
      <c r="AL76" s="171" t="s">
        <v>82</v>
      </c>
      <c r="AM76" s="172" t="s">
        <v>46</v>
      </c>
      <c r="AN76" s="172" t="s">
        <v>163</v>
      </c>
      <c r="AO76" s="25" t="s">
        <v>190</v>
      </c>
      <c r="AP76" s="25" t="s">
        <v>49</v>
      </c>
    </row>
    <row r="77" spans="1:42" s="184" customFormat="1" ht="71.25" x14ac:dyDescent="0.25">
      <c r="A77" s="177" t="s">
        <v>41</v>
      </c>
      <c r="B77" s="178" t="s">
        <v>42</v>
      </c>
      <c r="C77" s="178">
        <v>527</v>
      </c>
      <c r="D77" s="166" t="s">
        <v>199</v>
      </c>
      <c r="E77" s="166" t="s">
        <v>204</v>
      </c>
      <c r="F77" s="169">
        <v>44805</v>
      </c>
      <c r="G77" s="169">
        <v>44925</v>
      </c>
      <c r="H77" s="271"/>
      <c r="I77" s="206">
        <v>0.2</v>
      </c>
      <c r="J77" s="206"/>
      <c r="K77" s="206"/>
      <c r="L77" s="206"/>
      <c r="M77" s="206"/>
      <c r="N77" s="206"/>
      <c r="O77" s="206"/>
      <c r="P77" s="206"/>
      <c r="Q77" s="206"/>
      <c r="R77" s="206"/>
      <c r="S77" s="206"/>
      <c r="T77" s="206"/>
      <c r="U77" s="206"/>
      <c r="V77" s="206"/>
      <c r="W77" s="206"/>
      <c r="X77" s="206"/>
      <c r="Y77" s="206"/>
      <c r="Z77" s="206">
        <v>0.5</v>
      </c>
      <c r="AA77" s="206"/>
      <c r="AB77" s="206"/>
      <c r="AC77" s="206"/>
      <c r="AD77" s="206"/>
      <c r="AE77" s="206"/>
      <c r="AF77" s="206">
        <v>0.5</v>
      </c>
      <c r="AG77" s="206"/>
      <c r="AH77" s="206">
        <f t="shared" si="2"/>
        <v>1</v>
      </c>
      <c r="AI77" s="170">
        <f t="shared" si="2"/>
        <v>0</v>
      </c>
      <c r="AJ77" s="27" t="s">
        <v>205</v>
      </c>
      <c r="AK77" s="171" t="s">
        <v>82</v>
      </c>
      <c r="AL77" s="171" t="s">
        <v>82</v>
      </c>
      <c r="AM77" s="172" t="s">
        <v>46</v>
      </c>
      <c r="AN77" s="172" t="s">
        <v>163</v>
      </c>
      <c r="AO77" s="25" t="s">
        <v>190</v>
      </c>
      <c r="AP77" s="25" t="s">
        <v>49</v>
      </c>
    </row>
    <row r="78" spans="1:42" s="184" customFormat="1" ht="42.75" x14ac:dyDescent="0.25">
      <c r="A78" s="177" t="s">
        <v>41</v>
      </c>
      <c r="B78" s="178" t="s">
        <v>42</v>
      </c>
      <c r="C78" s="178">
        <v>528</v>
      </c>
      <c r="D78" s="166" t="s">
        <v>206</v>
      </c>
      <c r="E78" s="166" t="s">
        <v>207</v>
      </c>
      <c r="F78" s="169">
        <v>44564</v>
      </c>
      <c r="G78" s="169">
        <v>44925</v>
      </c>
      <c r="H78" s="271">
        <f>+I78+I79+I80+I81+I82+I83</f>
        <v>1</v>
      </c>
      <c r="I78" s="206">
        <v>0.2</v>
      </c>
      <c r="J78" s="206">
        <v>0.05</v>
      </c>
      <c r="K78" s="206"/>
      <c r="L78" s="206">
        <v>0.08</v>
      </c>
      <c r="M78" s="206"/>
      <c r="N78" s="206">
        <v>0.08</v>
      </c>
      <c r="O78" s="206"/>
      <c r="P78" s="206">
        <v>0.1</v>
      </c>
      <c r="Q78" s="206"/>
      <c r="R78" s="206">
        <v>0.1</v>
      </c>
      <c r="S78" s="206"/>
      <c r="T78" s="206">
        <v>0.09</v>
      </c>
      <c r="U78" s="206"/>
      <c r="V78" s="206">
        <v>0.09</v>
      </c>
      <c r="W78" s="206"/>
      <c r="X78" s="206">
        <v>0.09</v>
      </c>
      <c r="Y78" s="206"/>
      <c r="Z78" s="206">
        <v>0.08</v>
      </c>
      <c r="AA78" s="206"/>
      <c r="AB78" s="206">
        <v>0.08</v>
      </c>
      <c r="AC78" s="206"/>
      <c r="AD78" s="206">
        <v>0.08</v>
      </c>
      <c r="AE78" s="206"/>
      <c r="AF78" s="206">
        <v>0.08</v>
      </c>
      <c r="AG78" s="206"/>
      <c r="AH78" s="206">
        <f>+J78+L78+N78+P78+R78+T78+V78+X78+Z78+AB78+AD78+AF78</f>
        <v>0.99999999999999978</v>
      </c>
      <c r="AI78" s="170">
        <f>+K78+M78+O78+Q78+S78+U78+W78+Y78+AA78+AC78+AE78+AG78</f>
        <v>0</v>
      </c>
      <c r="AJ78" s="166" t="s">
        <v>208</v>
      </c>
      <c r="AK78" s="171" t="s">
        <v>82</v>
      </c>
      <c r="AL78" s="171" t="s">
        <v>82</v>
      </c>
      <c r="AM78" s="172" t="s">
        <v>209</v>
      </c>
      <c r="AN78" s="25" t="s">
        <v>210</v>
      </c>
      <c r="AO78" s="25" t="s">
        <v>211</v>
      </c>
      <c r="AP78" s="25" t="s">
        <v>212</v>
      </c>
    </row>
    <row r="79" spans="1:42" s="184" customFormat="1" ht="57" x14ac:dyDescent="0.25">
      <c r="A79" s="177" t="s">
        <v>41</v>
      </c>
      <c r="B79" s="178" t="s">
        <v>42</v>
      </c>
      <c r="C79" s="178">
        <v>528</v>
      </c>
      <c r="D79" s="166" t="s">
        <v>206</v>
      </c>
      <c r="E79" s="166" t="s">
        <v>213</v>
      </c>
      <c r="F79" s="169">
        <v>44564</v>
      </c>
      <c r="G79" s="169">
        <v>44925</v>
      </c>
      <c r="H79" s="271"/>
      <c r="I79" s="206">
        <v>0.2</v>
      </c>
      <c r="J79" s="206">
        <v>0.08</v>
      </c>
      <c r="K79" s="206"/>
      <c r="L79" s="206">
        <v>0.08</v>
      </c>
      <c r="M79" s="206"/>
      <c r="N79" s="206">
        <v>0.09</v>
      </c>
      <c r="O79" s="206"/>
      <c r="P79" s="206">
        <v>0.09</v>
      </c>
      <c r="Q79" s="206"/>
      <c r="R79" s="206">
        <v>0.08</v>
      </c>
      <c r="S79" s="206"/>
      <c r="T79" s="206">
        <v>0.08</v>
      </c>
      <c r="U79" s="206"/>
      <c r="V79" s="206">
        <v>0.08</v>
      </c>
      <c r="W79" s="206"/>
      <c r="X79" s="206">
        <v>0.08</v>
      </c>
      <c r="Y79" s="206"/>
      <c r="Z79" s="206">
        <v>0.09</v>
      </c>
      <c r="AA79" s="206"/>
      <c r="AB79" s="206">
        <v>0.09</v>
      </c>
      <c r="AC79" s="206"/>
      <c r="AD79" s="206">
        <v>0.08</v>
      </c>
      <c r="AE79" s="206"/>
      <c r="AF79" s="206">
        <v>0.08</v>
      </c>
      <c r="AG79" s="206"/>
      <c r="AH79" s="206">
        <f>+J79+L79+N79+P79+R79+T79+V79+X79+Z79+AB79+AD79+AF79</f>
        <v>0.99999999999999978</v>
      </c>
      <c r="AI79" s="170">
        <f t="shared" ref="AH79:AI86" si="3">+K79+M79+O79+Q79+S79+U79+W79+Y79+AA79+AC79+AE79+AG79</f>
        <v>0</v>
      </c>
      <c r="AJ79" s="166" t="s">
        <v>214</v>
      </c>
      <c r="AK79" s="171" t="s">
        <v>82</v>
      </c>
      <c r="AL79" s="171" t="s">
        <v>82</v>
      </c>
      <c r="AM79" s="172" t="s">
        <v>209</v>
      </c>
      <c r="AN79" s="25" t="s">
        <v>210</v>
      </c>
      <c r="AO79" s="25" t="s">
        <v>211</v>
      </c>
      <c r="AP79" s="25" t="s">
        <v>212</v>
      </c>
    </row>
    <row r="80" spans="1:42" s="184" customFormat="1" ht="42.75" x14ac:dyDescent="0.25">
      <c r="A80" s="177" t="s">
        <v>41</v>
      </c>
      <c r="B80" s="178" t="s">
        <v>42</v>
      </c>
      <c r="C80" s="178">
        <v>528</v>
      </c>
      <c r="D80" s="166" t="s">
        <v>206</v>
      </c>
      <c r="E80" s="166" t="s">
        <v>215</v>
      </c>
      <c r="F80" s="169">
        <v>44564</v>
      </c>
      <c r="G80" s="169">
        <v>44925</v>
      </c>
      <c r="H80" s="271"/>
      <c r="I80" s="206">
        <v>0.2</v>
      </c>
      <c r="J80" s="206">
        <v>0.08</v>
      </c>
      <c r="K80" s="206"/>
      <c r="L80" s="206">
        <v>0.08</v>
      </c>
      <c r="M80" s="206"/>
      <c r="N80" s="206">
        <v>0.09</v>
      </c>
      <c r="O80" s="206"/>
      <c r="P80" s="206">
        <v>0.09</v>
      </c>
      <c r="Q80" s="206"/>
      <c r="R80" s="206">
        <v>0.08</v>
      </c>
      <c r="S80" s="206"/>
      <c r="T80" s="206">
        <v>0.08</v>
      </c>
      <c r="U80" s="206"/>
      <c r="V80" s="206">
        <v>0.08</v>
      </c>
      <c r="W80" s="206"/>
      <c r="X80" s="206">
        <v>0.08</v>
      </c>
      <c r="Y80" s="206"/>
      <c r="Z80" s="206">
        <v>0.09</v>
      </c>
      <c r="AA80" s="206"/>
      <c r="AB80" s="206">
        <v>0.09</v>
      </c>
      <c r="AC80" s="206"/>
      <c r="AD80" s="206">
        <v>0.08</v>
      </c>
      <c r="AE80" s="206"/>
      <c r="AF80" s="206">
        <v>0.08</v>
      </c>
      <c r="AG80" s="206"/>
      <c r="AH80" s="206">
        <f>+J80+L80+N80+P80+R80+T80+V80+X80+Z80+AB80+AD80+AF80</f>
        <v>0.99999999999999978</v>
      </c>
      <c r="AI80" s="170">
        <f t="shared" si="3"/>
        <v>0</v>
      </c>
      <c r="AJ80" s="166" t="s">
        <v>216</v>
      </c>
      <c r="AK80" s="171" t="s">
        <v>82</v>
      </c>
      <c r="AL80" s="171" t="s">
        <v>82</v>
      </c>
      <c r="AM80" s="172" t="s">
        <v>209</v>
      </c>
      <c r="AN80" s="25" t="s">
        <v>210</v>
      </c>
      <c r="AO80" s="25" t="s">
        <v>211</v>
      </c>
      <c r="AP80" s="25" t="s">
        <v>212</v>
      </c>
    </row>
    <row r="81" spans="1:42" s="184" customFormat="1" ht="99.75" x14ac:dyDescent="0.25">
      <c r="A81" s="177" t="s">
        <v>41</v>
      </c>
      <c r="B81" s="178" t="s">
        <v>42</v>
      </c>
      <c r="C81" s="178">
        <v>528</v>
      </c>
      <c r="D81" s="166" t="s">
        <v>206</v>
      </c>
      <c r="E81" s="166" t="s">
        <v>217</v>
      </c>
      <c r="F81" s="169">
        <v>44564</v>
      </c>
      <c r="G81" s="169">
        <v>44925</v>
      </c>
      <c r="H81" s="271"/>
      <c r="I81" s="206">
        <v>0.2</v>
      </c>
      <c r="J81" s="206">
        <v>0.08</v>
      </c>
      <c r="K81" s="206"/>
      <c r="L81" s="206">
        <v>0.08</v>
      </c>
      <c r="M81" s="206"/>
      <c r="N81" s="206">
        <v>0.09</v>
      </c>
      <c r="O81" s="206"/>
      <c r="P81" s="206">
        <v>0.09</v>
      </c>
      <c r="Q81" s="206"/>
      <c r="R81" s="206">
        <v>0.08</v>
      </c>
      <c r="S81" s="206"/>
      <c r="T81" s="206">
        <v>0.08</v>
      </c>
      <c r="U81" s="206"/>
      <c r="V81" s="206">
        <v>0.08</v>
      </c>
      <c r="W81" s="206"/>
      <c r="X81" s="206">
        <v>0.08</v>
      </c>
      <c r="Y81" s="206"/>
      <c r="Z81" s="206">
        <v>0.09</v>
      </c>
      <c r="AA81" s="206"/>
      <c r="AB81" s="206">
        <v>0.09</v>
      </c>
      <c r="AC81" s="206"/>
      <c r="AD81" s="206">
        <v>0.08</v>
      </c>
      <c r="AE81" s="206"/>
      <c r="AF81" s="206">
        <v>0.08</v>
      </c>
      <c r="AG81" s="206"/>
      <c r="AH81" s="206">
        <f>+J81+L81+N81+P81+R81+T81+V81+X81+Z81+AB81+AD81+AF81</f>
        <v>0.99999999999999978</v>
      </c>
      <c r="AI81" s="170">
        <f t="shared" si="3"/>
        <v>0</v>
      </c>
      <c r="AJ81" s="166" t="s">
        <v>218</v>
      </c>
      <c r="AK81" s="171" t="s">
        <v>82</v>
      </c>
      <c r="AL81" s="171" t="s">
        <v>82</v>
      </c>
      <c r="AM81" s="172" t="s">
        <v>209</v>
      </c>
      <c r="AN81" s="25" t="s">
        <v>210</v>
      </c>
      <c r="AO81" s="25" t="s">
        <v>211</v>
      </c>
      <c r="AP81" s="25" t="s">
        <v>212</v>
      </c>
    </row>
    <row r="82" spans="1:42" s="184" customFormat="1" ht="71.25" x14ac:dyDescent="0.25">
      <c r="A82" s="177" t="s">
        <v>41</v>
      </c>
      <c r="B82" s="178" t="s">
        <v>42</v>
      </c>
      <c r="C82" s="178">
        <v>528</v>
      </c>
      <c r="D82" s="166" t="s">
        <v>206</v>
      </c>
      <c r="E82" s="166" t="s">
        <v>219</v>
      </c>
      <c r="F82" s="169">
        <v>44593</v>
      </c>
      <c r="G82" s="169">
        <v>44926</v>
      </c>
      <c r="H82" s="271"/>
      <c r="I82" s="206">
        <v>0.1</v>
      </c>
      <c r="J82" s="206"/>
      <c r="K82" s="206"/>
      <c r="L82" s="206"/>
      <c r="M82" s="206"/>
      <c r="N82" s="206"/>
      <c r="O82" s="206"/>
      <c r="P82" s="126">
        <v>0.33300000000000002</v>
      </c>
      <c r="Q82" s="206"/>
      <c r="R82" s="206"/>
      <c r="S82" s="206"/>
      <c r="T82" s="206"/>
      <c r="U82" s="206"/>
      <c r="V82" s="206"/>
      <c r="W82" s="206"/>
      <c r="X82" s="126">
        <v>0.33300000000000002</v>
      </c>
      <c r="Y82" s="206"/>
      <c r="Z82" s="206"/>
      <c r="AA82" s="206"/>
      <c r="AB82" s="206"/>
      <c r="AC82" s="206"/>
      <c r="AD82" s="206"/>
      <c r="AE82" s="206"/>
      <c r="AF82" s="126">
        <v>0.33300000000000002</v>
      </c>
      <c r="AG82" s="206"/>
      <c r="AH82" s="206">
        <f>+J82+L82+N82+P82+R82+T82+V82+X82+Z82+AB82+AD82+AF82</f>
        <v>0.99900000000000011</v>
      </c>
      <c r="AI82" s="170">
        <f t="shared" si="3"/>
        <v>0</v>
      </c>
      <c r="AJ82" s="166" t="s">
        <v>220</v>
      </c>
      <c r="AK82" s="171" t="s">
        <v>82</v>
      </c>
      <c r="AL82" s="171" t="s">
        <v>82</v>
      </c>
      <c r="AM82" s="172" t="s">
        <v>209</v>
      </c>
      <c r="AN82" s="25" t="s">
        <v>210</v>
      </c>
      <c r="AO82" s="25" t="s">
        <v>211</v>
      </c>
      <c r="AP82" s="25" t="s">
        <v>212</v>
      </c>
    </row>
    <row r="83" spans="1:42" s="184" customFormat="1" ht="42.75" x14ac:dyDescent="0.25">
      <c r="A83" s="177" t="s">
        <v>41</v>
      </c>
      <c r="B83" s="178" t="s">
        <v>42</v>
      </c>
      <c r="C83" s="178">
        <v>528</v>
      </c>
      <c r="D83" s="166" t="s">
        <v>206</v>
      </c>
      <c r="E83" s="166" t="s">
        <v>221</v>
      </c>
      <c r="F83" s="169">
        <v>44621</v>
      </c>
      <c r="G83" s="169">
        <v>44864</v>
      </c>
      <c r="H83" s="271"/>
      <c r="I83" s="206">
        <v>0.1</v>
      </c>
      <c r="J83" s="206"/>
      <c r="K83" s="206"/>
      <c r="L83" s="206"/>
      <c r="M83" s="206"/>
      <c r="N83" s="206">
        <v>0.5</v>
      </c>
      <c r="O83" s="206"/>
      <c r="P83" s="206"/>
      <c r="Q83" s="206"/>
      <c r="R83" s="206"/>
      <c r="S83" s="206"/>
      <c r="T83" s="206"/>
      <c r="U83" s="206"/>
      <c r="V83" s="206"/>
      <c r="W83" s="206"/>
      <c r="X83" s="206"/>
      <c r="Y83" s="206"/>
      <c r="Z83" s="206">
        <v>0.5</v>
      </c>
      <c r="AA83" s="206"/>
      <c r="AB83" s="206"/>
      <c r="AC83" s="206"/>
      <c r="AD83" s="206"/>
      <c r="AE83" s="206"/>
      <c r="AF83" s="206"/>
      <c r="AG83" s="206"/>
      <c r="AH83" s="206">
        <f>+J83+L83+N83+P83+R83+T83+V83+X83+Z83+AB83+AD83+AF83</f>
        <v>1</v>
      </c>
      <c r="AI83" s="170">
        <f t="shared" si="3"/>
        <v>0</v>
      </c>
      <c r="AJ83" s="166" t="s">
        <v>222</v>
      </c>
      <c r="AK83" s="171" t="s">
        <v>82</v>
      </c>
      <c r="AL83" s="171" t="s">
        <v>82</v>
      </c>
      <c r="AM83" s="172" t="s">
        <v>209</v>
      </c>
      <c r="AN83" s="25" t="s">
        <v>210</v>
      </c>
      <c r="AO83" s="25" t="s">
        <v>211</v>
      </c>
      <c r="AP83" s="25" t="s">
        <v>212</v>
      </c>
    </row>
    <row r="84" spans="1:42" s="184" customFormat="1" ht="42.75" x14ac:dyDescent="0.25">
      <c r="A84" s="177" t="s">
        <v>41</v>
      </c>
      <c r="B84" s="178" t="s">
        <v>42</v>
      </c>
      <c r="C84" s="178">
        <v>528</v>
      </c>
      <c r="D84" s="166" t="s">
        <v>223</v>
      </c>
      <c r="E84" s="166" t="s">
        <v>224</v>
      </c>
      <c r="F84" s="169">
        <v>44564</v>
      </c>
      <c r="G84" s="169">
        <v>44592</v>
      </c>
      <c r="H84" s="271">
        <f>+I84+I85+I86</f>
        <v>1</v>
      </c>
      <c r="I84" s="206">
        <v>0.05</v>
      </c>
      <c r="J84" s="206">
        <v>1</v>
      </c>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f t="shared" si="3"/>
        <v>1</v>
      </c>
      <c r="AI84" s="170">
        <f t="shared" si="3"/>
        <v>0</v>
      </c>
      <c r="AJ84" s="166" t="s">
        <v>225</v>
      </c>
      <c r="AK84" s="172" t="s">
        <v>82</v>
      </c>
      <c r="AL84" s="171" t="s">
        <v>82</v>
      </c>
      <c r="AM84" s="172" t="s">
        <v>226</v>
      </c>
      <c r="AN84" s="172" t="s">
        <v>227</v>
      </c>
      <c r="AO84" s="172" t="s">
        <v>228</v>
      </c>
      <c r="AP84" s="25" t="s">
        <v>229</v>
      </c>
    </row>
    <row r="85" spans="1:42" s="184" customFormat="1" ht="42.75" x14ac:dyDescent="0.25">
      <c r="A85" s="177" t="s">
        <v>41</v>
      </c>
      <c r="B85" s="178" t="s">
        <v>42</v>
      </c>
      <c r="C85" s="178">
        <v>528</v>
      </c>
      <c r="D85" s="166" t="s">
        <v>223</v>
      </c>
      <c r="E85" s="166" t="s">
        <v>230</v>
      </c>
      <c r="F85" s="169">
        <v>44564</v>
      </c>
      <c r="G85" s="169">
        <v>44925</v>
      </c>
      <c r="H85" s="271"/>
      <c r="I85" s="206">
        <v>0.9</v>
      </c>
      <c r="J85" s="206">
        <v>0.1</v>
      </c>
      <c r="K85" s="206"/>
      <c r="L85" s="206">
        <v>0.12</v>
      </c>
      <c r="M85" s="206"/>
      <c r="N85" s="206">
        <v>0.06</v>
      </c>
      <c r="O85" s="206"/>
      <c r="P85" s="206">
        <v>0.05</v>
      </c>
      <c r="Q85" s="206"/>
      <c r="R85" s="206">
        <v>0.05</v>
      </c>
      <c r="S85" s="206"/>
      <c r="T85" s="206">
        <v>0.04</v>
      </c>
      <c r="U85" s="206"/>
      <c r="V85" s="206">
        <v>0.1</v>
      </c>
      <c r="W85" s="206"/>
      <c r="X85" s="206">
        <v>0.05</v>
      </c>
      <c r="Y85" s="206"/>
      <c r="Z85" s="206">
        <v>0.08</v>
      </c>
      <c r="AA85" s="206"/>
      <c r="AB85" s="206">
        <v>0.06</v>
      </c>
      <c r="AC85" s="206"/>
      <c r="AD85" s="206">
        <v>7.0000000000000007E-2</v>
      </c>
      <c r="AE85" s="206"/>
      <c r="AF85" s="206">
        <v>0.22</v>
      </c>
      <c r="AG85" s="206"/>
      <c r="AH85" s="206">
        <f t="shared" si="3"/>
        <v>1</v>
      </c>
      <c r="AI85" s="170">
        <f t="shared" si="3"/>
        <v>0</v>
      </c>
      <c r="AJ85" s="166" t="s">
        <v>231</v>
      </c>
      <c r="AK85" s="172" t="s">
        <v>82</v>
      </c>
      <c r="AL85" s="171" t="s">
        <v>82</v>
      </c>
      <c r="AM85" s="172" t="s">
        <v>226</v>
      </c>
      <c r="AN85" s="172" t="s">
        <v>227</v>
      </c>
      <c r="AO85" s="172" t="s">
        <v>228</v>
      </c>
      <c r="AP85" s="25" t="s">
        <v>229</v>
      </c>
    </row>
    <row r="86" spans="1:42" s="184" customFormat="1" ht="71.25" x14ac:dyDescent="0.25">
      <c r="A86" s="177" t="s">
        <v>41</v>
      </c>
      <c r="B86" s="178" t="s">
        <v>42</v>
      </c>
      <c r="C86" s="178">
        <v>528</v>
      </c>
      <c r="D86" s="166" t="s">
        <v>223</v>
      </c>
      <c r="E86" s="166" t="s">
        <v>232</v>
      </c>
      <c r="F86" s="169">
        <v>44564</v>
      </c>
      <c r="G86" s="169">
        <v>44925</v>
      </c>
      <c r="H86" s="271"/>
      <c r="I86" s="206">
        <v>0.05</v>
      </c>
      <c r="J86" s="206"/>
      <c r="K86" s="206"/>
      <c r="L86" s="206"/>
      <c r="M86" s="206"/>
      <c r="N86" s="185"/>
      <c r="O86" s="206"/>
      <c r="P86" s="206">
        <v>0.33329999999999999</v>
      </c>
      <c r="Q86" s="206"/>
      <c r="R86" s="206"/>
      <c r="S86" s="206"/>
      <c r="T86" s="206"/>
      <c r="U86" s="206"/>
      <c r="V86" s="206">
        <v>0.33329999999999999</v>
      </c>
      <c r="W86" s="206"/>
      <c r="X86" s="206"/>
      <c r="Y86" s="206"/>
      <c r="Z86" s="206"/>
      <c r="AA86" s="206"/>
      <c r="AB86" s="206">
        <v>0.33329999999999999</v>
      </c>
      <c r="AC86" s="206"/>
      <c r="AD86" s="206"/>
      <c r="AE86" s="206"/>
      <c r="AF86" s="206"/>
      <c r="AG86" s="206"/>
      <c r="AH86" s="206">
        <f t="shared" si="3"/>
        <v>0.99990000000000001</v>
      </c>
      <c r="AI86" s="170">
        <f t="shared" si="3"/>
        <v>0</v>
      </c>
      <c r="AJ86" s="166" t="s">
        <v>233</v>
      </c>
      <c r="AK86" s="172" t="s">
        <v>82</v>
      </c>
      <c r="AL86" s="171" t="s">
        <v>82</v>
      </c>
      <c r="AM86" s="172" t="s">
        <v>226</v>
      </c>
      <c r="AN86" s="172" t="s">
        <v>227</v>
      </c>
      <c r="AO86" s="172" t="s">
        <v>228</v>
      </c>
      <c r="AP86" s="25" t="s">
        <v>229</v>
      </c>
    </row>
    <row r="87" spans="1:42" s="184" customFormat="1" ht="63.75" customHeight="1" x14ac:dyDescent="0.25">
      <c r="A87" s="177" t="s">
        <v>41</v>
      </c>
      <c r="B87" s="178" t="s">
        <v>42</v>
      </c>
      <c r="C87" s="178">
        <v>528</v>
      </c>
      <c r="D87" s="166" t="s">
        <v>234</v>
      </c>
      <c r="E87" s="166" t="s">
        <v>235</v>
      </c>
      <c r="F87" s="169">
        <v>44593</v>
      </c>
      <c r="G87" s="169">
        <v>44620</v>
      </c>
      <c r="H87" s="271">
        <f>+I87+I88+I89+I90</f>
        <v>1</v>
      </c>
      <c r="I87" s="206">
        <v>0.2</v>
      </c>
      <c r="J87" s="206"/>
      <c r="K87" s="206"/>
      <c r="L87" s="206">
        <v>1</v>
      </c>
      <c r="M87" s="206"/>
      <c r="N87" s="206"/>
      <c r="O87" s="206"/>
      <c r="P87" s="206"/>
      <c r="Q87" s="206"/>
      <c r="R87" s="206"/>
      <c r="S87" s="206"/>
      <c r="T87" s="206"/>
      <c r="U87" s="206"/>
      <c r="V87" s="206"/>
      <c r="W87" s="206"/>
      <c r="X87" s="206"/>
      <c r="Y87" s="206"/>
      <c r="Z87" s="206"/>
      <c r="AA87" s="206"/>
      <c r="AB87" s="206"/>
      <c r="AC87" s="206"/>
      <c r="AD87" s="206"/>
      <c r="AE87" s="206"/>
      <c r="AF87" s="206"/>
      <c r="AG87" s="206"/>
      <c r="AH87" s="206">
        <f>+J87+L87+N87+P87+R87+T87+V87+X87+Z87+AB87+AD87+AF87</f>
        <v>1</v>
      </c>
      <c r="AI87" s="170">
        <f>+K87+M87+O87+Q87+S87+U87+W87+Y87+AA87+AC87+AE87+AG87</f>
        <v>0</v>
      </c>
      <c r="AJ87" s="166" t="s">
        <v>236</v>
      </c>
      <c r="AK87" s="276">
        <v>1</v>
      </c>
      <c r="AL87" s="269">
        <v>1444923661</v>
      </c>
      <c r="AM87" s="172" t="s">
        <v>237</v>
      </c>
      <c r="AN87" s="172" t="s">
        <v>238</v>
      </c>
      <c r="AO87" s="25" t="s">
        <v>239</v>
      </c>
      <c r="AP87" s="25" t="s">
        <v>240</v>
      </c>
    </row>
    <row r="88" spans="1:42" s="184" customFormat="1" ht="61.5" customHeight="1" x14ac:dyDescent="0.25">
      <c r="A88" s="177" t="s">
        <v>41</v>
      </c>
      <c r="B88" s="178" t="s">
        <v>42</v>
      </c>
      <c r="C88" s="178">
        <v>528</v>
      </c>
      <c r="D88" s="166" t="s">
        <v>234</v>
      </c>
      <c r="E88" s="166" t="s">
        <v>241</v>
      </c>
      <c r="F88" s="169">
        <v>44593</v>
      </c>
      <c r="G88" s="169">
        <v>44620</v>
      </c>
      <c r="H88" s="271"/>
      <c r="I88" s="206">
        <v>0.2</v>
      </c>
      <c r="J88" s="206"/>
      <c r="K88" s="206"/>
      <c r="L88" s="206">
        <v>1</v>
      </c>
      <c r="M88" s="206"/>
      <c r="N88" s="206"/>
      <c r="O88" s="206"/>
      <c r="P88" s="206"/>
      <c r="Q88" s="206"/>
      <c r="R88" s="206"/>
      <c r="S88" s="206"/>
      <c r="T88" s="206"/>
      <c r="U88" s="206"/>
      <c r="V88" s="206"/>
      <c r="W88" s="206"/>
      <c r="X88" s="206"/>
      <c r="Y88" s="206"/>
      <c r="Z88" s="206"/>
      <c r="AA88" s="206"/>
      <c r="AB88" s="206"/>
      <c r="AC88" s="206"/>
      <c r="AD88" s="206"/>
      <c r="AE88" s="206"/>
      <c r="AF88" s="206"/>
      <c r="AG88" s="206"/>
      <c r="AH88" s="206">
        <f t="shared" ref="AH88:AI111" si="4">+J88+L88+N88+P88+R88+T88+V88+X88+Z88+AB88+AD88+AF88</f>
        <v>1</v>
      </c>
      <c r="AI88" s="170">
        <f t="shared" si="4"/>
        <v>0</v>
      </c>
      <c r="AJ88" s="166" t="s">
        <v>242</v>
      </c>
      <c r="AK88" s="276"/>
      <c r="AL88" s="270"/>
      <c r="AM88" s="172" t="s">
        <v>237</v>
      </c>
      <c r="AN88" s="172" t="s">
        <v>238</v>
      </c>
      <c r="AO88" s="25" t="s">
        <v>239</v>
      </c>
      <c r="AP88" s="25" t="s">
        <v>240</v>
      </c>
    </row>
    <row r="89" spans="1:42" s="184" customFormat="1" ht="49.5" customHeight="1" x14ac:dyDescent="0.25">
      <c r="A89" s="177" t="s">
        <v>41</v>
      </c>
      <c r="B89" s="178" t="s">
        <v>42</v>
      </c>
      <c r="C89" s="178">
        <v>528</v>
      </c>
      <c r="D89" s="166" t="s">
        <v>234</v>
      </c>
      <c r="E89" s="166" t="s">
        <v>243</v>
      </c>
      <c r="F89" s="169">
        <v>44621</v>
      </c>
      <c r="G89" s="169">
        <v>44925</v>
      </c>
      <c r="H89" s="271"/>
      <c r="I89" s="206">
        <v>0.5</v>
      </c>
      <c r="J89" s="206"/>
      <c r="K89" s="206"/>
      <c r="L89" s="231"/>
      <c r="M89" s="206"/>
      <c r="N89" s="231">
        <v>0.1</v>
      </c>
      <c r="O89" s="206"/>
      <c r="P89" s="231">
        <v>0.1</v>
      </c>
      <c r="Q89" s="206"/>
      <c r="R89" s="231">
        <v>0.1</v>
      </c>
      <c r="S89" s="206"/>
      <c r="T89" s="231">
        <v>0.1</v>
      </c>
      <c r="U89" s="206"/>
      <c r="V89" s="231">
        <v>0.1</v>
      </c>
      <c r="W89" s="206"/>
      <c r="X89" s="231">
        <v>0.1</v>
      </c>
      <c r="Y89" s="206"/>
      <c r="Z89" s="231">
        <v>0.1</v>
      </c>
      <c r="AA89" s="206"/>
      <c r="AB89" s="231">
        <v>0.1</v>
      </c>
      <c r="AC89" s="206"/>
      <c r="AD89" s="231">
        <v>0.1</v>
      </c>
      <c r="AE89" s="206"/>
      <c r="AF89" s="231">
        <v>0.1</v>
      </c>
      <c r="AG89" s="206"/>
      <c r="AH89" s="206">
        <f t="shared" si="4"/>
        <v>0.99999999999999989</v>
      </c>
      <c r="AI89" s="170">
        <f t="shared" si="4"/>
        <v>0</v>
      </c>
      <c r="AJ89" s="166" t="s">
        <v>244</v>
      </c>
      <c r="AK89" s="276"/>
      <c r="AL89" s="270"/>
      <c r="AM89" s="172" t="s">
        <v>237</v>
      </c>
      <c r="AN89" s="172" t="s">
        <v>238</v>
      </c>
      <c r="AO89" s="25" t="s">
        <v>239</v>
      </c>
      <c r="AP89" s="25" t="s">
        <v>240</v>
      </c>
    </row>
    <row r="90" spans="1:42" s="184" customFormat="1" ht="56.25" customHeight="1" x14ac:dyDescent="0.25">
      <c r="A90" s="177" t="s">
        <v>41</v>
      </c>
      <c r="B90" s="178" t="s">
        <v>42</v>
      </c>
      <c r="C90" s="178">
        <v>528</v>
      </c>
      <c r="D90" s="166" t="s">
        <v>234</v>
      </c>
      <c r="E90" s="166" t="s">
        <v>245</v>
      </c>
      <c r="F90" s="169">
        <v>44621</v>
      </c>
      <c r="G90" s="169">
        <v>44925</v>
      </c>
      <c r="H90" s="271"/>
      <c r="I90" s="206">
        <v>0.1</v>
      </c>
      <c r="J90" s="206"/>
      <c r="K90" s="206"/>
      <c r="L90" s="206"/>
      <c r="M90" s="206"/>
      <c r="N90" s="206">
        <v>0.25</v>
      </c>
      <c r="O90" s="206"/>
      <c r="P90" s="206"/>
      <c r="Q90" s="206"/>
      <c r="R90" s="206"/>
      <c r="S90" s="206"/>
      <c r="T90" s="206">
        <v>0.25</v>
      </c>
      <c r="U90" s="206"/>
      <c r="V90" s="206"/>
      <c r="W90" s="206"/>
      <c r="X90" s="206"/>
      <c r="Y90" s="206"/>
      <c r="Z90" s="206">
        <v>0.25</v>
      </c>
      <c r="AA90" s="206"/>
      <c r="AB90" s="206"/>
      <c r="AC90" s="206"/>
      <c r="AD90" s="206"/>
      <c r="AE90" s="206"/>
      <c r="AF90" s="206">
        <v>0.25</v>
      </c>
      <c r="AG90" s="206"/>
      <c r="AH90" s="206">
        <f t="shared" si="4"/>
        <v>1</v>
      </c>
      <c r="AI90" s="170">
        <f t="shared" si="4"/>
        <v>0</v>
      </c>
      <c r="AJ90" s="166" t="s">
        <v>246</v>
      </c>
      <c r="AK90" s="276"/>
      <c r="AL90" s="277"/>
      <c r="AM90" s="172" t="s">
        <v>237</v>
      </c>
      <c r="AN90" s="172" t="s">
        <v>238</v>
      </c>
      <c r="AO90" s="25" t="s">
        <v>239</v>
      </c>
      <c r="AP90" s="25" t="s">
        <v>240</v>
      </c>
    </row>
    <row r="91" spans="1:42" s="184" customFormat="1" ht="56.25" customHeight="1" x14ac:dyDescent="0.25">
      <c r="A91" s="177" t="s">
        <v>41</v>
      </c>
      <c r="B91" s="178" t="s">
        <v>42</v>
      </c>
      <c r="C91" s="178">
        <v>527</v>
      </c>
      <c r="D91" s="166" t="s">
        <v>247</v>
      </c>
      <c r="E91" s="166" t="s">
        <v>248</v>
      </c>
      <c r="F91" s="169">
        <v>44562</v>
      </c>
      <c r="G91" s="169">
        <v>44926</v>
      </c>
      <c r="H91" s="271">
        <f>+I91+I92+I93+I94+I95+I96+I97+I98</f>
        <v>0.99999999999999989</v>
      </c>
      <c r="I91" s="206">
        <v>0.1</v>
      </c>
      <c r="J91" s="206"/>
      <c r="K91" s="206"/>
      <c r="L91" s="206"/>
      <c r="M91" s="206"/>
      <c r="N91" s="206">
        <v>0.25</v>
      </c>
      <c r="O91" s="206"/>
      <c r="P91" s="206"/>
      <c r="Q91" s="206"/>
      <c r="R91" s="206"/>
      <c r="S91" s="206"/>
      <c r="T91" s="206">
        <v>0.25</v>
      </c>
      <c r="U91" s="206"/>
      <c r="V91" s="206"/>
      <c r="W91" s="206"/>
      <c r="X91" s="206"/>
      <c r="Y91" s="206"/>
      <c r="Z91" s="206">
        <v>0.25</v>
      </c>
      <c r="AA91" s="206"/>
      <c r="AB91" s="206"/>
      <c r="AC91" s="206"/>
      <c r="AD91" s="206"/>
      <c r="AE91" s="206"/>
      <c r="AF91" s="206">
        <v>0.25</v>
      </c>
      <c r="AG91" s="206"/>
      <c r="AH91" s="206">
        <f t="shared" si="4"/>
        <v>1</v>
      </c>
      <c r="AI91" s="170">
        <f t="shared" si="4"/>
        <v>0</v>
      </c>
      <c r="AJ91" s="166" t="s">
        <v>249</v>
      </c>
      <c r="AK91" s="172" t="s">
        <v>82</v>
      </c>
      <c r="AL91" s="171" t="s">
        <v>82</v>
      </c>
      <c r="AM91" s="172" t="s">
        <v>237</v>
      </c>
      <c r="AN91" s="172" t="s">
        <v>250</v>
      </c>
      <c r="AO91" s="25" t="s">
        <v>239</v>
      </c>
      <c r="AP91" s="25" t="s">
        <v>240</v>
      </c>
    </row>
    <row r="92" spans="1:42" s="184" customFormat="1" ht="56.25" customHeight="1" x14ac:dyDescent="0.25">
      <c r="A92" s="177" t="s">
        <v>41</v>
      </c>
      <c r="B92" s="178" t="s">
        <v>42</v>
      </c>
      <c r="C92" s="178">
        <v>527</v>
      </c>
      <c r="D92" s="166" t="s">
        <v>247</v>
      </c>
      <c r="E92" s="166" t="s">
        <v>251</v>
      </c>
      <c r="F92" s="169">
        <v>44774</v>
      </c>
      <c r="G92" s="169">
        <v>44895</v>
      </c>
      <c r="H92" s="271"/>
      <c r="I92" s="206">
        <v>0.1</v>
      </c>
      <c r="J92" s="206"/>
      <c r="K92" s="206"/>
      <c r="L92" s="206"/>
      <c r="M92" s="206"/>
      <c r="N92" s="206"/>
      <c r="O92" s="206"/>
      <c r="P92" s="206"/>
      <c r="Q92" s="206"/>
      <c r="R92" s="206"/>
      <c r="S92" s="206"/>
      <c r="T92" s="206"/>
      <c r="U92" s="206"/>
      <c r="V92" s="206"/>
      <c r="W92" s="206"/>
      <c r="X92" s="206">
        <v>0.1</v>
      </c>
      <c r="Y92" s="206"/>
      <c r="Z92" s="206">
        <v>0.1</v>
      </c>
      <c r="AA92" s="206"/>
      <c r="AB92" s="206">
        <v>0.7</v>
      </c>
      <c r="AC92" s="206"/>
      <c r="AD92" s="206">
        <v>0.1</v>
      </c>
      <c r="AE92" s="206"/>
      <c r="AF92" s="206"/>
      <c r="AG92" s="206"/>
      <c r="AH92" s="206">
        <f t="shared" si="4"/>
        <v>0.99999999999999989</v>
      </c>
      <c r="AI92" s="170">
        <f t="shared" si="4"/>
        <v>0</v>
      </c>
      <c r="AJ92" s="166" t="s">
        <v>252</v>
      </c>
      <c r="AK92" s="172" t="s">
        <v>82</v>
      </c>
      <c r="AL92" s="171" t="s">
        <v>82</v>
      </c>
      <c r="AM92" s="172" t="s">
        <v>237</v>
      </c>
      <c r="AN92" s="172" t="s">
        <v>253</v>
      </c>
      <c r="AO92" s="25" t="s">
        <v>239</v>
      </c>
      <c r="AP92" s="25" t="s">
        <v>240</v>
      </c>
    </row>
    <row r="93" spans="1:42" s="184" customFormat="1" ht="56.25" customHeight="1" x14ac:dyDescent="0.25">
      <c r="A93" s="177" t="s">
        <v>41</v>
      </c>
      <c r="B93" s="178" t="s">
        <v>42</v>
      </c>
      <c r="C93" s="178">
        <v>527</v>
      </c>
      <c r="D93" s="166" t="s">
        <v>247</v>
      </c>
      <c r="E93" s="232" t="s">
        <v>254</v>
      </c>
      <c r="F93" s="169">
        <v>44562</v>
      </c>
      <c r="G93" s="169">
        <v>44926</v>
      </c>
      <c r="H93" s="271"/>
      <c r="I93" s="206">
        <v>0.1</v>
      </c>
      <c r="J93" s="206">
        <v>0.2</v>
      </c>
      <c r="K93" s="206"/>
      <c r="L93" s="206"/>
      <c r="M93" s="206"/>
      <c r="N93" s="206"/>
      <c r="O93" s="206"/>
      <c r="P93" s="206">
        <v>0.2</v>
      </c>
      <c r="Q93" s="206"/>
      <c r="R93" s="206"/>
      <c r="S93" s="206"/>
      <c r="T93" s="206"/>
      <c r="U93" s="206"/>
      <c r="V93" s="206">
        <v>0.2</v>
      </c>
      <c r="W93" s="206"/>
      <c r="X93" s="206"/>
      <c r="Y93" s="206"/>
      <c r="Z93" s="206"/>
      <c r="AA93" s="206"/>
      <c r="AB93" s="206">
        <v>0.2</v>
      </c>
      <c r="AC93" s="206"/>
      <c r="AD93" s="206"/>
      <c r="AE93" s="206"/>
      <c r="AF93" s="206">
        <v>0.2</v>
      </c>
      <c r="AG93" s="206"/>
      <c r="AH93" s="206">
        <f t="shared" si="4"/>
        <v>1</v>
      </c>
      <c r="AI93" s="170">
        <f t="shared" si="4"/>
        <v>0</v>
      </c>
      <c r="AJ93" s="166" t="s">
        <v>255</v>
      </c>
      <c r="AK93" s="172" t="s">
        <v>82</v>
      </c>
      <c r="AL93" s="171" t="s">
        <v>82</v>
      </c>
      <c r="AM93" s="172" t="s">
        <v>237</v>
      </c>
      <c r="AN93" s="25" t="s">
        <v>239</v>
      </c>
      <c r="AO93" s="25" t="s">
        <v>239</v>
      </c>
      <c r="AP93" s="25" t="s">
        <v>240</v>
      </c>
    </row>
    <row r="94" spans="1:42" s="184" customFormat="1" ht="72.75" customHeight="1" x14ac:dyDescent="0.25">
      <c r="A94" s="177" t="s">
        <v>41</v>
      </c>
      <c r="B94" s="178" t="s">
        <v>42</v>
      </c>
      <c r="C94" s="178">
        <v>527</v>
      </c>
      <c r="D94" s="166" t="s">
        <v>247</v>
      </c>
      <c r="E94" s="166" t="s">
        <v>256</v>
      </c>
      <c r="F94" s="169">
        <v>44562</v>
      </c>
      <c r="G94" s="169">
        <v>44926</v>
      </c>
      <c r="H94" s="271"/>
      <c r="I94" s="206">
        <v>0.2</v>
      </c>
      <c r="J94" s="206">
        <v>0.1</v>
      </c>
      <c r="K94" s="206"/>
      <c r="L94" s="206">
        <v>0.08</v>
      </c>
      <c r="M94" s="206"/>
      <c r="N94" s="206">
        <v>0.08</v>
      </c>
      <c r="O94" s="206"/>
      <c r="P94" s="206">
        <v>0.08</v>
      </c>
      <c r="Q94" s="206"/>
      <c r="R94" s="206">
        <v>0.08</v>
      </c>
      <c r="S94" s="206"/>
      <c r="T94" s="206">
        <v>0.08</v>
      </c>
      <c r="U94" s="206"/>
      <c r="V94" s="206">
        <v>0.08</v>
      </c>
      <c r="W94" s="206"/>
      <c r="X94" s="206">
        <v>0.08</v>
      </c>
      <c r="Y94" s="206"/>
      <c r="Z94" s="206">
        <v>0.08</v>
      </c>
      <c r="AA94" s="206"/>
      <c r="AB94" s="206">
        <v>0.08</v>
      </c>
      <c r="AC94" s="206"/>
      <c r="AD94" s="206">
        <v>0.08</v>
      </c>
      <c r="AE94" s="206"/>
      <c r="AF94" s="206">
        <v>0.1</v>
      </c>
      <c r="AG94" s="206"/>
      <c r="AH94" s="206">
        <f t="shared" si="4"/>
        <v>0.99999999999999978</v>
      </c>
      <c r="AI94" s="170">
        <f t="shared" si="4"/>
        <v>0</v>
      </c>
      <c r="AJ94" s="166" t="s">
        <v>257</v>
      </c>
      <c r="AK94" s="172" t="s">
        <v>82</v>
      </c>
      <c r="AL94" s="171" t="s">
        <v>82</v>
      </c>
      <c r="AM94" s="172" t="s">
        <v>237</v>
      </c>
      <c r="AN94" s="172" t="s">
        <v>258</v>
      </c>
      <c r="AO94" s="25" t="s">
        <v>239</v>
      </c>
      <c r="AP94" s="25" t="s">
        <v>240</v>
      </c>
    </row>
    <row r="95" spans="1:42" s="184" customFormat="1" ht="56.25" customHeight="1" x14ac:dyDescent="0.25">
      <c r="A95" s="177" t="s">
        <v>41</v>
      </c>
      <c r="B95" s="178" t="s">
        <v>42</v>
      </c>
      <c r="C95" s="178">
        <v>527</v>
      </c>
      <c r="D95" s="166" t="s">
        <v>247</v>
      </c>
      <c r="E95" s="166" t="s">
        <v>259</v>
      </c>
      <c r="F95" s="169">
        <v>44562</v>
      </c>
      <c r="G95" s="169">
        <v>44926</v>
      </c>
      <c r="H95" s="271"/>
      <c r="I95" s="206">
        <v>0.2</v>
      </c>
      <c r="J95" s="206">
        <v>0.1</v>
      </c>
      <c r="K95" s="206"/>
      <c r="L95" s="206">
        <v>0.08</v>
      </c>
      <c r="M95" s="206"/>
      <c r="N95" s="206">
        <v>0.08</v>
      </c>
      <c r="O95" s="206"/>
      <c r="P95" s="206">
        <v>0.08</v>
      </c>
      <c r="Q95" s="206"/>
      <c r="R95" s="206">
        <v>0.08</v>
      </c>
      <c r="S95" s="206"/>
      <c r="T95" s="206">
        <v>0.08</v>
      </c>
      <c r="U95" s="206"/>
      <c r="V95" s="206">
        <v>0.08</v>
      </c>
      <c r="W95" s="206"/>
      <c r="X95" s="206">
        <v>0.08</v>
      </c>
      <c r="Y95" s="206"/>
      <c r="Z95" s="206">
        <v>0.08</v>
      </c>
      <c r="AA95" s="206"/>
      <c r="AB95" s="206">
        <v>0.08</v>
      </c>
      <c r="AC95" s="206"/>
      <c r="AD95" s="206">
        <v>0.08</v>
      </c>
      <c r="AE95" s="206"/>
      <c r="AF95" s="206">
        <v>0.1</v>
      </c>
      <c r="AG95" s="206"/>
      <c r="AH95" s="206">
        <f t="shared" si="4"/>
        <v>0.99999999999999978</v>
      </c>
      <c r="AI95" s="170">
        <f t="shared" si="4"/>
        <v>0</v>
      </c>
      <c r="AJ95" s="166" t="s">
        <v>260</v>
      </c>
      <c r="AK95" s="172" t="s">
        <v>82</v>
      </c>
      <c r="AL95" s="171" t="s">
        <v>82</v>
      </c>
      <c r="AM95" s="172" t="s">
        <v>237</v>
      </c>
      <c r="AN95" s="172" t="s">
        <v>261</v>
      </c>
      <c r="AO95" s="25" t="s">
        <v>239</v>
      </c>
      <c r="AP95" s="25" t="s">
        <v>240</v>
      </c>
    </row>
    <row r="96" spans="1:42" s="184" customFormat="1" ht="56.25" customHeight="1" x14ac:dyDescent="0.25">
      <c r="A96" s="177" t="s">
        <v>41</v>
      </c>
      <c r="B96" s="178" t="s">
        <v>42</v>
      </c>
      <c r="C96" s="178">
        <v>527</v>
      </c>
      <c r="D96" s="166" t="s">
        <v>247</v>
      </c>
      <c r="E96" s="166" t="s">
        <v>262</v>
      </c>
      <c r="F96" s="169">
        <v>44593</v>
      </c>
      <c r="G96" s="169">
        <v>44895</v>
      </c>
      <c r="H96" s="271"/>
      <c r="I96" s="206">
        <v>0.1</v>
      </c>
      <c r="J96" s="206"/>
      <c r="K96" s="206"/>
      <c r="L96" s="206">
        <v>0.1</v>
      </c>
      <c r="M96" s="206"/>
      <c r="N96" s="206">
        <v>0.1</v>
      </c>
      <c r="O96" s="206"/>
      <c r="P96" s="206">
        <v>0.1</v>
      </c>
      <c r="Q96" s="206"/>
      <c r="R96" s="206">
        <v>0.1</v>
      </c>
      <c r="S96" s="206"/>
      <c r="T96" s="206">
        <v>0.1</v>
      </c>
      <c r="U96" s="206"/>
      <c r="V96" s="206">
        <v>0.1</v>
      </c>
      <c r="W96" s="206"/>
      <c r="X96" s="206">
        <v>0.1</v>
      </c>
      <c r="Y96" s="206"/>
      <c r="Z96" s="206">
        <v>0.1</v>
      </c>
      <c r="AA96" s="206"/>
      <c r="AB96" s="206">
        <v>0.1</v>
      </c>
      <c r="AC96" s="206"/>
      <c r="AD96" s="206">
        <v>0.1</v>
      </c>
      <c r="AE96" s="206"/>
      <c r="AF96" s="206"/>
      <c r="AG96" s="206"/>
      <c r="AH96" s="206">
        <f t="shared" si="4"/>
        <v>0.99999999999999989</v>
      </c>
      <c r="AI96" s="170">
        <f t="shared" si="4"/>
        <v>0</v>
      </c>
      <c r="AJ96" s="166" t="s">
        <v>264</v>
      </c>
      <c r="AK96" s="172" t="s">
        <v>82</v>
      </c>
      <c r="AL96" s="171" t="s">
        <v>82</v>
      </c>
      <c r="AM96" s="172" t="s">
        <v>237</v>
      </c>
      <c r="AN96" s="172" t="s">
        <v>265</v>
      </c>
      <c r="AO96" s="25" t="s">
        <v>239</v>
      </c>
      <c r="AP96" s="25" t="s">
        <v>240</v>
      </c>
    </row>
    <row r="97" spans="1:42" s="184" customFormat="1" ht="56.25" customHeight="1" x14ac:dyDescent="0.25">
      <c r="A97" s="177" t="s">
        <v>41</v>
      </c>
      <c r="B97" s="178" t="s">
        <v>42</v>
      </c>
      <c r="C97" s="178">
        <v>527</v>
      </c>
      <c r="D97" s="166" t="s">
        <v>247</v>
      </c>
      <c r="E97" s="166" t="s">
        <v>266</v>
      </c>
      <c r="F97" s="169">
        <v>44593</v>
      </c>
      <c r="G97" s="169">
        <v>44895</v>
      </c>
      <c r="H97" s="271"/>
      <c r="I97" s="206">
        <v>0.1</v>
      </c>
      <c r="J97" s="206"/>
      <c r="K97" s="206"/>
      <c r="L97" s="206">
        <v>0.1</v>
      </c>
      <c r="M97" s="206"/>
      <c r="N97" s="206">
        <v>0.1</v>
      </c>
      <c r="O97" s="206"/>
      <c r="P97" s="206">
        <v>0.1</v>
      </c>
      <c r="Q97" s="206"/>
      <c r="R97" s="206">
        <v>0.1</v>
      </c>
      <c r="S97" s="206"/>
      <c r="T97" s="206">
        <v>0.1</v>
      </c>
      <c r="U97" s="206"/>
      <c r="V97" s="206">
        <v>0.1</v>
      </c>
      <c r="W97" s="206"/>
      <c r="X97" s="206">
        <v>0.1</v>
      </c>
      <c r="Y97" s="206"/>
      <c r="Z97" s="206">
        <v>0.1</v>
      </c>
      <c r="AA97" s="206"/>
      <c r="AB97" s="206">
        <v>0.1</v>
      </c>
      <c r="AC97" s="206"/>
      <c r="AD97" s="206">
        <v>0.1</v>
      </c>
      <c r="AE97" s="206"/>
      <c r="AF97" s="206"/>
      <c r="AG97" s="206"/>
      <c r="AH97" s="206">
        <f t="shared" si="4"/>
        <v>0.99999999999999989</v>
      </c>
      <c r="AI97" s="170">
        <f t="shared" si="4"/>
        <v>0</v>
      </c>
      <c r="AJ97" s="166" t="s">
        <v>267</v>
      </c>
      <c r="AK97" s="172" t="s">
        <v>82</v>
      </c>
      <c r="AL97" s="171" t="s">
        <v>82</v>
      </c>
      <c r="AM97" s="172" t="s">
        <v>237</v>
      </c>
      <c r="AN97" s="172" t="s">
        <v>265</v>
      </c>
      <c r="AO97" s="25" t="s">
        <v>239</v>
      </c>
      <c r="AP97" s="25" t="s">
        <v>240</v>
      </c>
    </row>
    <row r="98" spans="1:42" s="184" customFormat="1" ht="56.25" customHeight="1" x14ac:dyDescent="0.25">
      <c r="A98" s="177" t="s">
        <v>41</v>
      </c>
      <c r="B98" s="178" t="s">
        <v>42</v>
      </c>
      <c r="C98" s="178">
        <v>527</v>
      </c>
      <c r="D98" s="166" t="s">
        <v>247</v>
      </c>
      <c r="E98" s="166" t="s">
        <v>268</v>
      </c>
      <c r="F98" s="169">
        <v>44621</v>
      </c>
      <c r="G98" s="169">
        <v>44803</v>
      </c>
      <c r="H98" s="271"/>
      <c r="I98" s="206">
        <v>0.1</v>
      </c>
      <c r="J98" s="206"/>
      <c r="K98" s="206"/>
      <c r="L98" s="206"/>
      <c r="M98" s="206"/>
      <c r="N98" s="206">
        <v>0.1</v>
      </c>
      <c r="O98" s="206"/>
      <c r="P98" s="206">
        <v>0.2</v>
      </c>
      <c r="Q98" s="206"/>
      <c r="R98" s="206">
        <v>0.2</v>
      </c>
      <c r="S98" s="206"/>
      <c r="T98" s="206">
        <v>0.2</v>
      </c>
      <c r="U98" s="206"/>
      <c r="V98" s="206">
        <v>0.2</v>
      </c>
      <c r="W98" s="206"/>
      <c r="X98" s="206">
        <v>0.1</v>
      </c>
      <c r="Y98" s="206"/>
      <c r="Z98" s="206"/>
      <c r="AA98" s="206"/>
      <c r="AB98" s="206"/>
      <c r="AC98" s="206"/>
      <c r="AD98" s="206"/>
      <c r="AE98" s="206"/>
      <c r="AF98" s="206"/>
      <c r="AG98" s="206"/>
      <c r="AH98" s="206">
        <f t="shared" si="4"/>
        <v>0.99999999999999989</v>
      </c>
      <c r="AI98" s="170">
        <f t="shared" si="4"/>
        <v>0</v>
      </c>
      <c r="AJ98" s="166" t="s">
        <v>1065</v>
      </c>
      <c r="AK98" s="172" t="s">
        <v>82</v>
      </c>
      <c r="AL98" s="171" t="s">
        <v>82</v>
      </c>
      <c r="AM98" s="172" t="s">
        <v>237</v>
      </c>
      <c r="AN98" s="172" t="s">
        <v>265</v>
      </c>
      <c r="AO98" s="25" t="s">
        <v>239</v>
      </c>
      <c r="AP98" s="25" t="s">
        <v>240</v>
      </c>
    </row>
    <row r="99" spans="1:42" s="184" customFormat="1" ht="58.5" x14ac:dyDescent="0.25">
      <c r="A99" s="177" t="s">
        <v>41</v>
      </c>
      <c r="B99" s="178" t="s">
        <v>42</v>
      </c>
      <c r="C99" s="178">
        <v>528</v>
      </c>
      <c r="D99" s="166" t="s">
        <v>270</v>
      </c>
      <c r="E99" s="167" t="s">
        <v>271</v>
      </c>
      <c r="F99" s="169">
        <v>44564</v>
      </c>
      <c r="G99" s="169">
        <v>44926</v>
      </c>
      <c r="H99" s="271">
        <f>+I99+I100+I101+I102+I103+I104+I105+I106+I107+I108</f>
        <v>1</v>
      </c>
      <c r="I99" s="206">
        <v>0.2</v>
      </c>
      <c r="J99" s="206"/>
      <c r="K99" s="206"/>
      <c r="L99" s="206">
        <v>0.33329999999999999</v>
      </c>
      <c r="M99" s="206"/>
      <c r="N99" s="206"/>
      <c r="O99" s="206"/>
      <c r="P99" s="206"/>
      <c r="Q99" s="206"/>
      <c r="R99" s="206"/>
      <c r="S99" s="206"/>
      <c r="T99" s="206"/>
      <c r="U99" s="206"/>
      <c r="V99" s="206">
        <v>0.33329999999999999</v>
      </c>
      <c r="W99" s="206"/>
      <c r="X99" s="206"/>
      <c r="Y99" s="206"/>
      <c r="Z99" s="206"/>
      <c r="AA99" s="206"/>
      <c r="AB99" s="206"/>
      <c r="AC99" s="206"/>
      <c r="AD99" s="206"/>
      <c r="AE99" s="206"/>
      <c r="AF99" s="206">
        <v>0.33329999999999999</v>
      </c>
      <c r="AG99" s="206"/>
      <c r="AH99" s="206">
        <f t="shared" si="4"/>
        <v>0.99990000000000001</v>
      </c>
      <c r="AI99" s="170">
        <f t="shared" si="4"/>
        <v>0</v>
      </c>
      <c r="AJ99" s="166" t="s">
        <v>272</v>
      </c>
      <c r="AK99" s="171" t="s">
        <v>82</v>
      </c>
      <c r="AL99" s="171" t="s">
        <v>82</v>
      </c>
      <c r="AM99" s="172" t="s">
        <v>237</v>
      </c>
      <c r="AN99" s="172" t="s">
        <v>265</v>
      </c>
      <c r="AO99" s="25" t="s">
        <v>239</v>
      </c>
      <c r="AP99" s="25" t="s">
        <v>240</v>
      </c>
    </row>
    <row r="100" spans="1:42" s="184" customFormat="1" ht="72.75" x14ac:dyDescent="0.25">
      <c r="A100" s="177" t="s">
        <v>41</v>
      </c>
      <c r="B100" s="178" t="s">
        <v>42</v>
      </c>
      <c r="C100" s="178">
        <v>528</v>
      </c>
      <c r="D100" s="166" t="s">
        <v>273</v>
      </c>
      <c r="E100" s="167" t="s">
        <v>274</v>
      </c>
      <c r="F100" s="168">
        <v>44866</v>
      </c>
      <c r="G100" s="169">
        <v>44925</v>
      </c>
      <c r="H100" s="271"/>
      <c r="I100" s="206">
        <v>0.08</v>
      </c>
      <c r="J100" s="206"/>
      <c r="K100" s="206"/>
      <c r="L100" s="206"/>
      <c r="M100" s="206"/>
      <c r="N100" s="206"/>
      <c r="O100" s="206"/>
      <c r="P100" s="206"/>
      <c r="Q100" s="206"/>
      <c r="R100" s="206"/>
      <c r="S100" s="206"/>
      <c r="T100" s="206"/>
      <c r="U100" s="206"/>
      <c r="V100" s="206"/>
      <c r="W100" s="206"/>
      <c r="X100" s="206"/>
      <c r="Y100" s="206"/>
      <c r="Z100" s="206"/>
      <c r="AA100" s="206"/>
      <c r="AB100" s="206"/>
      <c r="AC100" s="206"/>
      <c r="AD100" s="206">
        <v>0.5</v>
      </c>
      <c r="AE100" s="206"/>
      <c r="AF100" s="206">
        <v>0.5</v>
      </c>
      <c r="AG100" s="206"/>
      <c r="AH100" s="206">
        <f t="shared" si="4"/>
        <v>1</v>
      </c>
      <c r="AI100" s="170">
        <f t="shared" si="4"/>
        <v>0</v>
      </c>
      <c r="AJ100" s="166" t="s">
        <v>275</v>
      </c>
      <c r="AK100" s="171" t="s">
        <v>82</v>
      </c>
      <c r="AL100" s="171" t="s">
        <v>82</v>
      </c>
      <c r="AM100" s="172" t="s">
        <v>237</v>
      </c>
      <c r="AN100" s="172" t="s">
        <v>265</v>
      </c>
      <c r="AO100" s="25" t="s">
        <v>239</v>
      </c>
      <c r="AP100" s="25" t="s">
        <v>240</v>
      </c>
    </row>
    <row r="101" spans="1:42" s="184" customFormat="1" ht="72.75" x14ac:dyDescent="0.25">
      <c r="A101" s="177" t="s">
        <v>41</v>
      </c>
      <c r="B101" s="178" t="s">
        <v>42</v>
      </c>
      <c r="C101" s="178">
        <v>528</v>
      </c>
      <c r="D101" s="166" t="s">
        <v>276</v>
      </c>
      <c r="E101" s="167" t="s">
        <v>277</v>
      </c>
      <c r="F101" s="168">
        <v>44866</v>
      </c>
      <c r="G101" s="169">
        <v>44925</v>
      </c>
      <c r="H101" s="271"/>
      <c r="I101" s="206">
        <v>0.08</v>
      </c>
      <c r="J101" s="206"/>
      <c r="K101" s="206"/>
      <c r="L101" s="206"/>
      <c r="M101" s="206"/>
      <c r="N101" s="206"/>
      <c r="O101" s="206"/>
      <c r="P101" s="206"/>
      <c r="Q101" s="206"/>
      <c r="R101" s="206"/>
      <c r="S101" s="206"/>
      <c r="T101" s="206"/>
      <c r="U101" s="206"/>
      <c r="V101" s="206"/>
      <c r="W101" s="206"/>
      <c r="X101" s="206"/>
      <c r="Y101" s="206"/>
      <c r="Z101" s="206"/>
      <c r="AA101" s="206"/>
      <c r="AB101" s="206"/>
      <c r="AC101" s="206"/>
      <c r="AD101" s="206">
        <v>0.5</v>
      </c>
      <c r="AE101" s="206"/>
      <c r="AF101" s="206">
        <v>0.5</v>
      </c>
      <c r="AG101" s="206"/>
      <c r="AH101" s="206">
        <f t="shared" si="4"/>
        <v>1</v>
      </c>
      <c r="AI101" s="170">
        <f t="shared" si="4"/>
        <v>0</v>
      </c>
      <c r="AJ101" s="166" t="s">
        <v>278</v>
      </c>
      <c r="AK101" s="171" t="s">
        <v>82</v>
      </c>
      <c r="AL101" s="171" t="s">
        <v>82</v>
      </c>
      <c r="AM101" s="172" t="s">
        <v>237</v>
      </c>
      <c r="AN101" s="172" t="s">
        <v>265</v>
      </c>
      <c r="AO101" s="25" t="s">
        <v>239</v>
      </c>
      <c r="AP101" s="25" t="s">
        <v>240</v>
      </c>
    </row>
    <row r="102" spans="1:42" s="184" customFormat="1" ht="72.75" x14ac:dyDescent="0.25">
      <c r="A102" s="177" t="s">
        <v>41</v>
      </c>
      <c r="B102" s="178" t="s">
        <v>42</v>
      </c>
      <c r="C102" s="178">
        <v>528</v>
      </c>
      <c r="D102" s="166" t="s">
        <v>273</v>
      </c>
      <c r="E102" s="167" t="s">
        <v>279</v>
      </c>
      <c r="F102" s="168">
        <v>44896</v>
      </c>
      <c r="G102" s="169">
        <v>44925</v>
      </c>
      <c r="H102" s="271"/>
      <c r="I102" s="206">
        <v>0.04</v>
      </c>
      <c r="J102" s="206"/>
      <c r="K102" s="206"/>
      <c r="L102" s="206"/>
      <c r="M102" s="206"/>
      <c r="N102" s="206"/>
      <c r="O102" s="206"/>
      <c r="P102" s="206"/>
      <c r="Q102" s="206"/>
      <c r="R102" s="206"/>
      <c r="S102" s="206"/>
      <c r="T102" s="206"/>
      <c r="U102" s="206"/>
      <c r="V102" s="206"/>
      <c r="W102" s="206"/>
      <c r="X102" s="206"/>
      <c r="Y102" s="206"/>
      <c r="Z102" s="206"/>
      <c r="AA102" s="206"/>
      <c r="AB102" s="206"/>
      <c r="AC102" s="206"/>
      <c r="AD102" s="206"/>
      <c r="AE102" s="206"/>
      <c r="AF102" s="206">
        <v>1</v>
      </c>
      <c r="AG102" s="206"/>
      <c r="AH102" s="206">
        <f t="shared" si="4"/>
        <v>1</v>
      </c>
      <c r="AI102" s="170">
        <f t="shared" si="4"/>
        <v>0</v>
      </c>
      <c r="AJ102" s="166" t="s">
        <v>280</v>
      </c>
      <c r="AK102" s="171" t="s">
        <v>82</v>
      </c>
      <c r="AL102" s="171" t="s">
        <v>82</v>
      </c>
      <c r="AM102" s="172" t="s">
        <v>237</v>
      </c>
      <c r="AN102" s="172" t="s">
        <v>265</v>
      </c>
      <c r="AO102" s="25" t="s">
        <v>239</v>
      </c>
      <c r="AP102" s="25" t="s">
        <v>240</v>
      </c>
    </row>
    <row r="103" spans="1:42" s="184" customFormat="1" ht="58.5" x14ac:dyDescent="0.25">
      <c r="A103" s="177" t="s">
        <v>41</v>
      </c>
      <c r="B103" s="178" t="s">
        <v>42</v>
      </c>
      <c r="C103" s="178">
        <v>528</v>
      </c>
      <c r="D103" s="166" t="s">
        <v>281</v>
      </c>
      <c r="E103" s="167" t="s">
        <v>282</v>
      </c>
      <c r="F103" s="168">
        <v>44562</v>
      </c>
      <c r="G103" s="169">
        <v>44592</v>
      </c>
      <c r="H103" s="271"/>
      <c r="I103" s="206">
        <v>0.1</v>
      </c>
      <c r="J103" s="206">
        <v>1</v>
      </c>
      <c r="K103" s="206"/>
      <c r="L103" s="206"/>
      <c r="M103" s="206"/>
      <c r="N103" s="206"/>
      <c r="O103" s="206"/>
      <c r="P103" s="206"/>
      <c r="Q103" s="206"/>
      <c r="R103" s="206"/>
      <c r="S103" s="206"/>
      <c r="T103" s="206"/>
      <c r="U103" s="206"/>
      <c r="V103" s="206"/>
      <c r="W103" s="206"/>
      <c r="X103" s="206"/>
      <c r="Y103" s="206"/>
      <c r="Z103" s="206"/>
      <c r="AA103" s="206"/>
      <c r="AB103" s="206"/>
      <c r="AC103" s="206"/>
      <c r="AD103" s="206"/>
      <c r="AE103" s="206"/>
      <c r="AF103" s="206"/>
      <c r="AG103" s="206"/>
      <c r="AH103" s="206">
        <f t="shared" si="4"/>
        <v>1</v>
      </c>
      <c r="AI103" s="170">
        <f t="shared" si="4"/>
        <v>0</v>
      </c>
      <c r="AJ103" s="166" t="s">
        <v>283</v>
      </c>
      <c r="AK103" s="171" t="s">
        <v>82</v>
      </c>
      <c r="AL103" s="171" t="s">
        <v>82</v>
      </c>
      <c r="AM103" s="172" t="s">
        <v>237</v>
      </c>
      <c r="AN103" s="172" t="s">
        <v>265</v>
      </c>
      <c r="AO103" s="25" t="s">
        <v>239</v>
      </c>
      <c r="AP103" s="25" t="s">
        <v>240</v>
      </c>
    </row>
    <row r="104" spans="1:42" s="184" customFormat="1" ht="58.5" x14ac:dyDescent="0.25">
      <c r="A104" s="177" t="s">
        <v>41</v>
      </c>
      <c r="B104" s="178" t="s">
        <v>42</v>
      </c>
      <c r="C104" s="178">
        <v>528</v>
      </c>
      <c r="D104" s="166" t="s">
        <v>284</v>
      </c>
      <c r="E104" s="167" t="s">
        <v>285</v>
      </c>
      <c r="F104" s="168">
        <v>44562</v>
      </c>
      <c r="G104" s="169">
        <v>44592</v>
      </c>
      <c r="H104" s="271"/>
      <c r="I104" s="206">
        <v>0.05</v>
      </c>
      <c r="J104" s="206">
        <v>1</v>
      </c>
      <c r="K104" s="206"/>
      <c r="L104" s="206"/>
      <c r="M104" s="206"/>
      <c r="N104" s="206"/>
      <c r="O104" s="206"/>
      <c r="P104" s="206"/>
      <c r="Q104" s="206"/>
      <c r="R104" s="206"/>
      <c r="S104" s="206"/>
      <c r="T104" s="206"/>
      <c r="U104" s="206"/>
      <c r="V104" s="206"/>
      <c r="W104" s="206"/>
      <c r="X104" s="206"/>
      <c r="Y104" s="206"/>
      <c r="Z104" s="206"/>
      <c r="AA104" s="206"/>
      <c r="AB104" s="206"/>
      <c r="AC104" s="206"/>
      <c r="AD104" s="206"/>
      <c r="AE104" s="206"/>
      <c r="AF104" s="206"/>
      <c r="AG104" s="206"/>
      <c r="AH104" s="206">
        <f>+J104+L104+N104+P104+R104+T104+V104+X104+Z104+AB104+AD104+AF104</f>
        <v>1</v>
      </c>
      <c r="AI104" s="170">
        <f>+K104+M104+O104+Q104+S104+U104+W104+Y104+AA104+AC104+AE104+AG104</f>
        <v>0</v>
      </c>
      <c r="AJ104" s="166" t="s">
        <v>286</v>
      </c>
      <c r="AK104" s="171" t="s">
        <v>82</v>
      </c>
      <c r="AL104" s="171" t="s">
        <v>82</v>
      </c>
      <c r="AM104" s="172" t="s">
        <v>237</v>
      </c>
      <c r="AN104" s="172" t="s">
        <v>265</v>
      </c>
      <c r="AO104" s="25" t="s">
        <v>239</v>
      </c>
      <c r="AP104" s="25" t="s">
        <v>240</v>
      </c>
    </row>
    <row r="105" spans="1:42" s="184" customFormat="1" ht="99.75" x14ac:dyDescent="0.25">
      <c r="A105" s="177" t="s">
        <v>41</v>
      </c>
      <c r="B105" s="178" t="s">
        <v>42</v>
      </c>
      <c r="C105" s="178">
        <v>528</v>
      </c>
      <c r="D105" s="166" t="s">
        <v>287</v>
      </c>
      <c r="E105" s="167" t="s">
        <v>288</v>
      </c>
      <c r="F105" s="168">
        <v>44593</v>
      </c>
      <c r="G105" s="169">
        <v>44620</v>
      </c>
      <c r="H105" s="271"/>
      <c r="I105" s="206">
        <v>0.05</v>
      </c>
      <c r="J105" s="206"/>
      <c r="K105" s="206"/>
      <c r="L105" s="206">
        <v>1</v>
      </c>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f t="shared" si="4"/>
        <v>1</v>
      </c>
      <c r="AI105" s="170">
        <f t="shared" si="4"/>
        <v>0</v>
      </c>
      <c r="AJ105" s="166" t="s">
        <v>289</v>
      </c>
      <c r="AK105" s="171" t="s">
        <v>82</v>
      </c>
      <c r="AL105" s="171" t="s">
        <v>82</v>
      </c>
      <c r="AM105" s="172" t="s">
        <v>237</v>
      </c>
      <c r="AN105" s="172" t="s">
        <v>265</v>
      </c>
      <c r="AO105" s="25" t="s">
        <v>239</v>
      </c>
      <c r="AP105" s="25" t="s">
        <v>240</v>
      </c>
    </row>
    <row r="106" spans="1:42" s="184" customFormat="1" ht="58.5" x14ac:dyDescent="0.25">
      <c r="A106" s="177" t="s">
        <v>41</v>
      </c>
      <c r="B106" s="178" t="s">
        <v>42</v>
      </c>
      <c r="C106" s="178">
        <v>528</v>
      </c>
      <c r="D106" s="166" t="s">
        <v>290</v>
      </c>
      <c r="E106" s="167" t="s">
        <v>291</v>
      </c>
      <c r="F106" s="168">
        <v>44593</v>
      </c>
      <c r="G106" s="169">
        <v>44925</v>
      </c>
      <c r="H106" s="271"/>
      <c r="I106" s="257">
        <v>0.1</v>
      </c>
      <c r="J106" s="257"/>
      <c r="K106" s="257"/>
      <c r="L106" s="341">
        <v>0.09</v>
      </c>
      <c r="M106" s="257"/>
      <c r="N106" s="257">
        <v>0.09</v>
      </c>
      <c r="O106" s="257"/>
      <c r="P106" s="257">
        <v>0.09</v>
      </c>
      <c r="Q106" s="257"/>
      <c r="R106" s="257">
        <v>0.09</v>
      </c>
      <c r="S106" s="257"/>
      <c r="T106" s="257">
        <v>0.09</v>
      </c>
      <c r="U106" s="257"/>
      <c r="V106" s="257">
        <v>0.09</v>
      </c>
      <c r="W106" s="257"/>
      <c r="X106" s="257">
        <v>0.09</v>
      </c>
      <c r="Y106" s="257"/>
      <c r="Z106" s="257">
        <v>0.09</v>
      </c>
      <c r="AA106" s="257"/>
      <c r="AB106" s="257">
        <v>0.09</v>
      </c>
      <c r="AC106" s="257"/>
      <c r="AD106" s="257">
        <v>0.09</v>
      </c>
      <c r="AE106" s="257"/>
      <c r="AF106" s="257">
        <v>0.1</v>
      </c>
      <c r="AG106" s="257"/>
      <c r="AH106" s="257">
        <f t="shared" si="4"/>
        <v>0.99999999999999978</v>
      </c>
      <c r="AI106" s="170">
        <f t="shared" si="4"/>
        <v>0</v>
      </c>
      <c r="AJ106" s="166" t="s">
        <v>292</v>
      </c>
      <c r="AK106" s="171" t="s">
        <v>82</v>
      </c>
      <c r="AL106" s="171" t="s">
        <v>82</v>
      </c>
      <c r="AM106" s="172" t="s">
        <v>293</v>
      </c>
      <c r="AN106" s="172" t="s">
        <v>294</v>
      </c>
      <c r="AO106" s="25" t="s">
        <v>295</v>
      </c>
      <c r="AP106" s="25" t="s">
        <v>240</v>
      </c>
    </row>
    <row r="107" spans="1:42" s="184" customFormat="1" ht="71.25" x14ac:dyDescent="0.25">
      <c r="A107" s="177" t="s">
        <v>41</v>
      </c>
      <c r="B107" s="178" t="s">
        <v>42</v>
      </c>
      <c r="C107" s="178">
        <v>528</v>
      </c>
      <c r="D107" s="166" t="s">
        <v>296</v>
      </c>
      <c r="E107" s="167" t="s">
        <v>297</v>
      </c>
      <c r="F107" s="168">
        <v>44652</v>
      </c>
      <c r="G107" s="169">
        <v>44925</v>
      </c>
      <c r="H107" s="271"/>
      <c r="I107" s="257">
        <v>0.1</v>
      </c>
      <c r="J107" s="257"/>
      <c r="K107" s="257"/>
      <c r="L107" s="257"/>
      <c r="M107" s="257"/>
      <c r="N107" s="257"/>
      <c r="O107" s="257"/>
      <c r="P107" s="257">
        <v>0.1</v>
      </c>
      <c r="Q107" s="257"/>
      <c r="R107" s="257">
        <v>0.1</v>
      </c>
      <c r="S107" s="257"/>
      <c r="T107" s="257">
        <v>0.1</v>
      </c>
      <c r="U107" s="257"/>
      <c r="V107" s="257">
        <v>0.1</v>
      </c>
      <c r="W107" s="257"/>
      <c r="X107" s="257">
        <v>0.1</v>
      </c>
      <c r="Y107" s="257"/>
      <c r="Z107" s="257">
        <v>0.1</v>
      </c>
      <c r="AA107" s="257"/>
      <c r="AB107" s="257">
        <v>0.1</v>
      </c>
      <c r="AC107" s="257"/>
      <c r="AD107" s="257">
        <v>0.1</v>
      </c>
      <c r="AE107" s="257"/>
      <c r="AF107" s="257">
        <v>0.2</v>
      </c>
      <c r="AG107" s="257"/>
      <c r="AH107" s="206">
        <f t="shared" si="4"/>
        <v>1</v>
      </c>
      <c r="AI107" s="170">
        <f t="shared" si="4"/>
        <v>0</v>
      </c>
      <c r="AJ107" s="166" t="s">
        <v>298</v>
      </c>
      <c r="AK107" s="171" t="s">
        <v>82</v>
      </c>
      <c r="AL107" s="171" t="s">
        <v>82</v>
      </c>
      <c r="AM107" s="172" t="s">
        <v>237</v>
      </c>
      <c r="AN107" s="172" t="s">
        <v>265</v>
      </c>
      <c r="AO107" s="25" t="s">
        <v>239</v>
      </c>
      <c r="AP107" s="25" t="s">
        <v>240</v>
      </c>
    </row>
    <row r="108" spans="1:42" s="184" customFormat="1" ht="87.75" customHeight="1" x14ac:dyDescent="0.25">
      <c r="A108" s="177" t="s">
        <v>41</v>
      </c>
      <c r="B108" s="178" t="s">
        <v>42</v>
      </c>
      <c r="C108" s="178">
        <v>528</v>
      </c>
      <c r="D108" s="166" t="s">
        <v>299</v>
      </c>
      <c r="E108" s="167" t="s">
        <v>300</v>
      </c>
      <c r="F108" s="168">
        <v>44652</v>
      </c>
      <c r="G108" s="169">
        <v>44925</v>
      </c>
      <c r="H108" s="271"/>
      <c r="I108" s="206">
        <v>0.2</v>
      </c>
      <c r="J108" s="206"/>
      <c r="K108" s="206"/>
      <c r="L108" s="206"/>
      <c r="M108" s="206"/>
      <c r="N108" s="206"/>
      <c r="O108" s="206"/>
      <c r="P108" s="257">
        <v>0.1</v>
      </c>
      <c r="Q108" s="257"/>
      <c r="R108" s="257">
        <v>0.1</v>
      </c>
      <c r="S108" s="257"/>
      <c r="T108" s="257">
        <v>0.1</v>
      </c>
      <c r="U108" s="257"/>
      <c r="V108" s="257">
        <v>0.1</v>
      </c>
      <c r="W108" s="257"/>
      <c r="X108" s="257">
        <v>0.1</v>
      </c>
      <c r="Y108" s="257"/>
      <c r="Z108" s="257">
        <v>0.1</v>
      </c>
      <c r="AA108" s="257"/>
      <c r="AB108" s="257">
        <v>0.1</v>
      </c>
      <c r="AC108" s="257"/>
      <c r="AD108" s="257">
        <v>0.1</v>
      </c>
      <c r="AE108" s="257"/>
      <c r="AF108" s="257">
        <v>0.2</v>
      </c>
      <c r="AG108" s="257"/>
      <c r="AH108" s="206">
        <f t="shared" si="4"/>
        <v>1</v>
      </c>
      <c r="AI108" s="170">
        <f t="shared" si="4"/>
        <v>0</v>
      </c>
      <c r="AJ108" s="166" t="s">
        <v>301</v>
      </c>
      <c r="AK108" s="171" t="s">
        <v>82</v>
      </c>
      <c r="AL108" s="171" t="s">
        <v>82</v>
      </c>
      <c r="AM108" s="172" t="s">
        <v>237</v>
      </c>
      <c r="AN108" s="172" t="s">
        <v>265</v>
      </c>
      <c r="AO108" s="25" t="s">
        <v>239</v>
      </c>
      <c r="AP108" s="25" t="s">
        <v>240</v>
      </c>
    </row>
    <row r="109" spans="1:42" s="184" customFormat="1" ht="69" customHeight="1" x14ac:dyDescent="0.25">
      <c r="A109" s="167" t="s">
        <v>41</v>
      </c>
      <c r="B109" s="256" t="s">
        <v>42</v>
      </c>
      <c r="C109" s="256">
        <v>528</v>
      </c>
      <c r="D109" s="254" t="s">
        <v>302</v>
      </c>
      <c r="E109" s="167" t="s">
        <v>303</v>
      </c>
      <c r="F109" s="168">
        <v>44713</v>
      </c>
      <c r="G109" s="169">
        <v>44895</v>
      </c>
      <c r="H109" s="271">
        <f>+I109+I110</f>
        <v>1</v>
      </c>
      <c r="I109" s="257">
        <v>0.3</v>
      </c>
      <c r="J109" s="257"/>
      <c r="K109" s="257"/>
      <c r="L109" s="257"/>
      <c r="M109" s="257"/>
      <c r="N109" s="257"/>
      <c r="O109" s="257"/>
      <c r="P109" s="257"/>
      <c r="Q109" s="257"/>
      <c r="R109" s="257"/>
      <c r="S109" s="257"/>
      <c r="T109" s="257">
        <v>0.1</v>
      </c>
      <c r="U109" s="257"/>
      <c r="V109" s="257">
        <v>0.1</v>
      </c>
      <c r="W109" s="257"/>
      <c r="X109" s="257">
        <v>0.1</v>
      </c>
      <c r="Y109" s="257"/>
      <c r="Z109" s="257">
        <v>0.1</v>
      </c>
      <c r="AA109" s="257"/>
      <c r="AB109" s="257">
        <v>0.2</v>
      </c>
      <c r="AC109" s="257"/>
      <c r="AD109" s="257">
        <v>0.4</v>
      </c>
      <c r="AE109" s="257"/>
      <c r="AF109" s="257"/>
      <c r="AG109" s="257"/>
      <c r="AH109" s="257">
        <f t="shared" si="4"/>
        <v>1</v>
      </c>
      <c r="AI109" s="170">
        <f t="shared" si="4"/>
        <v>0</v>
      </c>
      <c r="AJ109" s="254" t="s">
        <v>304</v>
      </c>
      <c r="AK109" s="256" t="s">
        <v>82</v>
      </c>
      <c r="AL109" s="256" t="s">
        <v>82</v>
      </c>
      <c r="AM109" s="253" t="s">
        <v>305</v>
      </c>
      <c r="AN109" s="253" t="s">
        <v>306</v>
      </c>
      <c r="AO109" s="25" t="s">
        <v>307</v>
      </c>
      <c r="AP109" s="25" t="s">
        <v>240</v>
      </c>
    </row>
    <row r="110" spans="1:42" s="184" customFormat="1" ht="42.75" x14ac:dyDescent="0.25">
      <c r="A110" s="177" t="s">
        <v>41</v>
      </c>
      <c r="B110" s="178" t="s">
        <v>42</v>
      </c>
      <c r="C110" s="178">
        <v>528</v>
      </c>
      <c r="D110" s="166" t="s">
        <v>302</v>
      </c>
      <c r="E110" s="167" t="s">
        <v>308</v>
      </c>
      <c r="F110" s="168">
        <v>44805</v>
      </c>
      <c r="G110" s="169">
        <v>44895</v>
      </c>
      <c r="H110" s="271"/>
      <c r="I110" s="206">
        <v>0.7</v>
      </c>
      <c r="J110" s="206"/>
      <c r="K110" s="206"/>
      <c r="L110" s="206"/>
      <c r="M110" s="206"/>
      <c r="N110" s="206"/>
      <c r="O110" s="206"/>
      <c r="P110" s="206"/>
      <c r="Q110" s="206"/>
      <c r="R110" s="206"/>
      <c r="S110" s="206"/>
      <c r="T110" s="206"/>
      <c r="U110" s="206"/>
      <c r="V110" s="206"/>
      <c r="W110" s="206"/>
      <c r="X110" s="206"/>
      <c r="Y110" s="206"/>
      <c r="Z110" s="206">
        <v>0.2</v>
      </c>
      <c r="AA110" s="206"/>
      <c r="AB110" s="206">
        <v>0.2</v>
      </c>
      <c r="AC110" s="206"/>
      <c r="AD110" s="206">
        <v>0.6</v>
      </c>
      <c r="AE110" s="206"/>
      <c r="AF110" s="206"/>
      <c r="AG110" s="206"/>
      <c r="AH110" s="206">
        <f t="shared" si="4"/>
        <v>1</v>
      </c>
      <c r="AI110" s="170">
        <f t="shared" si="4"/>
        <v>0</v>
      </c>
      <c r="AJ110" s="166" t="s">
        <v>309</v>
      </c>
      <c r="AK110" s="171" t="s">
        <v>82</v>
      </c>
      <c r="AL110" s="171" t="s">
        <v>82</v>
      </c>
      <c r="AM110" s="172" t="s">
        <v>305</v>
      </c>
      <c r="AN110" s="172" t="s">
        <v>306</v>
      </c>
      <c r="AO110" s="25" t="s">
        <v>307</v>
      </c>
      <c r="AP110" s="25" t="s">
        <v>240</v>
      </c>
    </row>
    <row r="111" spans="1:42" s="184" customFormat="1" ht="58.5" x14ac:dyDescent="0.25">
      <c r="A111" s="177" t="s">
        <v>41</v>
      </c>
      <c r="B111" s="178" t="s">
        <v>42</v>
      </c>
      <c r="C111" s="178">
        <v>528</v>
      </c>
      <c r="D111" s="166" t="s">
        <v>310</v>
      </c>
      <c r="E111" s="167" t="s">
        <v>311</v>
      </c>
      <c r="F111" s="168">
        <v>44564</v>
      </c>
      <c r="G111" s="169">
        <v>44592</v>
      </c>
      <c r="H111" s="271">
        <f>+I111+I112+I113+I114+I115+I116+I117+I118+I119+I120</f>
        <v>1</v>
      </c>
      <c r="I111" s="206">
        <v>0.1</v>
      </c>
      <c r="J111" s="206">
        <v>1</v>
      </c>
      <c r="K111" s="206"/>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f t="shared" si="4"/>
        <v>1</v>
      </c>
      <c r="AI111" s="170">
        <f t="shared" si="4"/>
        <v>0</v>
      </c>
      <c r="AJ111" s="167" t="s">
        <v>312</v>
      </c>
      <c r="AK111" s="171" t="s">
        <v>82</v>
      </c>
      <c r="AL111" s="171" t="s">
        <v>82</v>
      </c>
      <c r="AM111" s="172" t="s">
        <v>237</v>
      </c>
      <c r="AN111" s="172" t="s">
        <v>265</v>
      </c>
      <c r="AO111" s="25" t="s">
        <v>239</v>
      </c>
      <c r="AP111" s="25" t="s">
        <v>240</v>
      </c>
    </row>
    <row r="112" spans="1:42" s="184" customFormat="1" ht="58.5" x14ac:dyDescent="0.25">
      <c r="A112" s="177" t="s">
        <v>41</v>
      </c>
      <c r="B112" s="178" t="s">
        <v>42</v>
      </c>
      <c r="C112" s="178">
        <v>528</v>
      </c>
      <c r="D112" s="166" t="s">
        <v>313</v>
      </c>
      <c r="E112" s="167" t="s">
        <v>314</v>
      </c>
      <c r="F112" s="168">
        <v>44652</v>
      </c>
      <c r="G112" s="169">
        <v>44681</v>
      </c>
      <c r="H112" s="271"/>
      <c r="I112" s="206">
        <v>0.1</v>
      </c>
      <c r="J112" s="206"/>
      <c r="K112" s="206"/>
      <c r="L112" s="206"/>
      <c r="M112" s="206"/>
      <c r="N112" s="206"/>
      <c r="O112" s="206"/>
      <c r="P112" s="206">
        <v>1</v>
      </c>
      <c r="Q112" s="206"/>
      <c r="R112" s="206"/>
      <c r="S112" s="206"/>
      <c r="T112" s="206"/>
      <c r="U112" s="206"/>
      <c r="V112" s="206"/>
      <c r="W112" s="206"/>
      <c r="X112" s="206"/>
      <c r="Y112" s="206"/>
      <c r="Z112" s="206"/>
      <c r="AA112" s="206"/>
      <c r="AB112" s="206"/>
      <c r="AC112" s="206"/>
      <c r="AD112" s="206"/>
      <c r="AE112" s="206"/>
      <c r="AF112" s="206"/>
      <c r="AG112" s="206"/>
      <c r="AH112" s="206">
        <f t="shared" ref="AH112:AI127" si="5">+J112+L112+N112+P112+R112+T112+V112+X112+Z112+AB112+AD112+AF112</f>
        <v>1</v>
      </c>
      <c r="AI112" s="170">
        <f t="shared" si="5"/>
        <v>0</v>
      </c>
      <c r="AJ112" s="167" t="s">
        <v>315</v>
      </c>
      <c r="AK112" s="171" t="s">
        <v>82</v>
      </c>
      <c r="AL112" s="171" t="s">
        <v>82</v>
      </c>
      <c r="AM112" s="172" t="s">
        <v>316</v>
      </c>
      <c r="AN112" s="25" t="s">
        <v>317</v>
      </c>
      <c r="AO112" s="25" t="s">
        <v>318</v>
      </c>
      <c r="AP112" s="25" t="s">
        <v>240</v>
      </c>
    </row>
    <row r="113" spans="1:42" s="184" customFormat="1" ht="58.5" x14ac:dyDescent="0.25">
      <c r="A113" s="177" t="s">
        <v>41</v>
      </c>
      <c r="B113" s="178" t="s">
        <v>42</v>
      </c>
      <c r="C113" s="178">
        <v>528</v>
      </c>
      <c r="D113" s="166" t="s">
        <v>319</v>
      </c>
      <c r="E113" s="167" t="s">
        <v>320</v>
      </c>
      <c r="F113" s="168">
        <v>44564</v>
      </c>
      <c r="G113" s="169">
        <v>44925</v>
      </c>
      <c r="H113" s="271"/>
      <c r="I113" s="206">
        <v>0.05</v>
      </c>
      <c r="J113" s="206">
        <v>0.08</v>
      </c>
      <c r="K113" s="206"/>
      <c r="L113" s="206">
        <v>0.08</v>
      </c>
      <c r="M113" s="206"/>
      <c r="N113" s="206">
        <v>0.08</v>
      </c>
      <c r="O113" s="206"/>
      <c r="P113" s="206">
        <v>0.1</v>
      </c>
      <c r="Q113" s="206"/>
      <c r="R113" s="206">
        <v>0.08</v>
      </c>
      <c r="S113" s="206"/>
      <c r="T113" s="206">
        <v>0.08</v>
      </c>
      <c r="U113" s="206"/>
      <c r="V113" s="206">
        <v>0.08</v>
      </c>
      <c r="W113" s="206"/>
      <c r="X113" s="206">
        <v>0.1</v>
      </c>
      <c r="Y113" s="206"/>
      <c r="Z113" s="206">
        <v>0.08</v>
      </c>
      <c r="AA113" s="206"/>
      <c r="AB113" s="206">
        <v>0.08</v>
      </c>
      <c r="AC113" s="206"/>
      <c r="AD113" s="206">
        <v>0.08</v>
      </c>
      <c r="AE113" s="206"/>
      <c r="AF113" s="206">
        <v>0.08</v>
      </c>
      <c r="AG113" s="206"/>
      <c r="AH113" s="206">
        <f t="shared" si="5"/>
        <v>0.99999999999999978</v>
      </c>
      <c r="AI113" s="170">
        <f t="shared" si="5"/>
        <v>0</v>
      </c>
      <c r="AJ113" s="167" t="s">
        <v>321</v>
      </c>
      <c r="AK113" s="171" t="s">
        <v>82</v>
      </c>
      <c r="AL113" s="171" t="s">
        <v>82</v>
      </c>
      <c r="AM113" s="172" t="s">
        <v>322</v>
      </c>
      <c r="AN113" s="25" t="s">
        <v>294</v>
      </c>
      <c r="AO113" s="25" t="s">
        <v>323</v>
      </c>
      <c r="AP113" s="25" t="s">
        <v>240</v>
      </c>
    </row>
    <row r="114" spans="1:42" s="184" customFormat="1" ht="58.5" x14ac:dyDescent="0.25">
      <c r="A114" s="177" t="s">
        <v>41</v>
      </c>
      <c r="B114" s="178" t="s">
        <v>42</v>
      </c>
      <c r="C114" s="178">
        <v>528</v>
      </c>
      <c r="D114" s="166" t="s">
        <v>324</v>
      </c>
      <c r="E114" s="167" t="s">
        <v>325</v>
      </c>
      <c r="F114" s="168">
        <v>44682</v>
      </c>
      <c r="G114" s="169">
        <v>44803</v>
      </c>
      <c r="H114" s="271"/>
      <c r="I114" s="206">
        <v>0.15</v>
      </c>
      <c r="J114" s="206"/>
      <c r="K114" s="206"/>
      <c r="L114" s="206"/>
      <c r="M114" s="206"/>
      <c r="N114" s="206"/>
      <c r="O114" s="206"/>
      <c r="P114" s="206"/>
      <c r="Q114" s="206"/>
      <c r="R114" s="206">
        <v>0.2</v>
      </c>
      <c r="S114" s="206"/>
      <c r="T114" s="206">
        <v>0.3</v>
      </c>
      <c r="U114" s="206"/>
      <c r="V114" s="206">
        <v>0.3</v>
      </c>
      <c r="W114" s="206"/>
      <c r="X114" s="206">
        <v>0.2</v>
      </c>
      <c r="Y114" s="206"/>
      <c r="Z114" s="206"/>
      <c r="AA114" s="206"/>
      <c r="AB114" s="206"/>
      <c r="AC114" s="206"/>
      <c r="AD114" s="206"/>
      <c r="AE114" s="206"/>
      <c r="AF114" s="206"/>
      <c r="AG114" s="206"/>
      <c r="AH114" s="206">
        <f t="shared" si="5"/>
        <v>1</v>
      </c>
      <c r="AI114" s="170">
        <f t="shared" si="5"/>
        <v>0</v>
      </c>
      <c r="AJ114" s="166" t="s">
        <v>326</v>
      </c>
      <c r="AK114" s="171" t="s">
        <v>82</v>
      </c>
      <c r="AL114" s="171" t="s">
        <v>82</v>
      </c>
      <c r="AM114" s="172" t="s">
        <v>46</v>
      </c>
      <c r="AN114" s="25" t="s">
        <v>327</v>
      </c>
      <c r="AO114" s="25" t="s">
        <v>49</v>
      </c>
      <c r="AP114" s="25" t="s">
        <v>240</v>
      </c>
    </row>
    <row r="115" spans="1:42" s="184" customFormat="1" ht="69.75" customHeight="1" x14ac:dyDescent="0.25">
      <c r="A115" s="177" t="s">
        <v>41</v>
      </c>
      <c r="B115" s="178" t="s">
        <v>42</v>
      </c>
      <c r="C115" s="178">
        <v>528</v>
      </c>
      <c r="D115" s="166" t="s">
        <v>329</v>
      </c>
      <c r="E115" s="167" t="s">
        <v>330</v>
      </c>
      <c r="F115" s="168">
        <v>44652</v>
      </c>
      <c r="G115" s="169">
        <v>44925</v>
      </c>
      <c r="H115" s="271"/>
      <c r="I115" s="257">
        <v>0.05</v>
      </c>
      <c r="J115" s="257"/>
      <c r="K115" s="257"/>
      <c r="L115" s="257"/>
      <c r="M115" s="257"/>
      <c r="N115" s="257"/>
      <c r="O115" s="257"/>
      <c r="P115" s="257">
        <v>0.1</v>
      </c>
      <c r="Q115" s="257"/>
      <c r="R115" s="257">
        <v>0.1</v>
      </c>
      <c r="S115" s="257"/>
      <c r="T115" s="257">
        <v>0.1</v>
      </c>
      <c r="U115" s="257"/>
      <c r="V115" s="257">
        <v>0.1</v>
      </c>
      <c r="W115" s="257"/>
      <c r="X115" s="257">
        <v>0.1</v>
      </c>
      <c r="Y115" s="257"/>
      <c r="Z115" s="257">
        <v>0.1</v>
      </c>
      <c r="AA115" s="257"/>
      <c r="AB115" s="257">
        <v>0.1</v>
      </c>
      <c r="AC115" s="257"/>
      <c r="AD115" s="257">
        <v>0.1</v>
      </c>
      <c r="AE115" s="257"/>
      <c r="AF115" s="257">
        <v>0.2</v>
      </c>
      <c r="AG115" s="257"/>
      <c r="AH115" s="206">
        <f t="shared" si="5"/>
        <v>1</v>
      </c>
      <c r="AI115" s="170">
        <f t="shared" si="5"/>
        <v>0</v>
      </c>
      <c r="AJ115" s="166" t="s">
        <v>331</v>
      </c>
      <c r="AK115" s="171" t="s">
        <v>82</v>
      </c>
      <c r="AL115" s="171" t="s">
        <v>82</v>
      </c>
      <c r="AM115" s="172" t="s">
        <v>237</v>
      </c>
      <c r="AN115" s="172" t="s">
        <v>265</v>
      </c>
      <c r="AO115" s="25" t="s">
        <v>239</v>
      </c>
      <c r="AP115" s="25" t="s">
        <v>240</v>
      </c>
    </row>
    <row r="116" spans="1:42" s="184" customFormat="1" ht="58.5" x14ac:dyDescent="0.25">
      <c r="A116" s="177" t="s">
        <v>41</v>
      </c>
      <c r="B116" s="178" t="s">
        <v>42</v>
      </c>
      <c r="C116" s="178">
        <v>528</v>
      </c>
      <c r="D116" s="166" t="s">
        <v>332</v>
      </c>
      <c r="E116" s="167" t="s">
        <v>333</v>
      </c>
      <c r="F116" s="168">
        <v>44593</v>
      </c>
      <c r="G116" s="169">
        <v>44712</v>
      </c>
      <c r="H116" s="271"/>
      <c r="I116" s="206">
        <v>0.1</v>
      </c>
      <c r="J116" s="206"/>
      <c r="K116" s="206"/>
      <c r="L116" s="206">
        <v>0.1</v>
      </c>
      <c r="M116" s="206"/>
      <c r="N116" s="206">
        <v>0.1</v>
      </c>
      <c r="O116" s="206"/>
      <c r="P116" s="206">
        <v>0.1</v>
      </c>
      <c r="Q116" s="206"/>
      <c r="R116" s="206">
        <v>0.7</v>
      </c>
      <c r="S116" s="206"/>
      <c r="T116" s="206"/>
      <c r="U116" s="206"/>
      <c r="V116" s="206"/>
      <c r="W116" s="206"/>
      <c r="X116" s="206"/>
      <c r="Y116" s="206"/>
      <c r="Z116" s="206"/>
      <c r="AA116" s="206"/>
      <c r="AB116" s="206"/>
      <c r="AC116" s="206"/>
      <c r="AD116" s="206"/>
      <c r="AE116" s="206"/>
      <c r="AF116" s="206"/>
      <c r="AG116" s="206"/>
      <c r="AH116" s="206">
        <f t="shared" si="5"/>
        <v>1</v>
      </c>
      <c r="AI116" s="170">
        <f t="shared" si="5"/>
        <v>0</v>
      </c>
      <c r="AJ116" s="166" t="s">
        <v>334</v>
      </c>
      <c r="AK116" s="171" t="s">
        <v>82</v>
      </c>
      <c r="AL116" s="171" t="s">
        <v>82</v>
      </c>
      <c r="AM116" s="172" t="s">
        <v>316</v>
      </c>
      <c r="AN116" s="172" t="s">
        <v>317</v>
      </c>
      <c r="AO116" s="25" t="s">
        <v>318</v>
      </c>
      <c r="AP116" s="25" t="s">
        <v>240</v>
      </c>
    </row>
    <row r="117" spans="1:42" s="184" customFormat="1" ht="92.25" customHeight="1" x14ac:dyDescent="0.25">
      <c r="A117" s="177" t="s">
        <v>41</v>
      </c>
      <c r="B117" s="178" t="s">
        <v>42</v>
      </c>
      <c r="C117" s="178">
        <v>528</v>
      </c>
      <c r="D117" s="166" t="s">
        <v>335</v>
      </c>
      <c r="E117" s="167" t="s">
        <v>336</v>
      </c>
      <c r="F117" s="168">
        <v>44564</v>
      </c>
      <c r="G117" s="169">
        <v>44925</v>
      </c>
      <c r="H117" s="271"/>
      <c r="I117" s="206">
        <v>0.15</v>
      </c>
      <c r="J117" s="206">
        <v>0.08</v>
      </c>
      <c r="K117" s="206"/>
      <c r="L117" s="206">
        <v>0.08</v>
      </c>
      <c r="M117" s="206"/>
      <c r="N117" s="206">
        <v>0.08</v>
      </c>
      <c r="O117" s="206"/>
      <c r="P117" s="206">
        <v>0.1</v>
      </c>
      <c r="Q117" s="206"/>
      <c r="R117" s="206">
        <v>0.08</v>
      </c>
      <c r="S117" s="206"/>
      <c r="T117" s="206">
        <v>0.08</v>
      </c>
      <c r="U117" s="206"/>
      <c r="V117" s="206">
        <v>0.08</v>
      </c>
      <c r="W117" s="206"/>
      <c r="X117" s="206">
        <v>0.1</v>
      </c>
      <c r="Y117" s="206"/>
      <c r="Z117" s="206">
        <v>0.08</v>
      </c>
      <c r="AA117" s="206"/>
      <c r="AB117" s="206">
        <v>0.08</v>
      </c>
      <c r="AC117" s="206"/>
      <c r="AD117" s="206">
        <v>0.08</v>
      </c>
      <c r="AE117" s="206"/>
      <c r="AF117" s="206">
        <v>0.08</v>
      </c>
      <c r="AG117" s="206"/>
      <c r="AH117" s="206">
        <f t="shared" si="5"/>
        <v>0.99999999999999978</v>
      </c>
      <c r="AI117" s="170">
        <f t="shared" si="5"/>
        <v>0</v>
      </c>
      <c r="AJ117" s="166" t="s">
        <v>334</v>
      </c>
      <c r="AK117" s="171" t="s">
        <v>82</v>
      </c>
      <c r="AL117" s="171" t="s">
        <v>82</v>
      </c>
      <c r="AM117" s="172" t="s">
        <v>316</v>
      </c>
      <c r="AN117" s="172" t="s">
        <v>317</v>
      </c>
      <c r="AO117" s="25" t="s">
        <v>318</v>
      </c>
      <c r="AP117" s="25" t="s">
        <v>240</v>
      </c>
    </row>
    <row r="118" spans="1:42" s="184" customFormat="1" ht="73.5" customHeight="1" x14ac:dyDescent="0.25">
      <c r="A118" s="177" t="s">
        <v>41</v>
      </c>
      <c r="B118" s="178" t="s">
        <v>42</v>
      </c>
      <c r="C118" s="178">
        <v>528</v>
      </c>
      <c r="D118" s="166" t="s">
        <v>337</v>
      </c>
      <c r="E118" s="167" t="s">
        <v>338</v>
      </c>
      <c r="F118" s="168">
        <v>44652</v>
      </c>
      <c r="G118" s="169">
        <v>44925</v>
      </c>
      <c r="H118" s="271"/>
      <c r="I118" s="257">
        <v>0.1</v>
      </c>
      <c r="J118" s="257"/>
      <c r="K118" s="257"/>
      <c r="L118" s="257"/>
      <c r="M118" s="257"/>
      <c r="N118" s="257"/>
      <c r="O118" s="257"/>
      <c r="P118" s="257">
        <v>0.5</v>
      </c>
      <c r="Q118" s="257"/>
      <c r="R118" s="257"/>
      <c r="S118" s="257"/>
      <c r="T118" s="257"/>
      <c r="U118" s="257"/>
      <c r="V118" s="257"/>
      <c r="W118" s="257"/>
      <c r="X118" s="257">
        <v>0.25</v>
      </c>
      <c r="Y118" s="257"/>
      <c r="Z118" s="257"/>
      <c r="AA118" s="257"/>
      <c r="AB118" s="257"/>
      <c r="AC118" s="257"/>
      <c r="AD118" s="257">
        <v>0.25</v>
      </c>
      <c r="AE118" s="257"/>
      <c r="AF118" s="257"/>
      <c r="AG118" s="257"/>
      <c r="AH118" s="206">
        <f t="shared" si="5"/>
        <v>1</v>
      </c>
      <c r="AI118" s="170">
        <f t="shared" si="5"/>
        <v>0</v>
      </c>
      <c r="AJ118" s="166" t="s">
        <v>339</v>
      </c>
      <c r="AK118" s="171" t="s">
        <v>82</v>
      </c>
      <c r="AL118" s="171" t="s">
        <v>82</v>
      </c>
      <c r="AM118" s="172" t="s">
        <v>237</v>
      </c>
      <c r="AN118" s="172" t="s">
        <v>265</v>
      </c>
      <c r="AO118" s="25" t="s">
        <v>239</v>
      </c>
      <c r="AP118" s="25" t="s">
        <v>240</v>
      </c>
    </row>
    <row r="119" spans="1:42" s="184" customFormat="1" ht="81" customHeight="1" x14ac:dyDescent="0.25">
      <c r="A119" s="177" t="s">
        <v>41</v>
      </c>
      <c r="B119" s="178" t="s">
        <v>42</v>
      </c>
      <c r="C119" s="178">
        <v>528</v>
      </c>
      <c r="D119" s="166" t="s">
        <v>340</v>
      </c>
      <c r="E119" s="167" t="s">
        <v>341</v>
      </c>
      <c r="F119" s="168">
        <v>44564</v>
      </c>
      <c r="G119" s="169">
        <v>44925</v>
      </c>
      <c r="H119" s="271"/>
      <c r="I119" s="206">
        <v>0.05</v>
      </c>
      <c r="J119" s="206">
        <v>0.08</v>
      </c>
      <c r="K119" s="206"/>
      <c r="L119" s="206">
        <v>0.08</v>
      </c>
      <c r="M119" s="206"/>
      <c r="N119" s="206">
        <v>0.08</v>
      </c>
      <c r="O119" s="206"/>
      <c r="P119" s="206">
        <v>0.1</v>
      </c>
      <c r="Q119" s="206"/>
      <c r="R119" s="206">
        <v>0.08</v>
      </c>
      <c r="S119" s="206"/>
      <c r="T119" s="206">
        <v>0.08</v>
      </c>
      <c r="U119" s="206"/>
      <c r="V119" s="206">
        <v>0.08</v>
      </c>
      <c r="W119" s="206"/>
      <c r="X119" s="206">
        <v>0.1</v>
      </c>
      <c r="Y119" s="206"/>
      <c r="Z119" s="206">
        <v>0.08</v>
      </c>
      <c r="AA119" s="206"/>
      <c r="AB119" s="206">
        <v>0.08</v>
      </c>
      <c r="AC119" s="206"/>
      <c r="AD119" s="206">
        <v>0.08</v>
      </c>
      <c r="AE119" s="206"/>
      <c r="AF119" s="206">
        <v>0.08</v>
      </c>
      <c r="AG119" s="206"/>
      <c r="AH119" s="206">
        <f t="shared" si="5"/>
        <v>0.99999999999999978</v>
      </c>
      <c r="AI119" s="170">
        <f t="shared" si="5"/>
        <v>0</v>
      </c>
      <c r="AJ119" s="166" t="s">
        <v>342</v>
      </c>
      <c r="AK119" s="171" t="s">
        <v>82</v>
      </c>
      <c r="AL119" s="171" t="s">
        <v>82</v>
      </c>
      <c r="AM119" s="172" t="s">
        <v>293</v>
      </c>
      <c r="AN119" s="172" t="s">
        <v>294</v>
      </c>
      <c r="AO119" s="25" t="s">
        <v>295</v>
      </c>
      <c r="AP119" s="25" t="s">
        <v>240</v>
      </c>
    </row>
    <row r="120" spans="1:42" s="184" customFormat="1" ht="84.75" customHeight="1" x14ac:dyDescent="0.25">
      <c r="A120" s="177" t="s">
        <v>41</v>
      </c>
      <c r="B120" s="178" t="s">
        <v>42</v>
      </c>
      <c r="C120" s="178">
        <v>528</v>
      </c>
      <c r="D120" s="166" t="s">
        <v>340</v>
      </c>
      <c r="E120" s="167" t="s">
        <v>343</v>
      </c>
      <c r="F120" s="168">
        <v>44652</v>
      </c>
      <c r="G120" s="169">
        <v>44711</v>
      </c>
      <c r="H120" s="271"/>
      <c r="I120" s="206">
        <v>0.15</v>
      </c>
      <c r="J120" s="206"/>
      <c r="K120" s="206"/>
      <c r="L120" s="206"/>
      <c r="M120" s="206"/>
      <c r="N120" s="206"/>
      <c r="O120" s="206"/>
      <c r="P120" s="206">
        <v>0.3</v>
      </c>
      <c r="Q120" s="206"/>
      <c r="R120" s="206">
        <v>0.7</v>
      </c>
      <c r="S120" s="206"/>
      <c r="T120" s="206"/>
      <c r="U120" s="206"/>
      <c r="V120" s="206"/>
      <c r="W120" s="206"/>
      <c r="X120" s="206"/>
      <c r="Y120" s="206"/>
      <c r="Z120" s="206"/>
      <c r="AA120" s="206"/>
      <c r="AB120" s="206"/>
      <c r="AC120" s="206"/>
      <c r="AD120" s="206"/>
      <c r="AE120" s="206"/>
      <c r="AF120" s="206"/>
      <c r="AG120" s="206"/>
      <c r="AH120" s="206">
        <f t="shared" si="5"/>
        <v>1</v>
      </c>
      <c r="AI120" s="170">
        <f t="shared" si="5"/>
        <v>0</v>
      </c>
      <c r="AJ120" s="166" t="s">
        <v>344</v>
      </c>
      <c r="AK120" s="171" t="s">
        <v>82</v>
      </c>
      <c r="AL120" s="171" t="s">
        <v>82</v>
      </c>
      <c r="AM120" s="172" t="s">
        <v>237</v>
      </c>
      <c r="AN120" s="172" t="s">
        <v>265</v>
      </c>
      <c r="AO120" s="25" t="s">
        <v>239</v>
      </c>
      <c r="AP120" s="25" t="s">
        <v>240</v>
      </c>
    </row>
    <row r="121" spans="1:42" s="184" customFormat="1" ht="79.5" customHeight="1" x14ac:dyDescent="0.25">
      <c r="A121" s="177" t="s">
        <v>41</v>
      </c>
      <c r="B121" s="178" t="s">
        <v>42</v>
      </c>
      <c r="C121" s="178">
        <v>528</v>
      </c>
      <c r="D121" s="166" t="s">
        <v>345</v>
      </c>
      <c r="E121" s="167" t="s">
        <v>346</v>
      </c>
      <c r="F121" s="168">
        <v>44652</v>
      </c>
      <c r="G121" s="169">
        <v>44895</v>
      </c>
      <c r="H121" s="271">
        <f>+I121+I122+I123+I124+I125+I126+I127</f>
        <v>1</v>
      </c>
      <c r="I121" s="206">
        <v>0.1</v>
      </c>
      <c r="J121" s="206"/>
      <c r="K121" s="206"/>
      <c r="L121" s="206"/>
      <c r="M121" s="206"/>
      <c r="N121" s="206"/>
      <c r="O121" s="206"/>
      <c r="P121" s="206">
        <v>0.33329999999999999</v>
      </c>
      <c r="Q121" s="206"/>
      <c r="R121" s="206"/>
      <c r="S121" s="206"/>
      <c r="T121" s="206"/>
      <c r="U121" s="206"/>
      <c r="V121" s="206">
        <v>0.33329999999999999</v>
      </c>
      <c r="W121" s="206"/>
      <c r="X121" s="206"/>
      <c r="Y121" s="206"/>
      <c r="Z121" s="206"/>
      <c r="AA121" s="206"/>
      <c r="AB121" s="206"/>
      <c r="AC121" s="206"/>
      <c r="AD121" s="206">
        <v>0.33329999999999999</v>
      </c>
      <c r="AE121" s="206"/>
      <c r="AF121" s="206"/>
      <c r="AG121" s="206"/>
      <c r="AH121" s="206">
        <f t="shared" si="5"/>
        <v>0.99990000000000001</v>
      </c>
      <c r="AI121" s="170">
        <f t="shared" si="5"/>
        <v>0</v>
      </c>
      <c r="AJ121" s="166" t="s">
        <v>347</v>
      </c>
      <c r="AK121" s="171" t="s">
        <v>82</v>
      </c>
      <c r="AL121" s="171" t="s">
        <v>82</v>
      </c>
      <c r="AM121" s="172" t="s">
        <v>46</v>
      </c>
      <c r="AN121" s="172" t="s">
        <v>327</v>
      </c>
      <c r="AO121" s="25" t="s">
        <v>49</v>
      </c>
      <c r="AP121" s="25" t="s">
        <v>240</v>
      </c>
    </row>
    <row r="122" spans="1:42" s="184" customFormat="1" ht="75" customHeight="1" x14ac:dyDescent="0.25">
      <c r="A122" s="177" t="s">
        <v>41</v>
      </c>
      <c r="B122" s="178" t="s">
        <v>42</v>
      </c>
      <c r="C122" s="178">
        <v>528</v>
      </c>
      <c r="D122" s="166" t="s">
        <v>348</v>
      </c>
      <c r="E122" s="167" t="s">
        <v>349</v>
      </c>
      <c r="F122" s="168">
        <v>44652</v>
      </c>
      <c r="G122" s="169">
        <v>44925</v>
      </c>
      <c r="H122" s="271"/>
      <c r="I122" s="206">
        <v>0.1</v>
      </c>
      <c r="J122" s="206"/>
      <c r="K122" s="206"/>
      <c r="L122" s="206"/>
      <c r="M122" s="206"/>
      <c r="N122" s="206"/>
      <c r="O122" s="206"/>
      <c r="P122" s="206">
        <v>0.33329999999999999</v>
      </c>
      <c r="Q122" s="206"/>
      <c r="R122" s="206"/>
      <c r="S122" s="206"/>
      <c r="T122" s="206"/>
      <c r="U122" s="206"/>
      <c r="V122" s="206"/>
      <c r="W122" s="206"/>
      <c r="X122" s="206">
        <v>0.33329999999999999</v>
      </c>
      <c r="Y122" s="206"/>
      <c r="Z122" s="206"/>
      <c r="AA122" s="206"/>
      <c r="AB122" s="206"/>
      <c r="AC122" s="206"/>
      <c r="AD122" s="206"/>
      <c r="AE122" s="206"/>
      <c r="AF122" s="206">
        <v>0.33329999999999999</v>
      </c>
      <c r="AG122" s="206"/>
      <c r="AH122" s="206">
        <f t="shared" si="5"/>
        <v>0.99990000000000001</v>
      </c>
      <c r="AI122" s="170">
        <f t="shared" si="5"/>
        <v>0</v>
      </c>
      <c r="AJ122" s="166" t="s">
        <v>350</v>
      </c>
      <c r="AK122" s="171" t="s">
        <v>82</v>
      </c>
      <c r="AL122" s="171" t="s">
        <v>82</v>
      </c>
      <c r="AM122" s="172" t="s">
        <v>46</v>
      </c>
      <c r="AN122" s="172" t="s">
        <v>327</v>
      </c>
      <c r="AO122" s="25" t="s">
        <v>49</v>
      </c>
      <c r="AP122" s="25" t="s">
        <v>240</v>
      </c>
    </row>
    <row r="123" spans="1:42" s="184" customFormat="1" ht="88.5" customHeight="1" x14ac:dyDescent="0.25">
      <c r="A123" s="177" t="s">
        <v>41</v>
      </c>
      <c r="B123" s="178" t="s">
        <v>42</v>
      </c>
      <c r="C123" s="178">
        <v>528</v>
      </c>
      <c r="D123" s="166" t="s">
        <v>348</v>
      </c>
      <c r="E123" s="167" t="s">
        <v>351</v>
      </c>
      <c r="F123" s="168">
        <v>44652</v>
      </c>
      <c r="G123" s="169">
        <v>44681</v>
      </c>
      <c r="H123" s="271"/>
      <c r="I123" s="206">
        <v>0.2</v>
      </c>
      <c r="J123" s="206"/>
      <c r="K123" s="206"/>
      <c r="L123" s="206"/>
      <c r="M123" s="206"/>
      <c r="N123" s="206"/>
      <c r="O123" s="206"/>
      <c r="P123" s="206">
        <v>1</v>
      </c>
      <c r="Q123" s="206"/>
      <c r="R123" s="206"/>
      <c r="S123" s="206"/>
      <c r="T123" s="206"/>
      <c r="U123" s="206"/>
      <c r="V123" s="206"/>
      <c r="W123" s="206"/>
      <c r="X123" s="206"/>
      <c r="Y123" s="206"/>
      <c r="Z123" s="206"/>
      <c r="AA123" s="206"/>
      <c r="AB123" s="206"/>
      <c r="AC123" s="206"/>
      <c r="AD123" s="206"/>
      <c r="AE123" s="206"/>
      <c r="AF123" s="206"/>
      <c r="AG123" s="206"/>
      <c r="AH123" s="206">
        <f t="shared" si="5"/>
        <v>1</v>
      </c>
      <c r="AI123" s="170">
        <f t="shared" si="5"/>
        <v>0</v>
      </c>
      <c r="AJ123" s="166" t="s">
        <v>352</v>
      </c>
      <c r="AK123" s="171" t="s">
        <v>82</v>
      </c>
      <c r="AL123" s="171" t="s">
        <v>82</v>
      </c>
      <c r="AM123" s="172" t="s">
        <v>46</v>
      </c>
      <c r="AN123" s="172" t="s">
        <v>327</v>
      </c>
      <c r="AO123" s="25" t="s">
        <v>49</v>
      </c>
      <c r="AP123" s="25" t="s">
        <v>240</v>
      </c>
    </row>
    <row r="124" spans="1:42" s="184" customFormat="1" ht="86.25" customHeight="1" x14ac:dyDescent="0.25">
      <c r="A124" s="177" t="s">
        <v>41</v>
      </c>
      <c r="B124" s="178" t="s">
        <v>42</v>
      </c>
      <c r="C124" s="178">
        <v>528</v>
      </c>
      <c r="D124" s="166" t="s">
        <v>353</v>
      </c>
      <c r="E124" s="167" t="s">
        <v>354</v>
      </c>
      <c r="F124" s="168">
        <v>44564</v>
      </c>
      <c r="G124" s="169">
        <v>44925</v>
      </c>
      <c r="H124" s="271"/>
      <c r="I124" s="206">
        <v>0.1</v>
      </c>
      <c r="J124" s="206"/>
      <c r="K124" s="206"/>
      <c r="L124" s="206">
        <v>0.25</v>
      </c>
      <c r="M124" s="206"/>
      <c r="N124" s="206"/>
      <c r="O124" s="206"/>
      <c r="P124" s="206"/>
      <c r="Q124" s="206"/>
      <c r="R124" s="206">
        <v>0.25</v>
      </c>
      <c r="S124" s="206"/>
      <c r="T124" s="206"/>
      <c r="U124" s="206"/>
      <c r="V124" s="206"/>
      <c r="W124" s="206"/>
      <c r="X124" s="206">
        <v>0.25</v>
      </c>
      <c r="Y124" s="206"/>
      <c r="Z124" s="206"/>
      <c r="AA124" s="206"/>
      <c r="AB124" s="206"/>
      <c r="AC124" s="206"/>
      <c r="AD124" s="206">
        <v>0.25</v>
      </c>
      <c r="AE124" s="206"/>
      <c r="AF124" s="206"/>
      <c r="AG124" s="206"/>
      <c r="AH124" s="206">
        <f t="shared" si="5"/>
        <v>1</v>
      </c>
      <c r="AI124" s="170">
        <f t="shared" si="5"/>
        <v>0</v>
      </c>
      <c r="AJ124" s="166" t="s">
        <v>339</v>
      </c>
      <c r="AK124" s="171" t="s">
        <v>82</v>
      </c>
      <c r="AL124" s="171" t="s">
        <v>82</v>
      </c>
      <c r="AM124" s="172" t="s">
        <v>46</v>
      </c>
      <c r="AN124" s="172" t="s">
        <v>327</v>
      </c>
      <c r="AO124" s="25" t="s">
        <v>49</v>
      </c>
      <c r="AP124" s="25" t="s">
        <v>240</v>
      </c>
    </row>
    <row r="125" spans="1:42" s="184" customFormat="1" ht="79.5" customHeight="1" x14ac:dyDescent="0.25">
      <c r="A125" s="177" t="s">
        <v>41</v>
      </c>
      <c r="B125" s="178" t="s">
        <v>42</v>
      </c>
      <c r="C125" s="178">
        <v>528</v>
      </c>
      <c r="D125" s="166" t="s">
        <v>355</v>
      </c>
      <c r="E125" s="167" t="s">
        <v>356</v>
      </c>
      <c r="F125" s="168">
        <v>44621</v>
      </c>
      <c r="G125" s="169">
        <v>44925</v>
      </c>
      <c r="H125" s="271"/>
      <c r="I125" s="206">
        <v>0.2</v>
      </c>
      <c r="J125" s="206"/>
      <c r="K125" s="206"/>
      <c r="L125" s="206"/>
      <c r="M125" s="206"/>
      <c r="N125" s="206">
        <v>0.25</v>
      </c>
      <c r="O125" s="206"/>
      <c r="P125" s="206"/>
      <c r="Q125" s="206"/>
      <c r="R125" s="206"/>
      <c r="S125" s="206"/>
      <c r="T125" s="206">
        <v>0.25</v>
      </c>
      <c r="U125" s="206"/>
      <c r="V125" s="206"/>
      <c r="W125" s="206"/>
      <c r="X125" s="206"/>
      <c r="Y125" s="206"/>
      <c r="Z125" s="206">
        <v>0.25</v>
      </c>
      <c r="AA125" s="206"/>
      <c r="AB125" s="206"/>
      <c r="AC125" s="206"/>
      <c r="AD125" s="206"/>
      <c r="AE125" s="206"/>
      <c r="AF125" s="206">
        <v>0.25</v>
      </c>
      <c r="AG125" s="206"/>
      <c r="AH125" s="206">
        <f t="shared" si="5"/>
        <v>1</v>
      </c>
      <c r="AI125" s="170">
        <f t="shared" si="5"/>
        <v>0</v>
      </c>
      <c r="AJ125" s="166" t="s">
        <v>357</v>
      </c>
      <c r="AK125" s="171" t="s">
        <v>82</v>
      </c>
      <c r="AL125" s="171" t="s">
        <v>82</v>
      </c>
      <c r="AM125" s="172" t="s">
        <v>46</v>
      </c>
      <c r="AN125" s="172" t="s">
        <v>327</v>
      </c>
      <c r="AO125" s="25" t="s">
        <v>49</v>
      </c>
      <c r="AP125" s="25" t="s">
        <v>240</v>
      </c>
    </row>
    <row r="126" spans="1:42" s="184" customFormat="1" ht="85.5" x14ac:dyDescent="0.25">
      <c r="A126" s="177" t="s">
        <v>41</v>
      </c>
      <c r="B126" s="178" t="s">
        <v>42</v>
      </c>
      <c r="C126" s="178">
        <v>528</v>
      </c>
      <c r="D126" s="166" t="s">
        <v>355</v>
      </c>
      <c r="E126" s="167" t="s">
        <v>358</v>
      </c>
      <c r="F126" s="168">
        <v>44564</v>
      </c>
      <c r="G126" s="169">
        <v>44925</v>
      </c>
      <c r="H126" s="271"/>
      <c r="I126" s="206">
        <v>0.1</v>
      </c>
      <c r="J126" s="206"/>
      <c r="K126" s="206"/>
      <c r="L126" s="206"/>
      <c r="M126" s="206"/>
      <c r="N126" s="206"/>
      <c r="O126" s="206"/>
      <c r="P126" s="206">
        <v>0.33329999999999999</v>
      </c>
      <c r="Q126" s="206"/>
      <c r="R126" s="206"/>
      <c r="S126" s="206"/>
      <c r="T126" s="206"/>
      <c r="U126" s="206"/>
      <c r="V126" s="206">
        <v>0.33329999999999999</v>
      </c>
      <c r="W126" s="206"/>
      <c r="X126" s="206"/>
      <c r="Y126" s="206"/>
      <c r="Z126" s="206"/>
      <c r="AA126" s="206"/>
      <c r="AB126" s="206">
        <v>0.33329999999999999</v>
      </c>
      <c r="AC126" s="206"/>
      <c r="AD126" s="206"/>
      <c r="AE126" s="206"/>
      <c r="AF126" s="206"/>
      <c r="AG126" s="206"/>
      <c r="AH126" s="206">
        <f t="shared" si="5"/>
        <v>0.99990000000000001</v>
      </c>
      <c r="AI126" s="170">
        <f t="shared" si="5"/>
        <v>0</v>
      </c>
      <c r="AJ126" s="166" t="s">
        <v>339</v>
      </c>
      <c r="AK126" s="171" t="s">
        <v>82</v>
      </c>
      <c r="AL126" s="171" t="s">
        <v>82</v>
      </c>
      <c r="AM126" s="172" t="s">
        <v>46</v>
      </c>
      <c r="AN126" s="172" t="s">
        <v>327</v>
      </c>
      <c r="AO126" s="25" t="s">
        <v>49</v>
      </c>
      <c r="AP126" s="25" t="s">
        <v>240</v>
      </c>
    </row>
    <row r="127" spans="1:42" s="184" customFormat="1" ht="57" x14ac:dyDescent="0.25">
      <c r="A127" s="177" t="s">
        <v>41</v>
      </c>
      <c r="B127" s="178" t="s">
        <v>42</v>
      </c>
      <c r="C127" s="178">
        <v>528</v>
      </c>
      <c r="D127" s="166" t="s">
        <v>359</v>
      </c>
      <c r="E127" s="167" t="s">
        <v>360</v>
      </c>
      <c r="F127" s="168">
        <v>44621</v>
      </c>
      <c r="G127" s="169">
        <v>44925</v>
      </c>
      <c r="H127" s="271"/>
      <c r="I127" s="206">
        <v>0.2</v>
      </c>
      <c r="J127" s="206"/>
      <c r="K127" s="206"/>
      <c r="L127" s="206"/>
      <c r="M127" s="206"/>
      <c r="N127" s="206">
        <v>0.25</v>
      </c>
      <c r="O127" s="206"/>
      <c r="P127" s="206"/>
      <c r="Q127" s="206"/>
      <c r="R127" s="206"/>
      <c r="S127" s="206"/>
      <c r="T127" s="206">
        <v>0.25</v>
      </c>
      <c r="U127" s="206"/>
      <c r="V127" s="206"/>
      <c r="W127" s="206"/>
      <c r="X127" s="206"/>
      <c r="Y127" s="206"/>
      <c r="Z127" s="206">
        <v>0.25</v>
      </c>
      <c r="AA127" s="206"/>
      <c r="AB127" s="206"/>
      <c r="AC127" s="206"/>
      <c r="AD127" s="206"/>
      <c r="AE127" s="206"/>
      <c r="AF127" s="206">
        <v>0.25</v>
      </c>
      <c r="AG127" s="206"/>
      <c r="AH127" s="206">
        <f t="shared" si="5"/>
        <v>1</v>
      </c>
      <c r="AI127" s="170">
        <f t="shared" si="5"/>
        <v>0</v>
      </c>
      <c r="AJ127" s="166" t="s">
        <v>361</v>
      </c>
      <c r="AK127" s="171" t="s">
        <v>82</v>
      </c>
      <c r="AL127" s="171" t="s">
        <v>82</v>
      </c>
      <c r="AM127" s="172" t="s">
        <v>46</v>
      </c>
      <c r="AN127" s="172" t="s">
        <v>327</v>
      </c>
      <c r="AO127" s="25" t="s">
        <v>49</v>
      </c>
      <c r="AP127" s="25" t="s">
        <v>240</v>
      </c>
    </row>
    <row r="128" spans="1:42" s="184" customFormat="1" ht="58.5" x14ac:dyDescent="0.25">
      <c r="A128" s="177" t="s">
        <v>41</v>
      </c>
      <c r="B128" s="178" t="s">
        <v>42</v>
      </c>
      <c r="C128" s="178">
        <v>528</v>
      </c>
      <c r="D128" s="166" t="s">
        <v>362</v>
      </c>
      <c r="E128" s="167" t="s">
        <v>363</v>
      </c>
      <c r="F128" s="168">
        <v>44652</v>
      </c>
      <c r="G128" s="169">
        <v>44681</v>
      </c>
      <c r="H128" s="271">
        <f>+I128+I129+I130+I131+I132+I133+I134+I135+I136+I137+I138+I139</f>
        <v>1.0000000000000002</v>
      </c>
      <c r="I128" s="206">
        <v>0.1</v>
      </c>
      <c r="J128" s="206"/>
      <c r="K128" s="206"/>
      <c r="L128" s="206"/>
      <c r="M128" s="206"/>
      <c r="N128" s="206"/>
      <c r="O128" s="206"/>
      <c r="P128" s="206">
        <v>1</v>
      </c>
      <c r="Q128" s="206"/>
      <c r="R128" s="206"/>
      <c r="S128" s="206"/>
      <c r="T128" s="206"/>
      <c r="U128" s="206"/>
      <c r="V128" s="206"/>
      <c r="W128" s="206"/>
      <c r="X128" s="206"/>
      <c r="Y128" s="206"/>
      <c r="Z128" s="206"/>
      <c r="AA128" s="206"/>
      <c r="AB128" s="206"/>
      <c r="AC128" s="206"/>
      <c r="AD128" s="206"/>
      <c r="AE128" s="206"/>
      <c r="AF128" s="206"/>
      <c r="AG128" s="206"/>
      <c r="AH128" s="206">
        <f t="shared" ref="AH128:AI144" si="6">+J128+L128+N128+P128+R128+T128+V128+X128+Z128+AB128+AD128+AF128</f>
        <v>1</v>
      </c>
      <c r="AI128" s="170">
        <f t="shared" si="6"/>
        <v>0</v>
      </c>
      <c r="AJ128" s="166" t="s">
        <v>364</v>
      </c>
      <c r="AK128" s="171" t="s">
        <v>82</v>
      </c>
      <c r="AL128" s="171" t="s">
        <v>82</v>
      </c>
      <c r="AM128" s="172" t="s">
        <v>46</v>
      </c>
      <c r="AN128" s="172" t="s">
        <v>60</v>
      </c>
      <c r="AO128" s="25" t="s">
        <v>49</v>
      </c>
      <c r="AP128" s="25" t="s">
        <v>240</v>
      </c>
    </row>
    <row r="129" spans="1:42" s="184" customFormat="1" ht="58.5" x14ac:dyDescent="0.25">
      <c r="A129" s="177" t="s">
        <v>41</v>
      </c>
      <c r="B129" s="178" t="s">
        <v>42</v>
      </c>
      <c r="C129" s="178">
        <v>528</v>
      </c>
      <c r="D129" s="166" t="s">
        <v>362</v>
      </c>
      <c r="E129" s="167" t="s">
        <v>365</v>
      </c>
      <c r="F129" s="168">
        <v>44564</v>
      </c>
      <c r="G129" s="169">
        <v>44925</v>
      </c>
      <c r="H129" s="271"/>
      <c r="I129" s="206">
        <v>0.1</v>
      </c>
      <c r="J129" s="206"/>
      <c r="K129" s="206"/>
      <c r="L129" s="206">
        <v>0.25</v>
      </c>
      <c r="M129" s="206"/>
      <c r="N129" s="206"/>
      <c r="O129" s="206"/>
      <c r="P129" s="206"/>
      <c r="Q129" s="206"/>
      <c r="R129" s="206">
        <v>0.25</v>
      </c>
      <c r="S129" s="206"/>
      <c r="T129" s="206"/>
      <c r="U129" s="206"/>
      <c r="V129" s="206"/>
      <c r="W129" s="206"/>
      <c r="X129" s="206">
        <v>0.25</v>
      </c>
      <c r="Y129" s="206"/>
      <c r="Z129" s="206"/>
      <c r="AA129" s="206"/>
      <c r="AB129" s="206"/>
      <c r="AC129" s="206"/>
      <c r="AD129" s="206"/>
      <c r="AE129" s="206"/>
      <c r="AF129" s="206">
        <v>0.25</v>
      </c>
      <c r="AG129" s="206"/>
      <c r="AH129" s="206">
        <f t="shared" si="6"/>
        <v>1</v>
      </c>
      <c r="AI129" s="170">
        <f t="shared" si="6"/>
        <v>0</v>
      </c>
      <c r="AJ129" s="166" t="s">
        <v>339</v>
      </c>
      <c r="AK129" s="171" t="s">
        <v>82</v>
      </c>
      <c r="AL129" s="171" t="s">
        <v>82</v>
      </c>
      <c r="AM129" s="172" t="s">
        <v>237</v>
      </c>
      <c r="AN129" s="172" t="s">
        <v>265</v>
      </c>
      <c r="AO129" s="25" t="s">
        <v>239</v>
      </c>
      <c r="AP129" s="25" t="s">
        <v>240</v>
      </c>
    </row>
    <row r="130" spans="1:42" s="184" customFormat="1" ht="191.25" customHeight="1" x14ac:dyDescent="0.25">
      <c r="A130" s="177" t="s">
        <v>41</v>
      </c>
      <c r="B130" s="178" t="s">
        <v>42</v>
      </c>
      <c r="C130" s="178">
        <v>528</v>
      </c>
      <c r="D130" s="166" t="s">
        <v>362</v>
      </c>
      <c r="E130" s="167" t="s">
        <v>366</v>
      </c>
      <c r="F130" s="168">
        <v>44652</v>
      </c>
      <c r="G130" s="169">
        <v>44925</v>
      </c>
      <c r="H130" s="271"/>
      <c r="I130" s="257">
        <v>0.2</v>
      </c>
      <c r="J130" s="257"/>
      <c r="K130" s="257"/>
      <c r="L130" s="257"/>
      <c r="M130" s="257"/>
      <c r="N130" s="257"/>
      <c r="O130" s="257"/>
      <c r="P130" s="257">
        <v>0.1</v>
      </c>
      <c r="Q130" s="257"/>
      <c r="R130" s="257">
        <v>0.1</v>
      </c>
      <c r="S130" s="257"/>
      <c r="T130" s="257">
        <v>0.1</v>
      </c>
      <c r="U130" s="257"/>
      <c r="V130" s="257">
        <v>0.1</v>
      </c>
      <c r="W130" s="257"/>
      <c r="X130" s="257">
        <v>0.1</v>
      </c>
      <c r="Y130" s="257"/>
      <c r="Z130" s="257">
        <v>0.1</v>
      </c>
      <c r="AA130" s="257"/>
      <c r="AB130" s="257">
        <v>0.1</v>
      </c>
      <c r="AC130" s="257"/>
      <c r="AD130" s="257">
        <v>0.1</v>
      </c>
      <c r="AE130" s="257"/>
      <c r="AF130" s="257">
        <v>0.2</v>
      </c>
      <c r="AG130" s="257"/>
      <c r="AH130" s="257">
        <f t="shared" si="6"/>
        <v>1</v>
      </c>
      <c r="AI130" s="170">
        <f t="shared" si="6"/>
        <v>0</v>
      </c>
      <c r="AJ130" s="166" t="s">
        <v>367</v>
      </c>
      <c r="AK130" s="171" t="s">
        <v>82</v>
      </c>
      <c r="AL130" s="171" t="s">
        <v>82</v>
      </c>
      <c r="AM130" s="172" t="s">
        <v>237</v>
      </c>
      <c r="AN130" s="172" t="s">
        <v>1069</v>
      </c>
      <c r="AO130" s="25" t="s">
        <v>239</v>
      </c>
      <c r="AP130" s="25" t="s">
        <v>240</v>
      </c>
    </row>
    <row r="131" spans="1:42" s="184" customFormat="1" ht="98.25" customHeight="1" x14ac:dyDescent="0.25">
      <c r="A131" s="167" t="s">
        <v>41</v>
      </c>
      <c r="B131" s="171" t="s">
        <v>42</v>
      </c>
      <c r="C131" s="171">
        <v>528</v>
      </c>
      <c r="D131" s="166" t="s">
        <v>362</v>
      </c>
      <c r="E131" s="167" t="s">
        <v>369</v>
      </c>
      <c r="F131" s="168">
        <v>44774</v>
      </c>
      <c r="G131" s="169">
        <v>44834</v>
      </c>
      <c r="H131" s="271"/>
      <c r="I131" s="206">
        <v>0.1</v>
      </c>
      <c r="J131" s="206"/>
      <c r="K131" s="206"/>
      <c r="L131" s="206"/>
      <c r="M131" s="206"/>
      <c r="N131" s="206"/>
      <c r="O131" s="206"/>
      <c r="P131" s="206"/>
      <c r="Q131" s="206"/>
      <c r="R131" s="206"/>
      <c r="S131" s="206"/>
      <c r="T131" s="206"/>
      <c r="U131" s="206"/>
      <c r="V131" s="206"/>
      <c r="W131" s="206"/>
      <c r="X131" s="206">
        <v>0.5</v>
      </c>
      <c r="Y131" s="206"/>
      <c r="Z131" s="206">
        <v>0.5</v>
      </c>
      <c r="AA131" s="206"/>
      <c r="AB131" s="206"/>
      <c r="AC131" s="206"/>
      <c r="AD131" s="206"/>
      <c r="AE131" s="206"/>
      <c r="AF131" s="206"/>
      <c r="AG131" s="206"/>
      <c r="AH131" s="206">
        <f t="shared" si="6"/>
        <v>1</v>
      </c>
      <c r="AI131" s="170">
        <f t="shared" si="6"/>
        <v>0</v>
      </c>
      <c r="AJ131" s="166" t="s">
        <v>370</v>
      </c>
      <c r="AK131" s="171" t="s">
        <v>82</v>
      </c>
      <c r="AL131" s="171" t="s">
        <v>82</v>
      </c>
      <c r="AM131" s="172" t="s">
        <v>371</v>
      </c>
      <c r="AN131" s="172" t="s">
        <v>372</v>
      </c>
      <c r="AO131" s="25" t="s">
        <v>307</v>
      </c>
      <c r="AP131" s="25" t="s">
        <v>240</v>
      </c>
    </row>
    <row r="132" spans="1:42" s="184" customFormat="1" ht="98.25" customHeight="1" x14ac:dyDescent="0.25">
      <c r="A132" s="177" t="s">
        <v>41</v>
      </c>
      <c r="B132" s="178" t="s">
        <v>42</v>
      </c>
      <c r="C132" s="178">
        <v>528</v>
      </c>
      <c r="D132" s="166" t="s">
        <v>373</v>
      </c>
      <c r="E132" s="167" t="s">
        <v>374</v>
      </c>
      <c r="F132" s="168">
        <v>44682</v>
      </c>
      <c r="G132" s="169">
        <v>44834</v>
      </c>
      <c r="H132" s="271"/>
      <c r="I132" s="206">
        <v>0.05</v>
      </c>
      <c r="J132" s="206"/>
      <c r="K132" s="206"/>
      <c r="L132" s="206"/>
      <c r="M132" s="206"/>
      <c r="N132" s="206"/>
      <c r="O132" s="206"/>
      <c r="P132" s="206"/>
      <c r="Q132" s="206"/>
      <c r="R132" s="206">
        <v>0.2</v>
      </c>
      <c r="S132" s="206"/>
      <c r="T132" s="206">
        <v>0.2</v>
      </c>
      <c r="U132" s="206"/>
      <c r="V132" s="206">
        <v>0.2</v>
      </c>
      <c r="W132" s="206"/>
      <c r="X132" s="206">
        <v>0.2</v>
      </c>
      <c r="Y132" s="206"/>
      <c r="Z132" s="206">
        <v>0.2</v>
      </c>
      <c r="AA132" s="206"/>
      <c r="AB132" s="206"/>
      <c r="AC132" s="206"/>
      <c r="AD132" s="206"/>
      <c r="AE132" s="206"/>
      <c r="AF132" s="206"/>
      <c r="AG132" s="206"/>
      <c r="AH132" s="206">
        <f t="shared" si="6"/>
        <v>1</v>
      </c>
      <c r="AI132" s="170">
        <f t="shared" si="6"/>
        <v>0</v>
      </c>
      <c r="AJ132" s="166" t="s">
        <v>375</v>
      </c>
      <c r="AK132" s="171" t="s">
        <v>82</v>
      </c>
      <c r="AL132" s="171" t="s">
        <v>82</v>
      </c>
      <c r="AM132" s="172" t="s">
        <v>293</v>
      </c>
      <c r="AN132" s="172" t="s">
        <v>294</v>
      </c>
      <c r="AO132" s="25" t="s">
        <v>295</v>
      </c>
      <c r="AP132" s="25" t="s">
        <v>240</v>
      </c>
    </row>
    <row r="133" spans="1:42" s="184" customFormat="1" ht="72.75" x14ac:dyDescent="0.25">
      <c r="A133" s="177" t="s">
        <v>41</v>
      </c>
      <c r="B133" s="178" t="s">
        <v>42</v>
      </c>
      <c r="C133" s="178">
        <v>528</v>
      </c>
      <c r="D133" s="166" t="s">
        <v>376</v>
      </c>
      <c r="E133" s="167" t="s">
        <v>377</v>
      </c>
      <c r="F133" s="233">
        <v>44835</v>
      </c>
      <c r="G133" s="233">
        <v>44895</v>
      </c>
      <c r="H133" s="271"/>
      <c r="I133" s="206">
        <v>0.05</v>
      </c>
      <c r="J133" s="206"/>
      <c r="K133" s="206"/>
      <c r="L133" s="206"/>
      <c r="M133" s="206"/>
      <c r="N133" s="206"/>
      <c r="O133" s="206"/>
      <c r="P133" s="206"/>
      <c r="Q133" s="206"/>
      <c r="R133" s="206"/>
      <c r="S133" s="206"/>
      <c r="T133" s="206"/>
      <c r="U133" s="206"/>
      <c r="V133" s="206"/>
      <c r="W133" s="206"/>
      <c r="X133" s="206"/>
      <c r="Y133" s="206"/>
      <c r="Z133" s="206"/>
      <c r="AA133" s="206"/>
      <c r="AB133" s="206">
        <v>0.3</v>
      </c>
      <c r="AC133" s="206"/>
      <c r="AD133" s="206">
        <v>0.7</v>
      </c>
      <c r="AE133" s="206"/>
      <c r="AF133" s="206"/>
      <c r="AG133" s="206"/>
      <c r="AH133" s="206">
        <f t="shared" si="6"/>
        <v>1</v>
      </c>
      <c r="AI133" s="170">
        <f t="shared" si="6"/>
        <v>0</v>
      </c>
      <c r="AJ133" s="166" t="s">
        <v>378</v>
      </c>
      <c r="AK133" s="171" t="s">
        <v>82</v>
      </c>
      <c r="AL133" s="171" t="s">
        <v>82</v>
      </c>
      <c r="AM133" s="172" t="s">
        <v>46</v>
      </c>
      <c r="AN133" s="172" t="s">
        <v>60</v>
      </c>
      <c r="AO133" s="25" t="s">
        <v>49</v>
      </c>
      <c r="AP133" s="25" t="s">
        <v>240</v>
      </c>
    </row>
    <row r="134" spans="1:42" s="184" customFormat="1" ht="72.75" x14ac:dyDescent="0.25">
      <c r="A134" s="177" t="s">
        <v>41</v>
      </c>
      <c r="B134" s="178" t="s">
        <v>42</v>
      </c>
      <c r="C134" s="178">
        <v>528</v>
      </c>
      <c r="D134" s="166" t="s">
        <v>376</v>
      </c>
      <c r="E134" s="167" t="s">
        <v>379</v>
      </c>
      <c r="F134" s="233">
        <v>44835</v>
      </c>
      <c r="G134" s="233">
        <v>44895</v>
      </c>
      <c r="H134" s="271"/>
      <c r="I134" s="206">
        <v>0.05</v>
      </c>
      <c r="J134" s="206"/>
      <c r="K134" s="206"/>
      <c r="L134" s="206"/>
      <c r="M134" s="206"/>
      <c r="N134" s="206"/>
      <c r="O134" s="206"/>
      <c r="P134" s="206"/>
      <c r="Q134" s="206"/>
      <c r="R134" s="206"/>
      <c r="S134" s="206"/>
      <c r="T134" s="206"/>
      <c r="U134" s="206"/>
      <c r="V134" s="206"/>
      <c r="W134" s="206"/>
      <c r="X134" s="206"/>
      <c r="Y134" s="206"/>
      <c r="Z134" s="206"/>
      <c r="AA134" s="206"/>
      <c r="AB134" s="206">
        <v>0.3</v>
      </c>
      <c r="AC134" s="206"/>
      <c r="AD134" s="206">
        <v>0.7</v>
      </c>
      <c r="AE134" s="206"/>
      <c r="AF134" s="206"/>
      <c r="AG134" s="206"/>
      <c r="AH134" s="206">
        <f t="shared" si="6"/>
        <v>1</v>
      </c>
      <c r="AI134" s="170">
        <f t="shared" si="6"/>
        <v>0</v>
      </c>
      <c r="AJ134" s="166" t="s">
        <v>380</v>
      </c>
      <c r="AK134" s="171" t="s">
        <v>82</v>
      </c>
      <c r="AL134" s="171" t="s">
        <v>82</v>
      </c>
      <c r="AM134" s="172" t="s">
        <v>46</v>
      </c>
      <c r="AN134" s="172" t="s">
        <v>60</v>
      </c>
      <c r="AO134" s="25" t="s">
        <v>49</v>
      </c>
      <c r="AP134" s="25" t="s">
        <v>240</v>
      </c>
    </row>
    <row r="135" spans="1:42" s="184" customFormat="1" ht="58.5" x14ac:dyDescent="0.25">
      <c r="A135" s="177" t="s">
        <v>41</v>
      </c>
      <c r="B135" s="178" t="s">
        <v>42</v>
      </c>
      <c r="C135" s="178">
        <v>528</v>
      </c>
      <c r="D135" s="166" t="s">
        <v>381</v>
      </c>
      <c r="E135" s="167" t="s">
        <v>382</v>
      </c>
      <c r="F135" s="168">
        <v>44652</v>
      </c>
      <c r="G135" s="169">
        <v>44925</v>
      </c>
      <c r="H135" s="271"/>
      <c r="I135" s="257">
        <v>0.05</v>
      </c>
      <c r="J135" s="257"/>
      <c r="K135" s="257"/>
      <c r="L135" s="257"/>
      <c r="M135" s="257"/>
      <c r="N135" s="257"/>
      <c r="O135" s="257"/>
      <c r="P135" s="257">
        <v>0.1</v>
      </c>
      <c r="Q135" s="257"/>
      <c r="R135" s="257">
        <v>0.1</v>
      </c>
      <c r="S135" s="257"/>
      <c r="T135" s="257">
        <v>0.1</v>
      </c>
      <c r="U135" s="257"/>
      <c r="V135" s="257">
        <v>0.1</v>
      </c>
      <c r="W135" s="257"/>
      <c r="X135" s="257">
        <v>0.1</v>
      </c>
      <c r="Y135" s="257"/>
      <c r="Z135" s="257">
        <v>0.1</v>
      </c>
      <c r="AA135" s="257"/>
      <c r="AB135" s="257">
        <v>0.1</v>
      </c>
      <c r="AC135" s="257"/>
      <c r="AD135" s="257">
        <v>0.1</v>
      </c>
      <c r="AE135" s="257"/>
      <c r="AF135" s="257">
        <v>0.2</v>
      </c>
      <c r="AG135" s="257"/>
      <c r="AH135" s="206">
        <f t="shared" si="6"/>
        <v>1</v>
      </c>
      <c r="AI135" s="170">
        <f t="shared" si="6"/>
        <v>0</v>
      </c>
      <c r="AJ135" s="166" t="s">
        <v>383</v>
      </c>
      <c r="AK135" s="171" t="s">
        <v>82</v>
      </c>
      <c r="AL135" s="171" t="s">
        <v>82</v>
      </c>
      <c r="AM135" s="172" t="s">
        <v>237</v>
      </c>
      <c r="AN135" s="172" t="s">
        <v>265</v>
      </c>
      <c r="AO135" s="25" t="s">
        <v>239</v>
      </c>
      <c r="AP135" s="25" t="s">
        <v>240</v>
      </c>
    </row>
    <row r="136" spans="1:42" s="184" customFormat="1" ht="71.25" x14ac:dyDescent="0.25">
      <c r="A136" s="177" t="s">
        <v>41</v>
      </c>
      <c r="B136" s="178" t="s">
        <v>42</v>
      </c>
      <c r="C136" s="178">
        <v>528</v>
      </c>
      <c r="D136" s="166" t="s">
        <v>384</v>
      </c>
      <c r="E136" s="167" t="s">
        <v>385</v>
      </c>
      <c r="F136" s="168">
        <v>44593</v>
      </c>
      <c r="G136" s="169">
        <v>44865</v>
      </c>
      <c r="H136" s="271"/>
      <c r="I136" s="206">
        <v>0.1</v>
      </c>
      <c r="J136" s="206"/>
      <c r="K136" s="206"/>
      <c r="L136" s="206">
        <v>0.2</v>
      </c>
      <c r="M136" s="206"/>
      <c r="N136" s="206">
        <v>0.2</v>
      </c>
      <c r="O136" s="206"/>
      <c r="P136" s="206">
        <v>0.2</v>
      </c>
      <c r="Q136" s="206"/>
      <c r="R136" s="206">
        <v>0.2</v>
      </c>
      <c r="S136" s="206"/>
      <c r="T136" s="206"/>
      <c r="U136" s="206"/>
      <c r="V136" s="206"/>
      <c r="W136" s="206"/>
      <c r="X136" s="206"/>
      <c r="Y136" s="206"/>
      <c r="Z136" s="206"/>
      <c r="AA136" s="206"/>
      <c r="AB136" s="206">
        <v>0.2</v>
      </c>
      <c r="AC136" s="206"/>
      <c r="AD136" s="206"/>
      <c r="AE136" s="206"/>
      <c r="AF136" s="206"/>
      <c r="AG136" s="206"/>
      <c r="AH136" s="206">
        <f t="shared" si="6"/>
        <v>1</v>
      </c>
      <c r="AI136" s="170">
        <f t="shared" si="6"/>
        <v>0</v>
      </c>
      <c r="AJ136" s="166" t="s">
        <v>386</v>
      </c>
      <c r="AK136" s="171" t="s">
        <v>82</v>
      </c>
      <c r="AL136" s="171" t="s">
        <v>82</v>
      </c>
      <c r="AM136" s="172" t="s">
        <v>46</v>
      </c>
      <c r="AN136" s="172" t="s">
        <v>327</v>
      </c>
      <c r="AO136" s="25" t="s">
        <v>49</v>
      </c>
      <c r="AP136" s="25" t="s">
        <v>240</v>
      </c>
    </row>
    <row r="137" spans="1:42" s="184" customFormat="1" ht="72.75" x14ac:dyDescent="0.25">
      <c r="A137" s="177" t="s">
        <v>41</v>
      </c>
      <c r="B137" s="178" t="s">
        <v>42</v>
      </c>
      <c r="C137" s="178">
        <v>528</v>
      </c>
      <c r="D137" s="166" t="s">
        <v>387</v>
      </c>
      <c r="E137" s="167" t="s">
        <v>388</v>
      </c>
      <c r="F137" s="168">
        <v>44564</v>
      </c>
      <c r="G137" s="169">
        <v>44925</v>
      </c>
      <c r="H137" s="271"/>
      <c r="I137" s="206">
        <v>0.05</v>
      </c>
      <c r="J137" s="206">
        <v>0.08</v>
      </c>
      <c r="K137" s="206"/>
      <c r="L137" s="206">
        <v>0.08</v>
      </c>
      <c r="M137" s="206"/>
      <c r="N137" s="206">
        <v>0.08</v>
      </c>
      <c r="O137" s="206"/>
      <c r="P137" s="206">
        <v>0.1</v>
      </c>
      <c r="Q137" s="206"/>
      <c r="R137" s="206">
        <v>0.08</v>
      </c>
      <c r="S137" s="206"/>
      <c r="T137" s="206">
        <v>0.08</v>
      </c>
      <c r="U137" s="206"/>
      <c r="V137" s="206">
        <v>0.08</v>
      </c>
      <c r="W137" s="206"/>
      <c r="X137" s="206">
        <v>0.1</v>
      </c>
      <c r="Y137" s="206"/>
      <c r="Z137" s="206">
        <v>0.08</v>
      </c>
      <c r="AA137" s="206"/>
      <c r="AB137" s="206">
        <v>0.08</v>
      </c>
      <c r="AC137" s="206"/>
      <c r="AD137" s="206">
        <v>0.08</v>
      </c>
      <c r="AE137" s="206"/>
      <c r="AF137" s="206">
        <v>0.08</v>
      </c>
      <c r="AG137" s="206"/>
      <c r="AH137" s="206">
        <f t="shared" si="6"/>
        <v>0.99999999999999978</v>
      </c>
      <c r="AI137" s="170">
        <f t="shared" si="6"/>
        <v>0</v>
      </c>
      <c r="AJ137" s="166" t="s">
        <v>389</v>
      </c>
      <c r="AK137" s="171" t="s">
        <v>82</v>
      </c>
      <c r="AL137" s="171" t="s">
        <v>82</v>
      </c>
      <c r="AM137" s="172" t="s">
        <v>316</v>
      </c>
      <c r="AN137" s="172" t="s">
        <v>317</v>
      </c>
      <c r="AO137" s="25" t="s">
        <v>318</v>
      </c>
      <c r="AP137" s="25" t="s">
        <v>240</v>
      </c>
    </row>
    <row r="138" spans="1:42" s="184" customFormat="1" ht="128.25" x14ac:dyDescent="0.25">
      <c r="A138" s="177" t="s">
        <v>41</v>
      </c>
      <c r="B138" s="178" t="s">
        <v>42</v>
      </c>
      <c r="C138" s="178">
        <v>528</v>
      </c>
      <c r="D138" s="166" t="s">
        <v>390</v>
      </c>
      <c r="E138" s="167" t="s">
        <v>391</v>
      </c>
      <c r="F138" s="168">
        <v>44564</v>
      </c>
      <c r="G138" s="169">
        <v>44925</v>
      </c>
      <c r="H138" s="271"/>
      <c r="I138" s="206">
        <v>0.1</v>
      </c>
      <c r="J138" s="206">
        <v>0.08</v>
      </c>
      <c r="K138" s="206"/>
      <c r="L138" s="206">
        <v>0.08</v>
      </c>
      <c r="M138" s="206"/>
      <c r="N138" s="206">
        <v>0.08</v>
      </c>
      <c r="O138" s="206"/>
      <c r="P138" s="206">
        <v>0.1</v>
      </c>
      <c r="Q138" s="206"/>
      <c r="R138" s="206">
        <v>0.08</v>
      </c>
      <c r="S138" s="206"/>
      <c r="T138" s="206">
        <v>0.08</v>
      </c>
      <c r="U138" s="206"/>
      <c r="V138" s="206">
        <v>0.08</v>
      </c>
      <c r="W138" s="206"/>
      <c r="X138" s="206">
        <v>0.1</v>
      </c>
      <c r="Y138" s="206"/>
      <c r="Z138" s="206">
        <v>0.08</v>
      </c>
      <c r="AA138" s="206"/>
      <c r="AB138" s="206">
        <v>0.08</v>
      </c>
      <c r="AC138" s="206"/>
      <c r="AD138" s="206">
        <v>0.08</v>
      </c>
      <c r="AE138" s="206"/>
      <c r="AF138" s="206">
        <v>0.08</v>
      </c>
      <c r="AG138" s="206"/>
      <c r="AH138" s="206">
        <f t="shared" si="6"/>
        <v>0.99999999999999978</v>
      </c>
      <c r="AI138" s="170">
        <f t="shared" si="6"/>
        <v>0</v>
      </c>
      <c r="AJ138" s="166" t="s">
        <v>392</v>
      </c>
      <c r="AK138" s="171" t="s">
        <v>82</v>
      </c>
      <c r="AL138" s="171" t="s">
        <v>82</v>
      </c>
      <c r="AM138" s="172" t="s">
        <v>293</v>
      </c>
      <c r="AN138" s="172" t="s">
        <v>294</v>
      </c>
      <c r="AO138" s="25" t="s">
        <v>295</v>
      </c>
      <c r="AP138" s="25" t="s">
        <v>240</v>
      </c>
    </row>
    <row r="139" spans="1:42" s="184" customFormat="1" ht="72.75" x14ac:dyDescent="0.25">
      <c r="A139" s="177" t="s">
        <v>41</v>
      </c>
      <c r="B139" s="178" t="s">
        <v>42</v>
      </c>
      <c r="C139" s="178">
        <v>528</v>
      </c>
      <c r="D139" s="166" t="s">
        <v>393</v>
      </c>
      <c r="E139" s="167" t="s">
        <v>394</v>
      </c>
      <c r="F139" s="168">
        <v>44621</v>
      </c>
      <c r="G139" s="169">
        <v>44925</v>
      </c>
      <c r="H139" s="271"/>
      <c r="I139" s="257">
        <v>0.05</v>
      </c>
      <c r="J139" s="257"/>
      <c r="K139" s="257"/>
      <c r="L139" s="257"/>
      <c r="M139" s="257"/>
      <c r="N139" s="257">
        <v>0.1</v>
      </c>
      <c r="O139" s="257"/>
      <c r="P139" s="257">
        <v>0.1</v>
      </c>
      <c r="Q139" s="257"/>
      <c r="R139" s="257">
        <v>0.1</v>
      </c>
      <c r="S139" s="257"/>
      <c r="T139" s="257">
        <v>0.1</v>
      </c>
      <c r="U139" s="257"/>
      <c r="V139" s="257">
        <v>0.1</v>
      </c>
      <c r="W139" s="257"/>
      <c r="X139" s="257">
        <v>0.1</v>
      </c>
      <c r="Y139" s="257"/>
      <c r="Z139" s="257">
        <v>0.1</v>
      </c>
      <c r="AA139" s="257"/>
      <c r="AB139" s="257">
        <v>0.1</v>
      </c>
      <c r="AC139" s="257"/>
      <c r="AD139" s="257">
        <v>0.1</v>
      </c>
      <c r="AE139" s="257"/>
      <c r="AF139" s="257">
        <v>0.1</v>
      </c>
      <c r="AG139" s="257"/>
      <c r="AH139" s="206">
        <f t="shared" si="6"/>
        <v>0.99999999999999989</v>
      </c>
      <c r="AI139" s="170">
        <f t="shared" si="6"/>
        <v>0</v>
      </c>
      <c r="AJ139" s="167" t="s">
        <v>395</v>
      </c>
      <c r="AK139" s="171" t="s">
        <v>82</v>
      </c>
      <c r="AL139" s="171" t="s">
        <v>82</v>
      </c>
      <c r="AM139" s="172" t="s">
        <v>237</v>
      </c>
      <c r="AN139" s="253" t="s">
        <v>1069</v>
      </c>
      <c r="AO139" s="25" t="s">
        <v>239</v>
      </c>
      <c r="AP139" s="25" t="s">
        <v>240</v>
      </c>
    </row>
    <row r="140" spans="1:42" s="184" customFormat="1" ht="102" customHeight="1" x14ac:dyDescent="0.25">
      <c r="A140" s="177" t="s">
        <v>41</v>
      </c>
      <c r="B140" s="178" t="s">
        <v>42</v>
      </c>
      <c r="C140" s="178">
        <v>528</v>
      </c>
      <c r="D140" s="166" t="s">
        <v>396</v>
      </c>
      <c r="E140" s="167" t="s">
        <v>397</v>
      </c>
      <c r="F140" s="168">
        <v>44593</v>
      </c>
      <c r="G140" s="169">
        <v>44620</v>
      </c>
      <c r="H140" s="271">
        <f>+I140+I141+I142+I143+I144+I145</f>
        <v>1</v>
      </c>
      <c r="I140" s="206">
        <v>0.2</v>
      </c>
      <c r="J140" s="206"/>
      <c r="K140" s="206"/>
      <c r="L140" s="206">
        <v>1</v>
      </c>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f t="shared" si="6"/>
        <v>1</v>
      </c>
      <c r="AI140" s="170">
        <f t="shared" si="6"/>
        <v>0</v>
      </c>
      <c r="AJ140" s="167" t="s">
        <v>398</v>
      </c>
      <c r="AK140" s="171" t="s">
        <v>82</v>
      </c>
      <c r="AL140" s="171" t="s">
        <v>82</v>
      </c>
      <c r="AM140" s="172" t="s">
        <v>46</v>
      </c>
      <c r="AN140" s="172" t="s">
        <v>108</v>
      </c>
      <c r="AO140" s="25" t="s">
        <v>49</v>
      </c>
      <c r="AP140" s="25" t="s">
        <v>240</v>
      </c>
    </row>
    <row r="141" spans="1:42" s="184" customFormat="1" ht="98.25" customHeight="1" x14ac:dyDescent="0.25">
      <c r="A141" s="177" t="s">
        <v>41</v>
      </c>
      <c r="B141" s="178" t="s">
        <v>42</v>
      </c>
      <c r="C141" s="178">
        <v>528</v>
      </c>
      <c r="D141" s="166" t="s">
        <v>396</v>
      </c>
      <c r="E141" s="167" t="s">
        <v>399</v>
      </c>
      <c r="F141" s="168">
        <v>44652</v>
      </c>
      <c r="G141" s="169">
        <v>44925</v>
      </c>
      <c r="H141" s="271"/>
      <c r="I141" s="206">
        <v>0.1</v>
      </c>
      <c r="J141" s="206"/>
      <c r="K141" s="206"/>
      <c r="L141" s="206"/>
      <c r="M141" s="206"/>
      <c r="N141" s="206"/>
      <c r="O141" s="206"/>
      <c r="P141" s="206">
        <v>0.33329999999999999</v>
      </c>
      <c r="Q141" s="206"/>
      <c r="R141" s="206"/>
      <c r="S141" s="206"/>
      <c r="T141" s="206"/>
      <c r="U141" s="206"/>
      <c r="V141" s="206"/>
      <c r="W141" s="206"/>
      <c r="X141" s="206">
        <v>0.33329999999999999</v>
      </c>
      <c r="Y141" s="206"/>
      <c r="Z141" s="206"/>
      <c r="AA141" s="206"/>
      <c r="AB141" s="206"/>
      <c r="AC141" s="206"/>
      <c r="AD141" s="206"/>
      <c r="AE141" s="206"/>
      <c r="AF141" s="206">
        <v>0.33329999999999999</v>
      </c>
      <c r="AG141" s="206"/>
      <c r="AH141" s="206">
        <f t="shared" si="6"/>
        <v>0.99990000000000001</v>
      </c>
      <c r="AI141" s="170">
        <f t="shared" si="6"/>
        <v>0</v>
      </c>
      <c r="AJ141" s="167" t="s">
        <v>334</v>
      </c>
      <c r="AK141" s="171" t="s">
        <v>82</v>
      </c>
      <c r="AL141" s="171" t="s">
        <v>82</v>
      </c>
      <c r="AM141" s="172" t="s">
        <v>46</v>
      </c>
      <c r="AN141" s="172" t="s">
        <v>108</v>
      </c>
      <c r="AO141" s="25" t="s">
        <v>49</v>
      </c>
      <c r="AP141" s="25" t="s">
        <v>240</v>
      </c>
    </row>
    <row r="142" spans="1:42" s="184" customFormat="1" ht="88.5" customHeight="1" x14ac:dyDescent="0.25">
      <c r="A142" s="177" t="s">
        <v>41</v>
      </c>
      <c r="B142" s="178" t="s">
        <v>42</v>
      </c>
      <c r="C142" s="178">
        <v>528</v>
      </c>
      <c r="D142" s="166" t="s">
        <v>396</v>
      </c>
      <c r="E142" s="167" t="s">
        <v>400</v>
      </c>
      <c r="F142" s="168">
        <v>44621</v>
      </c>
      <c r="G142" s="169">
        <v>44711</v>
      </c>
      <c r="H142" s="271"/>
      <c r="I142" s="206">
        <v>0.3</v>
      </c>
      <c r="J142" s="206"/>
      <c r="K142" s="206"/>
      <c r="L142" s="206"/>
      <c r="M142" s="206"/>
      <c r="N142" s="206">
        <v>0.2</v>
      </c>
      <c r="O142" s="206"/>
      <c r="P142" s="206">
        <v>0.4</v>
      </c>
      <c r="Q142" s="206"/>
      <c r="R142" s="206">
        <v>0.4</v>
      </c>
      <c r="S142" s="206"/>
      <c r="T142" s="206"/>
      <c r="U142" s="206"/>
      <c r="V142" s="206"/>
      <c r="W142" s="206"/>
      <c r="X142" s="206"/>
      <c r="Y142" s="206"/>
      <c r="Z142" s="206"/>
      <c r="AA142" s="206"/>
      <c r="AB142" s="206"/>
      <c r="AC142" s="206"/>
      <c r="AD142" s="206"/>
      <c r="AE142" s="206"/>
      <c r="AF142" s="206"/>
      <c r="AG142" s="206"/>
      <c r="AH142" s="206">
        <f t="shared" si="6"/>
        <v>1</v>
      </c>
      <c r="AI142" s="170">
        <f t="shared" si="6"/>
        <v>0</v>
      </c>
      <c r="AJ142" s="167" t="s">
        <v>401</v>
      </c>
      <c r="AK142" s="171" t="s">
        <v>82</v>
      </c>
      <c r="AL142" s="171" t="s">
        <v>82</v>
      </c>
      <c r="AM142" s="172" t="s">
        <v>46</v>
      </c>
      <c r="AN142" s="172" t="s">
        <v>108</v>
      </c>
      <c r="AO142" s="25" t="s">
        <v>49</v>
      </c>
      <c r="AP142" s="25" t="s">
        <v>240</v>
      </c>
    </row>
    <row r="143" spans="1:42" s="184" customFormat="1" ht="88.5" customHeight="1" x14ac:dyDescent="0.25">
      <c r="A143" s="177" t="s">
        <v>41</v>
      </c>
      <c r="B143" s="178" t="s">
        <v>42</v>
      </c>
      <c r="C143" s="178">
        <v>528</v>
      </c>
      <c r="D143" s="166" t="s">
        <v>396</v>
      </c>
      <c r="E143" s="167" t="s">
        <v>402</v>
      </c>
      <c r="F143" s="168">
        <v>44593</v>
      </c>
      <c r="G143" s="169">
        <v>44620</v>
      </c>
      <c r="H143" s="271"/>
      <c r="I143" s="206">
        <v>0.2</v>
      </c>
      <c r="J143" s="206"/>
      <c r="K143" s="206"/>
      <c r="L143" s="206">
        <v>1</v>
      </c>
      <c r="M143" s="206"/>
      <c r="N143" s="206"/>
      <c r="O143" s="206"/>
      <c r="P143" s="206"/>
      <c r="Q143" s="206"/>
      <c r="R143" s="206"/>
      <c r="S143" s="206"/>
      <c r="T143" s="206"/>
      <c r="U143" s="206"/>
      <c r="V143" s="206"/>
      <c r="W143" s="206"/>
      <c r="X143" s="206"/>
      <c r="Y143" s="206"/>
      <c r="Z143" s="206"/>
      <c r="AA143" s="206"/>
      <c r="AB143" s="206"/>
      <c r="AC143" s="206"/>
      <c r="AD143" s="206"/>
      <c r="AE143" s="206"/>
      <c r="AF143" s="206"/>
      <c r="AG143" s="206"/>
      <c r="AH143" s="206">
        <f t="shared" si="6"/>
        <v>1</v>
      </c>
      <c r="AI143" s="170">
        <f t="shared" si="6"/>
        <v>0</v>
      </c>
      <c r="AJ143" s="167" t="s">
        <v>403</v>
      </c>
      <c r="AK143" s="171" t="s">
        <v>82</v>
      </c>
      <c r="AL143" s="171" t="s">
        <v>82</v>
      </c>
      <c r="AM143" s="172" t="s">
        <v>46</v>
      </c>
      <c r="AN143" s="172" t="s">
        <v>108</v>
      </c>
      <c r="AO143" s="25" t="s">
        <v>49</v>
      </c>
      <c r="AP143" s="25" t="s">
        <v>240</v>
      </c>
    </row>
    <row r="144" spans="1:42" s="184" customFormat="1" ht="89.25" customHeight="1" x14ac:dyDescent="0.25">
      <c r="A144" s="177" t="s">
        <v>41</v>
      </c>
      <c r="B144" s="178" t="s">
        <v>42</v>
      </c>
      <c r="C144" s="178">
        <v>528</v>
      </c>
      <c r="D144" s="166" t="s">
        <v>396</v>
      </c>
      <c r="E144" s="167" t="s">
        <v>404</v>
      </c>
      <c r="F144" s="168">
        <v>44562</v>
      </c>
      <c r="G144" s="169">
        <v>44925</v>
      </c>
      <c r="H144" s="271"/>
      <c r="I144" s="206">
        <v>0.1</v>
      </c>
      <c r="J144" s="206"/>
      <c r="K144" s="206"/>
      <c r="L144" s="206">
        <v>0.15</v>
      </c>
      <c r="M144" s="206"/>
      <c r="N144" s="206"/>
      <c r="O144" s="206"/>
      <c r="P144" s="206">
        <v>0.15</v>
      </c>
      <c r="Q144" s="206"/>
      <c r="R144" s="206"/>
      <c r="S144" s="206"/>
      <c r="T144" s="206">
        <v>0.15</v>
      </c>
      <c r="U144" s="206"/>
      <c r="V144" s="206"/>
      <c r="W144" s="206"/>
      <c r="X144" s="206">
        <v>0.15</v>
      </c>
      <c r="Y144" s="206"/>
      <c r="Z144" s="206"/>
      <c r="AA144" s="206"/>
      <c r="AB144" s="206">
        <v>0.15</v>
      </c>
      <c r="AC144" s="206"/>
      <c r="AD144" s="206"/>
      <c r="AE144" s="206"/>
      <c r="AF144" s="206">
        <v>0.25</v>
      </c>
      <c r="AG144" s="206"/>
      <c r="AH144" s="206">
        <f t="shared" si="6"/>
        <v>1</v>
      </c>
      <c r="AI144" s="170">
        <f t="shared" si="6"/>
        <v>0</v>
      </c>
      <c r="AJ144" s="167" t="s">
        <v>405</v>
      </c>
      <c r="AK144" s="171" t="s">
        <v>82</v>
      </c>
      <c r="AL144" s="171" t="s">
        <v>82</v>
      </c>
      <c r="AM144" s="172" t="s">
        <v>46</v>
      </c>
      <c r="AN144" s="172" t="s">
        <v>108</v>
      </c>
      <c r="AO144" s="25" t="s">
        <v>49</v>
      </c>
      <c r="AP144" s="25" t="s">
        <v>240</v>
      </c>
    </row>
    <row r="145" spans="1:42" s="184" customFormat="1" ht="85.5" x14ac:dyDescent="0.25">
      <c r="A145" s="177" t="s">
        <v>41</v>
      </c>
      <c r="B145" s="178" t="s">
        <v>42</v>
      </c>
      <c r="C145" s="178">
        <v>528</v>
      </c>
      <c r="D145" s="166" t="s">
        <v>396</v>
      </c>
      <c r="E145" s="167" t="s">
        <v>406</v>
      </c>
      <c r="F145" s="168">
        <v>44896</v>
      </c>
      <c r="G145" s="169">
        <v>44925</v>
      </c>
      <c r="H145" s="271"/>
      <c r="I145" s="206">
        <v>0.1</v>
      </c>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v>1</v>
      </c>
      <c r="AG145" s="206"/>
      <c r="AH145" s="206">
        <f t="shared" ref="AH145:AI146" si="7">+J145+L145+N145+P145+R145+T145+V145+X145+Z145+AB145+AD145+AF145</f>
        <v>1</v>
      </c>
      <c r="AI145" s="170">
        <f t="shared" si="7"/>
        <v>0</v>
      </c>
      <c r="AJ145" s="167" t="s">
        <v>407</v>
      </c>
      <c r="AK145" s="171" t="s">
        <v>82</v>
      </c>
      <c r="AL145" s="171" t="s">
        <v>82</v>
      </c>
      <c r="AM145" s="172" t="s">
        <v>46</v>
      </c>
      <c r="AN145" s="172" t="s">
        <v>108</v>
      </c>
      <c r="AO145" s="25" t="s">
        <v>49</v>
      </c>
      <c r="AP145" s="25" t="s">
        <v>240</v>
      </c>
    </row>
    <row r="146" spans="1:42" s="184" customFormat="1" ht="46.5" customHeight="1" x14ac:dyDescent="0.25">
      <c r="A146" s="177" t="s">
        <v>41</v>
      </c>
      <c r="B146" s="178" t="s">
        <v>42</v>
      </c>
      <c r="C146" s="178">
        <v>528</v>
      </c>
      <c r="D146" s="234" t="s">
        <v>408</v>
      </c>
      <c r="E146" s="167" t="s">
        <v>409</v>
      </c>
      <c r="F146" s="168">
        <v>44564</v>
      </c>
      <c r="G146" s="168">
        <v>44925</v>
      </c>
      <c r="H146" s="231">
        <v>1</v>
      </c>
      <c r="I146" s="231">
        <v>1</v>
      </c>
      <c r="J146" s="231">
        <v>0.08</v>
      </c>
      <c r="K146" s="171"/>
      <c r="L146" s="231">
        <v>0.08</v>
      </c>
      <c r="M146" s="171"/>
      <c r="N146" s="231">
        <v>0.08</v>
      </c>
      <c r="O146" s="171"/>
      <c r="P146" s="231">
        <v>0.08</v>
      </c>
      <c r="Q146" s="171"/>
      <c r="R146" s="231">
        <v>0.08</v>
      </c>
      <c r="S146" s="171"/>
      <c r="T146" s="231">
        <v>0.08</v>
      </c>
      <c r="U146" s="171"/>
      <c r="V146" s="231">
        <v>0.08</v>
      </c>
      <c r="W146" s="171"/>
      <c r="X146" s="231">
        <v>0.1</v>
      </c>
      <c r="Y146" s="171"/>
      <c r="Z146" s="231">
        <v>0.08</v>
      </c>
      <c r="AA146" s="171"/>
      <c r="AB146" s="231">
        <v>0.08</v>
      </c>
      <c r="AC146" s="171"/>
      <c r="AD146" s="231">
        <v>0.08</v>
      </c>
      <c r="AE146" s="171"/>
      <c r="AF146" s="231">
        <v>0.1</v>
      </c>
      <c r="AG146" s="171"/>
      <c r="AH146" s="206">
        <v>1</v>
      </c>
      <c r="AI146" s="170">
        <f t="shared" si="7"/>
        <v>0</v>
      </c>
      <c r="AJ146" s="167" t="s">
        <v>410</v>
      </c>
      <c r="AK146" s="171" t="s">
        <v>82</v>
      </c>
      <c r="AL146" s="171" t="s">
        <v>82</v>
      </c>
      <c r="AM146" s="171" t="s">
        <v>237</v>
      </c>
      <c r="AN146" s="171" t="s">
        <v>253</v>
      </c>
      <c r="AO146" s="171" t="s">
        <v>258</v>
      </c>
      <c r="AP146" s="25" t="s">
        <v>240</v>
      </c>
    </row>
    <row r="147" spans="1:42" s="184" customFormat="1" ht="71.25" x14ac:dyDescent="0.25">
      <c r="A147" s="177" t="s">
        <v>411</v>
      </c>
      <c r="B147" s="178" t="s">
        <v>412</v>
      </c>
      <c r="C147" s="178">
        <v>329</v>
      </c>
      <c r="D147" s="166" t="s">
        <v>413</v>
      </c>
      <c r="E147" s="166" t="s">
        <v>414</v>
      </c>
      <c r="F147" s="169">
        <v>44564</v>
      </c>
      <c r="G147" s="169">
        <v>44925</v>
      </c>
      <c r="H147" s="271">
        <f>SUM(I147:I157)</f>
        <v>1</v>
      </c>
      <c r="I147" s="206">
        <v>0.35</v>
      </c>
      <c r="J147" s="206">
        <v>0.05</v>
      </c>
      <c r="K147" s="206"/>
      <c r="L147" s="206">
        <v>0.05</v>
      </c>
      <c r="M147" s="206"/>
      <c r="N147" s="206">
        <v>0.09</v>
      </c>
      <c r="O147" s="206"/>
      <c r="P147" s="206">
        <v>0.09</v>
      </c>
      <c r="Q147" s="206"/>
      <c r="R147" s="206">
        <v>0.09</v>
      </c>
      <c r="S147" s="206"/>
      <c r="T147" s="206">
        <v>0.09</v>
      </c>
      <c r="U147" s="206"/>
      <c r="V147" s="206">
        <v>0.09</v>
      </c>
      <c r="W147" s="206"/>
      <c r="X147" s="206">
        <v>0.09</v>
      </c>
      <c r="Y147" s="206"/>
      <c r="Z147" s="206">
        <v>0.09</v>
      </c>
      <c r="AA147" s="206"/>
      <c r="AB147" s="206">
        <v>0.09</v>
      </c>
      <c r="AC147" s="206"/>
      <c r="AD147" s="206">
        <v>0.09</v>
      </c>
      <c r="AE147" s="206"/>
      <c r="AF147" s="206">
        <v>0.09</v>
      </c>
      <c r="AG147" s="206"/>
      <c r="AH147" s="206">
        <f>+J147+L147+N147+P147+R147+T147+V147+X147+Z147+AB147+AD147+AF147</f>
        <v>0.99999999999999978</v>
      </c>
      <c r="AI147" s="170">
        <f>+K147+M147+O147+Q147+S147+U147+W147+Y147+AA147+AC147+AE147+AG147</f>
        <v>0</v>
      </c>
      <c r="AJ147" s="166" t="s">
        <v>415</v>
      </c>
      <c r="AK147" s="281">
        <v>0.3</v>
      </c>
      <c r="AL147" s="269">
        <v>1383689290</v>
      </c>
      <c r="AM147" s="172" t="s">
        <v>316</v>
      </c>
      <c r="AN147" s="172" t="s">
        <v>317</v>
      </c>
      <c r="AO147" s="25" t="s">
        <v>318</v>
      </c>
      <c r="AP147" s="25" t="s">
        <v>1071</v>
      </c>
    </row>
    <row r="148" spans="1:42" s="184" customFormat="1" ht="71.25" x14ac:dyDescent="0.25">
      <c r="A148" s="177" t="s">
        <v>411</v>
      </c>
      <c r="B148" s="178" t="s">
        <v>412</v>
      </c>
      <c r="C148" s="178">
        <v>329</v>
      </c>
      <c r="D148" s="166" t="s">
        <v>413</v>
      </c>
      <c r="E148" s="166" t="s">
        <v>417</v>
      </c>
      <c r="F148" s="169">
        <v>44623</v>
      </c>
      <c r="G148" s="169">
        <v>44925</v>
      </c>
      <c r="H148" s="271"/>
      <c r="I148" s="206">
        <v>0.05</v>
      </c>
      <c r="J148" s="206"/>
      <c r="K148" s="206"/>
      <c r="L148" s="206"/>
      <c r="M148" s="206"/>
      <c r="N148" s="206">
        <v>0.25</v>
      </c>
      <c r="O148" s="206"/>
      <c r="P148" s="206"/>
      <c r="Q148" s="206"/>
      <c r="R148" s="206"/>
      <c r="S148" s="206"/>
      <c r="T148" s="206">
        <v>0.25</v>
      </c>
      <c r="U148" s="206"/>
      <c r="V148" s="206"/>
      <c r="W148" s="206"/>
      <c r="X148" s="206"/>
      <c r="Y148" s="206"/>
      <c r="Z148" s="206">
        <v>0.25</v>
      </c>
      <c r="AA148" s="206"/>
      <c r="AB148" s="206"/>
      <c r="AC148" s="206"/>
      <c r="AD148" s="206"/>
      <c r="AE148" s="206"/>
      <c r="AF148" s="206">
        <v>0.25</v>
      </c>
      <c r="AG148" s="206"/>
      <c r="AH148" s="206">
        <f t="shared" ref="AH148:AI157" si="8">+J148+L148+N148+P148+R148+T148+V148+X148+Z148+AB148+AD148+AF148</f>
        <v>1</v>
      </c>
      <c r="AI148" s="170">
        <f t="shared" si="8"/>
        <v>0</v>
      </c>
      <c r="AJ148" s="166" t="s">
        <v>418</v>
      </c>
      <c r="AK148" s="281"/>
      <c r="AL148" s="270"/>
      <c r="AM148" s="172" t="s">
        <v>316</v>
      </c>
      <c r="AN148" s="172" t="s">
        <v>317</v>
      </c>
      <c r="AO148" s="25" t="s">
        <v>318</v>
      </c>
      <c r="AP148" s="25" t="s">
        <v>1071</v>
      </c>
    </row>
    <row r="149" spans="1:42" s="184" customFormat="1" ht="71.25" x14ac:dyDescent="0.25">
      <c r="A149" s="177" t="s">
        <v>411</v>
      </c>
      <c r="B149" s="178" t="s">
        <v>412</v>
      </c>
      <c r="C149" s="178">
        <v>329</v>
      </c>
      <c r="D149" s="166" t="s">
        <v>413</v>
      </c>
      <c r="E149" s="166" t="s">
        <v>419</v>
      </c>
      <c r="F149" s="169">
        <v>44623</v>
      </c>
      <c r="G149" s="169">
        <v>44925</v>
      </c>
      <c r="H149" s="271"/>
      <c r="I149" s="206">
        <v>0.05</v>
      </c>
      <c r="J149" s="206"/>
      <c r="K149" s="206"/>
      <c r="L149" s="206"/>
      <c r="M149" s="206"/>
      <c r="N149" s="206">
        <v>0.25</v>
      </c>
      <c r="O149" s="206"/>
      <c r="P149" s="206"/>
      <c r="Q149" s="206"/>
      <c r="R149" s="206"/>
      <c r="S149" s="206"/>
      <c r="T149" s="206">
        <v>0.25</v>
      </c>
      <c r="U149" s="206"/>
      <c r="V149" s="206"/>
      <c r="W149" s="206"/>
      <c r="X149" s="206"/>
      <c r="Y149" s="206"/>
      <c r="Z149" s="206">
        <v>0.25</v>
      </c>
      <c r="AA149" s="206"/>
      <c r="AB149" s="206"/>
      <c r="AC149" s="206"/>
      <c r="AD149" s="206"/>
      <c r="AE149" s="206"/>
      <c r="AF149" s="206">
        <v>0.25</v>
      </c>
      <c r="AG149" s="206"/>
      <c r="AH149" s="206">
        <f t="shared" si="8"/>
        <v>1</v>
      </c>
      <c r="AI149" s="170">
        <f t="shared" si="8"/>
        <v>0</v>
      </c>
      <c r="AJ149" s="166" t="s">
        <v>420</v>
      </c>
      <c r="AK149" s="281"/>
      <c r="AL149" s="270"/>
      <c r="AM149" s="172" t="s">
        <v>316</v>
      </c>
      <c r="AN149" s="172" t="s">
        <v>317</v>
      </c>
      <c r="AO149" s="25" t="s">
        <v>318</v>
      </c>
      <c r="AP149" s="25" t="s">
        <v>1071</v>
      </c>
    </row>
    <row r="150" spans="1:42" s="184" customFormat="1" ht="69" customHeight="1" x14ac:dyDescent="0.25">
      <c r="A150" s="177" t="s">
        <v>411</v>
      </c>
      <c r="B150" s="178" t="s">
        <v>412</v>
      </c>
      <c r="C150" s="178">
        <v>329</v>
      </c>
      <c r="D150" s="166" t="s">
        <v>413</v>
      </c>
      <c r="E150" s="166" t="s">
        <v>421</v>
      </c>
      <c r="F150" s="169">
        <v>44564</v>
      </c>
      <c r="G150" s="169">
        <v>44925</v>
      </c>
      <c r="H150" s="271"/>
      <c r="I150" s="206">
        <v>0.05</v>
      </c>
      <c r="J150" s="206">
        <v>0.05</v>
      </c>
      <c r="K150" s="206"/>
      <c r="L150" s="206">
        <v>0.05</v>
      </c>
      <c r="M150" s="206"/>
      <c r="N150" s="206">
        <v>0.09</v>
      </c>
      <c r="O150" s="206"/>
      <c r="P150" s="206">
        <v>0.09</v>
      </c>
      <c r="Q150" s="206"/>
      <c r="R150" s="206">
        <v>0.09</v>
      </c>
      <c r="S150" s="206"/>
      <c r="T150" s="206">
        <v>0.09</v>
      </c>
      <c r="U150" s="206"/>
      <c r="V150" s="206">
        <v>0.09</v>
      </c>
      <c r="W150" s="206"/>
      <c r="X150" s="206">
        <v>0.09</v>
      </c>
      <c r="Y150" s="206"/>
      <c r="Z150" s="206">
        <v>0.09</v>
      </c>
      <c r="AA150" s="206"/>
      <c r="AB150" s="206">
        <v>0.09</v>
      </c>
      <c r="AC150" s="206"/>
      <c r="AD150" s="206">
        <v>0.09</v>
      </c>
      <c r="AE150" s="206"/>
      <c r="AF150" s="206">
        <v>0.09</v>
      </c>
      <c r="AG150" s="206"/>
      <c r="AH150" s="206">
        <f t="shared" si="8"/>
        <v>0.99999999999999978</v>
      </c>
      <c r="AI150" s="170">
        <f t="shared" si="8"/>
        <v>0</v>
      </c>
      <c r="AJ150" s="166" t="s">
        <v>422</v>
      </c>
      <c r="AK150" s="281"/>
      <c r="AL150" s="270"/>
      <c r="AM150" s="172" t="s">
        <v>316</v>
      </c>
      <c r="AN150" s="172" t="s">
        <v>317</v>
      </c>
      <c r="AO150" s="25" t="s">
        <v>318</v>
      </c>
      <c r="AP150" s="25" t="s">
        <v>1071</v>
      </c>
    </row>
    <row r="151" spans="1:42" s="184" customFormat="1" ht="57.75" customHeight="1" x14ac:dyDescent="0.25">
      <c r="A151" s="177" t="s">
        <v>411</v>
      </c>
      <c r="B151" s="178" t="s">
        <v>412</v>
      </c>
      <c r="C151" s="178">
        <v>329</v>
      </c>
      <c r="D151" s="166" t="s">
        <v>413</v>
      </c>
      <c r="E151" s="166" t="s">
        <v>423</v>
      </c>
      <c r="F151" s="169">
        <v>44564</v>
      </c>
      <c r="G151" s="169">
        <v>44925</v>
      </c>
      <c r="H151" s="271"/>
      <c r="I151" s="206">
        <v>0.05</v>
      </c>
      <c r="J151" s="206">
        <v>0.05</v>
      </c>
      <c r="K151" s="206"/>
      <c r="L151" s="206">
        <v>0.05</v>
      </c>
      <c r="M151" s="206"/>
      <c r="N151" s="206">
        <v>0.09</v>
      </c>
      <c r="O151" s="206"/>
      <c r="P151" s="206">
        <v>0.09</v>
      </c>
      <c r="Q151" s="206"/>
      <c r="R151" s="206">
        <v>0.09</v>
      </c>
      <c r="S151" s="206"/>
      <c r="T151" s="206">
        <v>0.09</v>
      </c>
      <c r="U151" s="206"/>
      <c r="V151" s="206">
        <v>0.09</v>
      </c>
      <c r="W151" s="206"/>
      <c r="X151" s="206">
        <v>0.09</v>
      </c>
      <c r="Y151" s="206"/>
      <c r="Z151" s="206">
        <v>0.09</v>
      </c>
      <c r="AA151" s="206"/>
      <c r="AB151" s="206">
        <v>0.09</v>
      </c>
      <c r="AC151" s="206"/>
      <c r="AD151" s="206">
        <v>0.09</v>
      </c>
      <c r="AE151" s="206"/>
      <c r="AF151" s="206">
        <v>0.09</v>
      </c>
      <c r="AG151" s="206"/>
      <c r="AH151" s="206">
        <f t="shared" si="8"/>
        <v>0.99999999999999978</v>
      </c>
      <c r="AI151" s="170">
        <f t="shared" si="8"/>
        <v>0</v>
      </c>
      <c r="AJ151" s="166" t="s">
        <v>424</v>
      </c>
      <c r="AK151" s="281"/>
      <c r="AL151" s="270"/>
      <c r="AM151" s="172" t="s">
        <v>316</v>
      </c>
      <c r="AN151" s="172" t="s">
        <v>317</v>
      </c>
      <c r="AO151" s="25" t="s">
        <v>318</v>
      </c>
      <c r="AP151" s="25" t="s">
        <v>1071</v>
      </c>
    </row>
    <row r="152" spans="1:42" s="184" customFormat="1" ht="71.25" x14ac:dyDescent="0.25">
      <c r="A152" s="177" t="s">
        <v>411</v>
      </c>
      <c r="B152" s="178" t="s">
        <v>412</v>
      </c>
      <c r="C152" s="178">
        <v>329</v>
      </c>
      <c r="D152" s="166" t="s">
        <v>413</v>
      </c>
      <c r="E152" s="166" t="s">
        <v>425</v>
      </c>
      <c r="F152" s="169">
        <v>44564</v>
      </c>
      <c r="G152" s="169">
        <v>44925</v>
      </c>
      <c r="H152" s="271"/>
      <c r="I152" s="206">
        <v>0.15</v>
      </c>
      <c r="J152" s="206">
        <v>0.05</v>
      </c>
      <c r="K152" s="206"/>
      <c r="L152" s="206">
        <v>0.05</v>
      </c>
      <c r="M152" s="206"/>
      <c r="N152" s="206">
        <v>0.09</v>
      </c>
      <c r="O152" s="206"/>
      <c r="P152" s="206">
        <v>0.09</v>
      </c>
      <c r="Q152" s="206"/>
      <c r="R152" s="206">
        <v>0.09</v>
      </c>
      <c r="S152" s="206"/>
      <c r="T152" s="206">
        <v>0.09</v>
      </c>
      <c r="U152" s="206"/>
      <c r="V152" s="206">
        <v>0.09</v>
      </c>
      <c r="W152" s="206"/>
      <c r="X152" s="206">
        <v>0.09</v>
      </c>
      <c r="Y152" s="206"/>
      <c r="Z152" s="206">
        <v>0.09</v>
      </c>
      <c r="AA152" s="206"/>
      <c r="AB152" s="206">
        <v>0.09</v>
      </c>
      <c r="AC152" s="206"/>
      <c r="AD152" s="206">
        <v>0.09</v>
      </c>
      <c r="AE152" s="206"/>
      <c r="AF152" s="206">
        <v>0.09</v>
      </c>
      <c r="AG152" s="206"/>
      <c r="AH152" s="206">
        <f t="shared" si="8"/>
        <v>0.99999999999999978</v>
      </c>
      <c r="AI152" s="170">
        <f t="shared" si="8"/>
        <v>0</v>
      </c>
      <c r="AJ152" s="166" t="s">
        <v>426</v>
      </c>
      <c r="AK152" s="281"/>
      <c r="AL152" s="270"/>
      <c r="AM152" s="172" t="s">
        <v>316</v>
      </c>
      <c r="AN152" s="172" t="s">
        <v>317</v>
      </c>
      <c r="AO152" s="25" t="s">
        <v>318</v>
      </c>
      <c r="AP152" s="25" t="s">
        <v>1071</v>
      </c>
    </row>
    <row r="153" spans="1:42" s="184" customFormat="1" ht="71.25" x14ac:dyDescent="0.25">
      <c r="A153" s="177" t="s">
        <v>411</v>
      </c>
      <c r="B153" s="178" t="s">
        <v>412</v>
      </c>
      <c r="C153" s="178">
        <v>329</v>
      </c>
      <c r="D153" s="166" t="s">
        <v>413</v>
      </c>
      <c r="E153" s="166" t="s">
        <v>427</v>
      </c>
      <c r="F153" s="169">
        <v>44835</v>
      </c>
      <c r="G153" s="169">
        <v>44925</v>
      </c>
      <c r="H153" s="271"/>
      <c r="I153" s="206">
        <v>0.05</v>
      </c>
      <c r="J153" s="206"/>
      <c r="K153" s="206"/>
      <c r="L153" s="206"/>
      <c r="M153" s="206"/>
      <c r="N153" s="206"/>
      <c r="O153" s="206"/>
      <c r="P153" s="206"/>
      <c r="Q153" s="206"/>
      <c r="R153" s="206"/>
      <c r="S153" s="206"/>
      <c r="T153" s="206">
        <v>0.4</v>
      </c>
      <c r="U153" s="206"/>
      <c r="V153" s="206"/>
      <c r="W153" s="206"/>
      <c r="X153" s="206"/>
      <c r="Y153" s="206"/>
      <c r="Z153" s="206"/>
      <c r="AA153" s="206"/>
      <c r="AB153" s="206"/>
      <c r="AC153" s="206"/>
      <c r="AD153" s="206"/>
      <c r="AE153" s="206"/>
      <c r="AF153" s="206">
        <v>0.6</v>
      </c>
      <c r="AG153" s="206"/>
      <c r="AH153" s="206">
        <f t="shared" si="8"/>
        <v>1</v>
      </c>
      <c r="AI153" s="170">
        <f t="shared" si="8"/>
        <v>0</v>
      </c>
      <c r="AJ153" s="166" t="s">
        <v>428</v>
      </c>
      <c r="AK153" s="281"/>
      <c r="AL153" s="270"/>
      <c r="AM153" s="172" t="s">
        <v>316</v>
      </c>
      <c r="AN153" s="172" t="s">
        <v>317</v>
      </c>
      <c r="AO153" s="25" t="s">
        <v>318</v>
      </c>
      <c r="AP153" s="25" t="s">
        <v>1071</v>
      </c>
    </row>
    <row r="154" spans="1:42" s="184" customFormat="1" ht="71.25" x14ac:dyDescent="0.25">
      <c r="A154" s="177" t="s">
        <v>411</v>
      </c>
      <c r="B154" s="178" t="s">
        <v>412</v>
      </c>
      <c r="C154" s="178">
        <v>329</v>
      </c>
      <c r="D154" s="166" t="s">
        <v>413</v>
      </c>
      <c r="E154" s="167" t="s">
        <v>429</v>
      </c>
      <c r="F154" s="168">
        <v>44652</v>
      </c>
      <c r="G154" s="168">
        <v>44925</v>
      </c>
      <c r="H154" s="271"/>
      <c r="I154" s="206">
        <v>0.1</v>
      </c>
      <c r="J154" s="206"/>
      <c r="K154" s="206"/>
      <c r="L154" s="206"/>
      <c r="M154" s="206"/>
      <c r="N154" s="206"/>
      <c r="O154" s="206"/>
      <c r="P154" s="206">
        <v>0.33300000000000002</v>
      </c>
      <c r="Q154" s="206"/>
      <c r="R154" s="206"/>
      <c r="S154" s="206"/>
      <c r="T154" s="206"/>
      <c r="U154" s="206"/>
      <c r="V154" s="206"/>
      <c r="W154" s="206"/>
      <c r="X154" s="206">
        <v>0.33300000000000002</v>
      </c>
      <c r="Y154" s="206"/>
      <c r="Z154" s="206"/>
      <c r="AA154" s="206"/>
      <c r="AB154" s="206"/>
      <c r="AC154" s="206"/>
      <c r="AD154" s="206"/>
      <c r="AE154" s="206"/>
      <c r="AF154" s="206">
        <v>0.33300000000000002</v>
      </c>
      <c r="AG154" s="206"/>
      <c r="AH154" s="206">
        <f t="shared" si="8"/>
        <v>0.99900000000000011</v>
      </c>
      <c r="AI154" s="170">
        <f t="shared" si="8"/>
        <v>0</v>
      </c>
      <c r="AJ154" s="167" t="s">
        <v>430</v>
      </c>
      <c r="AK154" s="281"/>
      <c r="AL154" s="270"/>
      <c r="AM154" s="172" t="s">
        <v>316</v>
      </c>
      <c r="AN154" s="172" t="s">
        <v>317</v>
      </c>
      <c r="AO154" s="25" t="s">
        <v>318</v>
      </c>
      <c r="AP154" s="25" t="s">
        <v>1071</v>
      </c>
    </row>
    <row r="155" spans="1:42" s="184" customFormat="1" ht="67.5" customHeight="1" x14ac:dyDescent="0.25">
      <c r="A155" s="177" t="s">
        <v>411</v>
      </c>
      <c r="B155" s="178" t="s">
        <v>412</v>
      </c>
      <c r="C155" s="178">
        <v>329</v>
      </c>
      <c r="D155" s="166" t="s">
        <v>413</v>
      </c>
      <c r="E155" s="167" t="s">
        <v>431</v>
      </c>
      <c r="F155" s="168">
        <v>37288</v>
      </c>
      <c r="G155" s="168">
        <v>44650</v>
      </c>
      <c r="H155" s="271"/>
      <c r="I155" s="206">
        <v>0.05</v>
      </c>
      <c r="J155" s="206"/>
      <c r="K155" s="206"/>
      <c r="L155" s="206">
        <v>0.5</v>
      </c>
      <c r="M155" s="206"/>
      <c r="N155" s="206">
        <v>0.5</v>
      </c>
      <c r="O155" s="206"/>
      <c r="P155" s="206"/>
      <c r="Q155" s="206"/>
      <c r="R155" s="206"/>
      <c r="S155" s="206"/>
      <c r="T155" s="206"/>
      <c r="U155" s="206"/>
      <c r="V155" s="206"/>
      <c r="W155" s="206"/>
      <c r="X155" s="206"/>
      <c r="Y155" s="206"/>
      <c r="Z155" s="206"/>
      <c r="AA155" s="206"/>
      <c r="AB155" s="206"/>
      <c r="AC155" s="206"/>
      <c r="AD155" s="206"/>
      <c r="AE155" s="206"/>
      <c r="AF155" s="206"/>
      <c r="AG155" s="206"/>
      <c r="AH155" s="206">
        <f t="shared" si="8"/>
        <v>1</v>
      </c>
      <c r="AI155" s="170">
        <f t="shared" si="8"/>
        <v>0</v>
      </c>
      <c r="AJ155" s="167" t="s">
        <v>432</v>
      </c>
      <c r="AK155" s="281"/>
      <c r="AL155" s="270"/>
      <c r="AM155" s="172" t="s">
        <v>316</v>
      </c>
      <c r="AN155" s="172" t="s">
        <v>317</v>
      </c>
      <c r="AO155" s="25" t="s">
        <v>318</v>
      </c>
      <c r="AP155" s="25" t="s">
        <v>416</v>
      </c>
    </row>
    <row r="156" spans="1:42" s="184" customFormat="1" ht="60" customHeight="1" x14ac:dyDescent="0.25">
      <c r="A156" s="177" t="s">
        <v>411</v>
      </c>
      <c r="B156" s="178" t="s">
        <v>412</v>
      </c>
      <c r="C156" s="178">
        <v>329</v>
      </c>
      <c r="D156" s="166" t="s">
        <v>413</v>
      </c>
      <c r="E156" s="167" t="s">
        <v>433</v>
      </c>
      <c r="F156" s="168">
        <v>44621</v>
      </c>
      <c r="G156" s="168">
        <v>44712</v>
      </c>
      <c r="H156" s="271"/>
      <c r="I156" s="206">
        <v>0.05</v>
      </c>
      <c r="J156" s="206"/>
      <c r="K156" s="206"/>
      <c r="L156" s="206"/>
      <c r="M156" s="206"/>
      <c r="N156" s="206">
        <v>0.25</v>
      </c>
      <c r="O156" s="206"/>
      <c r="P156" s="206">
        <v>0.25</v>
      </c>
      <c r="Q156" s="206"/>
      <c r="R156" s="206">
        <v>0.5</v>
      </c>
      <c r="S156" s="206"/>
      <c r="T156" s="206"/>
      <c r="U156" s="206"/>
      <c r="V156" s="206"/>
      <c r="W156" s="206"/>
      <c r="X156" s="206"/>
      <c r="Y156" s="206"/>
      <c r="Z156" s="206"/>
      <c r="AA156" s="206"/>
      <c r="AB156" s="206"/>
      <c r="AC156" s="206"/>
      <c r="AD156" s="206"/>
      <c r="AE156" s="206"/>
      <c r="AF156" s="206"/>
      <c r="AG156" s="206"/>
      <c r="AH156" s="206">
        <f t="shared" si="8"/>
        <v>1</v>
      </c>
      <c r="AI156" s="170">
        <f t="shared" si="8"/>
        <v>0</v>
      </c>
      <c r="AJ156" s="167" t="s">
        <v>434</v>
      </c>
      <c r="AK156" s="281"/>
      <c r="AL156" s="270"/>
      <c r="AM156" s="172" t="s">
        <v>316</v>
      </c>
      <c r="AN156" s="172" t="s">
        <v>317</v>
      </c>
      <c r="AO156" s="25" t="s">
        <v>318</v>
      </c>
      <c r="AP156" s="25" t="s">
        <v>416</v>
      </c>
    </row>
    <row r="157" spans="1:42" s="184" customFormat="1" ht="48" customHeight="1" x14ac:dyDescent="0.25">
      <c r="A157" s="177" t="s">
        <v>411</v>
      </c>
      <c r="B157" s="178" t="s">
        <v>412</v>
      </c>
      <c r="C157" s="178">
        <v>329</v>
      </c>
      <c r="D157" s="166" t="s">
        <v>413</v>
      </c>
      <c r="E157" s="167" t="s">
        <v>435</v>
      </c>
      <c r="F157" s="168">
        <v>44593</v>
      </c>
      <c r="G157" s="168">
        <v>44650</v>
      </c>
      <c r="H157" s="271"/>
      <c r="I157" s="206">
        <v>0.05</v>
      </c>
      <c r="J157" s="206"/>
      <c r="K157" s="206"/>
      <c r="L157" s="206">
        <v>0.5</v>
      </c>
      <c r="M157" s="206"/>
      <c r="N157" s="206">
        <v>0.5</v>
      </c>
      <c r="O157" s="206"/>
      <c r="P157" s="206"/>
      <c r="Q157" s="206"/>
      <c r="R157" s="206"/>
      <c r="S157" s="206"/>
      <c r="T157" s="206"/>
      <c r="U157" s="206"/>
      <c r="V157" s="206"/>
      <c r="W157" s="206"/>
      <c r="X157" s="206"/>
      <c r="Y157" s="206"/>
      <c r="Z157" s="206"/>
      <c r="AA157" s="206"/>
      <c r="AB157" s="206"/>
      <c r="AC157" s="206"/>
      <c r="AD157" s="206"/>
      <c r="AE157" s="206"/>
      <c r="AF157" s="206"/>
      <c r="AG157" s="206"/>
      <c r="AH157" s="206">
        <f t="shared" si="8"/>
        <v>1</v>
      </c>
      <c r="AI157" s="170">
        <f t="shared" si="8"/>
        <v>0</v>
      </c>
      <c r="AJ157" s="167" t="s">
        <v>436</v>
      </c>
      <c r="AK157" s="281"/>
      <c r="AL157" s="277"/>
      <c r="AM157" s="172" t="s">
        <v>316</v>
      </c>
      <c r="AN157" s="172" t="s">
        <v>317</v>
      </c>
      <c r="AO157" s="25" t="s">
        <v>318</v>
      </c>
      <c r="AP157" s="25" t="s">
        <v>416</v>
      </c>
    </row>
    <row r="158" spans="1:42" s="184" customFormat="1" ht="57" x14ac:dyDescent="0.25">
      <c r="A158" s="177" t="s">
        <v>41</v>
      </c>
      <c r="B158" s="178" t="s">
        <v>437</v>
      </c>
      <c r="C158" s="178">
        <v>424</v>
      </c>
      <c r="D158" s="166" t="s">
        <v>438</v>
      </c>
      <c r="E158" s="166" t="s">
        <v>439</v>
      </c>
      <c r="F158" s="169">
        <v>44593</v>
      </c>
      <c r="G158" s="169">
        <v>44772</v>
      </c>
      <c r="H158" s="271">
        <f>+I158+I159+I160+I161+I162+I163</f>
        <v>1</v>
      </c>
      <c r="I158" s="206">
        <v>0.2</v>
      </c>
      <c r="J158" s="206"/>
      <c r="K158" s="206"/>
      <c r="L158" s="206">
        <v>0.2</v>
      </c>
      <c r="M158" s="206"/>
      <c r="N158" s="206">
        <v>0.2</v>
      </c>
      <c r="O158" s="206"/>
      <c r="P158" s="206">
        <v>0.2</v>
      </c>
      <c r="Q158" s="206"/>
      <c r="R158" s="206">
        <v>0.2</v>
      </c>
      <c r="S158" s="206"/>
      <c r="T158" s="206">
        <v>0.1</v>
      </c>
      <c r="U158" s="206"/>
      <c r="V158" s="206">
        <v>0.1</v>
      </c>
      <c r="W158" s="206"/>
      <c r="X158" s="206"/>
      <c r="Y158" s="206"/>
      <c r="Z158" s="206"/>
      <c r="AA158" s="206"/>
      <c r="AB158" s="206"/>
      <c r="AC158" s="206"/>
      <c r="AD158" s="206"/>
      <c r="AE158" s="206"/>
      <c r="AF158" s="206"/>
      <c r="AG158" s="206"/>
      <c r="AH158" s="206">
        <f>+J158+L158+N158+P158+R158+T158+V158+X158+Z158+AB158+AD158+AF158</f>
        <v>1</v>
      </c>
      <c r="AI158" s="170">
        <f>+K158+M158+O158+Q158+S158+U158+W158+Y158+AA158+AC158+AE158+AG158</f>
        <v>0</v>
      </c>
      <c r="AJ158" s="166" t="s">
        <v>440</v>
      </c>
      <c r="AK158" s="276">
        <v>67</v>
      </c>
      <c r="AL158" s="269">
        <v>4012690000</v>
      </c>
      <c r="AM158" s="172" t="s">
        <v>441</v>
      </c>
      <c r="AN158" s="172" t="s">
        <v>442</v>
      </c>
      <c r="AO158" s="25" t="s">
        <v>443</v>
      </c>
      <c r="AP158" s="25" t="s">
        <v>444</v>
      </c>
    </row>
    <row r="159" spans="1:42" s="184" customFormat="1" ht="57" x14ac:dyDescent="0.25">
      <c r="A159" s="177" t="s">
        <v>41</v>
      </c>
      <c r="B159" s="178" t="s">
        <v>437</v>
      </c>
      <c r="C159" s="178">
        <v>424</v>
      </c>
      <c r="D159" s="166" t="s">
        <v>438</v>
      </c>
      <c r="E159" s="166" t="s">
        <v>445</v>
      </c>
      <c r="F159" s="169">
        <v>44593</v>
      </c>
      <c r="G159" s="169">
        <v>44834</v>
      </c>
      <c r="H159" s="271"/>
      <c r="I159" s="206">
        <v>0.05</v>
      </c>
      <c r="J159" s="206"/>
      <c r="K159" s="206"/>
      <c r="L159" s="206">
        <v>0.1</v>
      </c>
      <c r="M159" s="206"/>
      <c r="N159" s="206">
        <v>0.2</v>
      </c>
      <c r="O159" s="206"/>
      <c r="P159" s="206">
        <v>0.2</v>
      </c>
      <c r="Q159" s="206"/>
      <c r="R159" s="206">
        <v>0.2</v>
      </c>
      <c r="S159" s="206"/>
      <c r="T159" s="206">
        <v>0.1</v>
      </c>
      <c r="U159" s="206"/>
      <c r="V159" s="206">
        <v>0.1</v>
      </c>
      <c r="W159" s="206"/>
      <c r="X159" s="206">
        <v>0.1</v>
      </c>
      <c r="Y159" s="206"/>
      <c r="Z159" s="206"/>
      <c r="AA159" s="206"/>
      <c r="AB159" s="206"/>
      <c r="AC159" s="206"/>
      <c r="AD159" s="206"/>
      <c r="AE159" s="206"/>
      <c r="AF159" s="206"/>
      <c r="AG159" s="206"/>
      <c r="AH159" s="206">
        <f>+J159+L159+N159+P159+R159+T159+V159+X159+Z159+AB159+AD159+AF159</f>
        <v>0.99999999999999989</v>
      </c>
      <c r="AI159" s="170">
        <f t="shared" ref="AH159:AI174" si="9">+K159+M159+O159+Q159+S159+U159+W159+Y159+AA159+AC159+AE159+AG159</f>
        <v>0</v>
      </c>
      <c r="AJ159" s="166" t="s">
        <v>446</v>
      </c>
      <c r="AK159" s="276"/>
      <c r="AL159" s="270"/>
      <c r="AM159" s="172" t="s">
        <v>441</v>
      </c>
      <c r="AN159" s="172" t="s">
        <v>442</v>
      </c>
      <c r="AO159" s="25" t="s">
        <v>443</v>
      </c>
      <c r="AP159" s="25" t="s">
        <v>444</v>
      </c>
    </row>
    <row r="160" spans="1:42" s="184" customFormat="1" ht="85.5" x14ac:dyDescent="0.25">
      <c r="A160" s="177" t="s">
        <v>41</v>
      </c>
      <c r="B160" s="178" t="s">
        <v>437</v>
      </c>
      <c r="C160" s="178">
        <v>424</v>
      </c>
      <c r="D160" s="166" t="s">
        <v>438</v>
      </c>
      <c r="E160" s="166" t="s">
        <v>447</v>
      </c>
      <c r="F160" s="169">
        <v>44682</v>
      </c>
      <c r="G160" s="169">
        <v>44925</v>
      </c>
      <c r="H160" s="271"/>
      <c r="I160" s="206">
        <v>0.25</v>
      </c>
      <c r="J160" s="206"/>
      <c r="K160" s="206"/>
      <c r="L160" s="206"/>
      <c r="M160" s="206"/>
      <c r="N160" s="206"/>
      <c r="O160" s="206"/>
      <c r="P160" s="206"/>
      <c r="Q160" s="206"/>
      <c r="R160" s="206">
        <v>0.2</v>
      </c>
      <c r="S160" s="206"/>
      <c r="T160" s="206"/>
      <c r="U160" s="206"/>
      <c r="V160" s="206">
        <v>0.2</v>
      </c>
      <c r="W160" s="206"/>
      <c r="X160" s="206">
        <v>0.2</v>
      </c>
      <c r="Y160" s="206"/>
      <c r="Z160" s="206"/>
      <c r="AA160" s="206"/>
      <c r="AB160" s="206">
        <v>0.2</v>
      </c>
      <c r="AC160" s="206"/>
      <c r="AD160" s="206">
        <v>0.1</v>
      </c>
      <c r="AE160" s="206"/>
      <c r="AF160" s="206">
        <v>0.1</v>
      </c>
      <c r="AG160" s="206"/>
      <c r="AH160" s="206">
        <f>+J160+L160+N160+P160+R160+T160+V160+X160+Z160+AB160+AD160+AF160</f>
        <v>1</v>
      </c>
      <c r="AI160" s="170">
        <f t="shared" si="9"/>
        <v>0</v>
      </c>
      <c r="AJ160" s="166" t="s">
        <v>448</v>
      </c>
      <c r="AK160" s="276"/>
      <c r="AL160" s="270"/>
      <c r="AM160" s="172" t="s">
        <v>441</v>
      </c>
      <c r="AN160" s="172" t="s">
        <v>442</v>
      </c>
      <c r="AO160" s="25" t="s">
        <v>443</v>
      </c>
      <c r="AP160" s="25" t="s">
        <v>444</v>
      </c>
    </row>
    <row r="161" spans="1:42" s="184" customFormat="1" ht="85.5" x14ac:dyDescent="0.25">
      <c r="A161" s="177" t="s">
        <v>41</v>
      </c>
      <c r="B161" s="178" t="s">
        <v>437</v>
      </c>
      <c r="C161" s="178">
        <v>424</v>
      </c>
      <c r="D161" s="166" t="s">
        <v>438</v>
      </c>
      <c r="E161" s="166" t="s">
        <v>449</v>
      </c>
      <c r="F161" s="169">
        <v>44564</v>
      </c>
      <c r="G161" s="169">
        <v>44925</v>
      </c>
      <c r="H161" s="271"/>
      <c r="I161" s="206">
        <v>0.25</v>
      </c>
      <c r="J161" s="206"/>
      <c r="K161" s="206"/>
      <c r="L161" s="206"/>
      <c r="M161" s="206"/>
      <c r="N161" s="206">
        <v>0.2</v>
      </c>
      <c r="O161" s="206"/>
      <c r="P161" s="206"/>
      <c r="Q161" s="206"/>
      <c r="R161" s="206">
        <v>0.2</v>
      </c>
      <c r="S161" s="206"/>
      <c r="T161" s="206"/>
      <c r="U161" s="206"/>
      <c r="V161" s="206">
        <v>0.2</v>
      </c>
      <c r="W161" s="206"/>
      <c r="X161" s="206"/>
      <c r="Y161" s="206"/>
      <c r="Z161" s="206">
        <v>0.1</v>
      </c>
      <c r="AA161" s="206"/>
      <c r="AB161" s="206">
        <v>0.1</v>
      </c>
      <c r="AC161" s="206"/>
      <c r="AD161" s="206">
        <v>0.1</v>
      </c>
      <c r="AE161" s="206"/>
      <c r="AF161" s="206">
        <v>0.1</v>
      </c>
      <c r="AG161" s="206"/>
      <c r="AH161" s="206">
        <f>+J161+L161+N161+P161+R161+T161+V161+X161+Z161+AB161+AD161+AF161</f>
        <v>1</v>
      </c>
      <c r="AI161" s="170">
        <f t="shared" si="9"/>
        <v>0</v>
      </c>
      <c r="AJ161" s="166" t="s">
        <v>450</v>
      </c>
      <c r="AK161" s="276"/>
      <c r="AL161" s="270"/>
      <c r="AM161" s="172" t="s">
        <v>441</v>
      </c>
      <c r="AN161" s="172" t="s">
        <v>442</v>
      </c>
      <c r="AO161" s="25" t="s">
        <v>443</v>
      </c>
      <c r="AP161" s="25" t="s">
        <v>444</v>
      </c>
    </row>
    <row r="162" spans="1:42" s="183" customFormat="1" ht="52.5" customHeight="1" x14ac:dyDescent="0.25">
      <c r="A162" s="167" t="s">
        <v>41</v>
      </c>
      <c r="B162" s="256" t="s">
        <v>437</v>
      </c>
      <c r="C162" s="256">
        <v>424</v>
      </c>
      <c r="D162" s="254" t="s">
        <v>438</v>
      </c>
      <c r="E162" s="254" t="s">
        <v>451</v>
      </c>
      <c r="F162" s="169">
        <v>44805</v>
      </c>
      <c r="G162" s="169">
        <v>44925</v>
      </c>
      <c r="H162" s="271"/>
      <c r="I162" s="257">
        <v>0.2</v>
      </c>
      <c r="J162" s="257"/>
      <c r="K162" s="257"/>
      <c r="L162" s="257"/>
      <c r="M162" s="257"/>
      <c r="N162" s="257"/>
      <c r="O162" s="257"/>
      <c r="P162" s="257"/>
      <c r="Q162" s="257"/>
      <c r="R162" s="257"/>
      <c r="S162" s="257"/>
      <c r="T162" s="257"/>
      <c r="U162" s="257"/>
      <c r="V162" s="257"/>
      <c r="W162" s="257"/>
      <c r="X162" s="257"/>
      <c r="Y162" s="257"/>
      <c r="Z162" s="257">
        <v>0.3</v>
      </c>
      <c r="AA162" s="257"/>
      <c r="AB162" s="257">
        <v>0.3</v>
      </c>
      <c r="AC162" s="257"/>
      <c r="AD162" s="257">
        <v>0.2</v>
      </c>
      <c r="AE162" s="257"/>
      <c r="AF162" s="257">
        <v>0.2</v>
      </c>
      <c r="AG162" s="257"/>
      <c r="AH162" s="257">
        <f>+J162+L162+N162+P162+R162+T162+V162+X162+Z162+AB162+AD162+AF162</f>
        <v>1</v>
      </c>
      <c r="AI162" s="170">
        <f t="shared" si="9"/>
        <v>0</v>
      </c>
      <c r="AJ162" s="254" t="s">
        <v>452</v>
      </c>
      <c r="AK162" s="276"/>
      <c r="AL162" s="270"/>
      <c r="AM162" s="253" t="s">
        <v>441</v>
      </c>
      <c r="AN162" s="253" t="s">
        <v>442</v>
      </c>
      <c r="AO162" s="25" t="s">
        <v>443</v>
      </c>
      <c r="AP162" s="25" t="s">
        <v>444</v>
      </c>
    </row>
    <row r="163" spans="1:42" s="184" customFormat="1" ht="128.25" customHeight="1" x14ac:dyDescent="0.25">
      <c r="A163" s="177" t="s">
        <v>41</v>
      </c>
      <c r="B163" s="178" t="s">
        <v>437</v>
      </c>
      <c r="C163" s="178">
        <v>424</v>
      </c>
      <c r="D163" s="166" t="s">
        <v>438</v>
      </c>
      <c r="E163" s="166" t="s">
        <v>453</v>
      </c>
      <c r="F163" s="169">
        <v>44866</v>
      </c>
      <c r="G163" s="169">
        <v>44925</v>
      </c>
      <c r="H163" s="271"/>
      <c r="I163" s="206">
        <v>0.05</v>
      </c>
      <c r="J163" s="206"/>
      <c r="K163" s="206"/>
      <c r="L163" s="206"/>
      <c r="M163" s="206"/>
      <c r="N163" s="206"/>
      <c r="O163" s="206"/>
      <c r="P163" s="206"/>
      <c r="Q163" s="206"/>
      <c r="R163" s="206"/>
      <c r="S163" s="206"/>
      <c r="T163" s="206"/>
      <c r="U163" s="206"/>
      <c r="V163" s="206"/>
      <c r="W163" s="206"/>
      <c r="X163" s="206"/>
      <c r="Y163" s="206"/>
      <c r="Z163" s="206"/>
      <c r="AA163" s="206"/>
      <c r="AB163" s="206"/>
      <c r="AC163" s="206"/>
      <c r="AD163" s="206">
        <v>0.5</v>
      </c>
      <c r="AE163" s="206"/>
      <c r="AF163" s="206">
        <v>0.5</v>
      </c>
      <c r="AG163" s="206"/>
      <c r="AH163" s="206">
        <f>+J163+L163+N163+P163+R163+T163+V163+X163+Z163+AB163+AD163+AF163</f>
        <v>1</v>
      </c>
      <c r="AI163" s="170">
        <f t="shared" si="9"/>
        <v>0</v>
      </c>
      <c r="AJ163" s="166" t="s">
        <v>454</v>
      </c>
      <c r="AK163" s="276"/>
      <c r="AL163" s="270"/>
      <c r="AM163" s="172" t="s">
        <v>441</v>
      </c>
      <c r="AN163" s="172" t="s">
        <v>442</v>
      </c>
      <c r="AO163" s="25" t="s">
        <v>443</v>
      </c>
      <c r="AP163" s="25" t="s">
        <v>444</v>
      </c>
    </row>
    <row r="164" spans="1:42" s="184" customFormat="1" ht="57" x14ac:dyDescent="0.25">
      <c r="A164" s="177" t="s">
        <v>41</v>
      </c>
      <c r="B164" s="178" t="s">
        <v>437</v>
      </c>
      <c r="C164" s="178">
        <v>424</v>
      </c>
      <c r="D164" s="166" t="s">
        <v>455</v>
      </c>
      <c r="E164" s="166" t="s">
        <v>456</v>
      </c>
      <c r="F164" s="169">
        <v>44593</v>
      </c>
      <c r="G164" s="169">
        <v>44834</v>
      </c>
      <c r="H164" s="271">
        <f>+I164+I165+I166+I167+I168+I169</f>
        <v>1</v>
      </c>
      <c r="I164" s="206">
        <v>0.2</v>
      </c>
      <c r="J164" s="206"/>
      <c r="K164" s="206"/>
      <c r="L164" s="206">
        <v>0.1</v>
      </c>
      <c r="M164" s="206"/>
      <c r="N164" s="206">
        <v>0.2</v>
      </c>
      <c r="O164" s="206"/>
      <c r="P164" s="206">
        <v>0.2</v>
      </c>
      <c r="Q164" s="206"/>
      <c r="R164" s="206">
        <v>0.2</v>
      </c>
      <c r="S164" s="206"/>
      <c r="T164" s="206">
        <v>0.1</v>
      </c>
      <c r="U164" s="206"/>
      <c r="V164" s="206">
        <v>0.1</v>
      </c>
      <c r="W164" s="206"/>
      <c r="X164" s="206">
        <v>0.1</v>
      </c>
      <c r="Y164" s="206"/>
      <c r="Z164" s="206"/>
      <c r="AA164" s="206"/>
      <c r="AB164" s="206"/>
      <c r="AC164" s="206"/>
      <c r="AD164" s="206"/>
      <c r="AE164" s="206"/>
      <c r="AF164" s="206"/>
      <c r="AG164" s="206"/>
      <c r="AH164" s="206">
        <f t="shared" si="9"/>
        <v>0.99999999999999989</v>
      </c>
      <c r="AI164" s="170">
        <f t="shared" si="9"/>
        <v>0</v>
      </c>
      <c r="AJ164" s="166" t="s">
        <v>440</v>
      </c>
      <c r="AK164" s="276">
        <v>162</v>
      </c>
      <c r="AL164" s="270"/>
      <c r="AM164" s="172" t="s">
        <v>441</v>
      </c>
      <c r="AN164" s="172" t="s">
        <v>442</v>
      </c>
      <c r="AO164" s="25" t="s">
        <v>443</v>
      </c>
      <c r="AP164" s="25" t="s">
        <v>444</v>
      </c>
    </row>
    <row r="165" spans="1:42" s="184" customFormat="1" ht="42.75" x14ac:dyDescent="0.25">
      <c r="A165" s="177" t="s">
        <v>41</v>
      </c>
      <c r="B165" s="178" t="s">
        <v>437</v>
      </c>
      <c r="C165" s="178">
        <v>424</v>
      </c>
      <c r="D165" s="166" t="s">
        <v>455</v>
      </c>
      <c r="E165" s="166" t="s">
        <v>457</v>
      </c>
      <c r="F165" s="169">
        <v>44593</v>
      </c>
      <c r="G165" s="169">
        <v>44834</v>
      </c>
      <c r="H165" s="271"/>
      <c r="I165" s="206">
        <v>0.05</v>
      </c>
      <c r="J165" s="206"/>
      <c r="K165" s="206"/>
      <c r="L165" s="206">
        <v>0.1</v>
      </c>
      <c r="M165" s="206"/>
      <c r="N165" s="206">
        <v>0.1</v>
      </c>
      <c r="O165" s="206"/>
      <c r="P165" s="206">
        <v>0.2</v>
      </c>
      <c r="Q165" s="206"/>
      <c r="R165" s="206">
        <v>0.2</v>
      </c>
      <c r="S165" s="206"/>
      <c r="T165" s="206">
        <v>0.2</v>
      </c>
      <c r="U165" s="206"/>
      <c r="V165" s="206">
        <v>0.1</v>
      </c>
      <c r="W165" s="206"/>
      <c r="X165" s="206">
        <v>0.1</v>
      </c>
      <c r="Y165" s="206"/>
      <c r="Z165" s="206"/>
      <c r="AA165" s="206"/>
      <c r="AB165" s="206"/>
      <c r="AC165" s="206"/>
      <c r="AD165" s="206"/>
      <c r="AE165" s="206"/>
      <c r="AF165" s="206"/>
      <c r="AG165" s="206"/>
      <c r="AH165" s="206">
        <f t="shared" si="9"/>
        <v>1</v>
      </c>
      <c r="AI165" s="170">
        <f t="shared" si="9"/>
        <v>0</v>
      </c>
      <c r="AJ165" s="166" t="s">
        <v>458</v>
      </c>
      <c r="AK165" s="276"/>
      <c r="AL165" s="270"/>
      <c r="AM165" s="172" t="s">
        <v>441</v>
      </c>
      <c r="AN165" s="172" t="s">
        <v>442</v>
      </c>
      <c r="AO165" s="25" t="s">
        <v>443</v>
      </c>
      <c r="AP165" s="25" t="s">
        <v>444</v>
      </c>
    </row>
    <row r="166" spans="1:42" s="184" customFormat="1" ht="71.25" x14ac:dyDescent="0.25">
      <c r="A166" s="177" t="s">
        <v>41</v>
      </c>
      <c r="B166" s="178" t="s">
        <v>437</v>
      </c>
      <c r="C166" s="178">
        <v>424</v>
      </c>
      <c r="D166" s="166" t="s">
        <v>455</v>
      </c>
      <c r="E166" s="166" t="s">
        <v>964</v>
      </c>
      <c r="F166" s="169">
        <v>44682</v>
      </c>
      <c r="G166" s="169">
        <v>44925</v>
      </c>
      <c r="H166" s="271"/>
      <c r="I166" s="206">
        <v>0.25</v>
      </c>
      <c r="J166" s="206"/>
      <c r="K166" s="206"/>
      <c r="L166" s="206"/>
      <c r="M166" s="206"/>
      <c r="N166" s="206"/>
      <c r="O166" s="206"/>
      <c r="P166" s="206"/>
      <c r="Q166" s="206"/>
      <c r="R166" s="206">
        <v>0.1</v>
      </c>
      <c r="S166" s="206"/>
      <c r="T166" s="206"/>
      <c r="U166" s="206"/>
      <c r="V166" s="206">
        <v>0.2</v>
      </c>
      <c r="W166" s="206"/>
      <c r="X166" s="206">
        <v>0.2</v>
      </c>
      <c r="Y166" s="206"/>
      <c r="Z166" s="206">
        <v>0.2</v>
      </c>
      <c r="AA166" s="206"/>
      <c r="AB166" s="206">
        <v>0.1</v>
      </c>
      <c r="AC166" s="206"/>
      <c r="AD166" s="206">
        <v>0.1</v>
      </c>
      <c r="AE166" s="206"/>
      <c r="AF166" s="206">
        <v>0.1</v>
      </c>
      <c r="AG166" s="206"/>
      <c r="AH166" s="206">
        <f t="shared" si="9"/>
        <v>0.99999999999999989</v>
      </c>
      <c r="AI166" s="170">
        <f t="shared" si="9"/>
        <v>0</v>
      </c>
      <c r="AJ166" s="166" t="s">
        <v>460</v>
      </c>
      <c r="AK166" s="276"/>
      <c r="AL166" s="270"/>
      <c r="AM166" s="172" t="s">
        <v>441</v>
      </c>
      <c r="AN166" s="172" t="s">
        <v>442</v>
      </c>
      <c r="AO166" s="25" t="s">
        <v>443</v>
      </c>
      <c r="AP166" s="25" t="s">
        <v>444</v>
      </c>
    </row>
    <row r="167" spans="1:42" s="184" customFormat="1" ht="71.25" x14ac:dyDescent="0.25">
      <c r="A167" s="177" t="s">
        <v>41</v>
      </c>
      <c r="B167" s="178" t="s">
        <v>437</v>
      </c>
      <c r="C167" s="178">
        <v>424</v>
      </c>
      <c r="D167" s="166" t="s">
        <v>455</v>
      </c>
      <c r="E167" s="166" t="s">
        <v>461</v>
      </c>
      <c r="F167" s="169">
        <v>44654</v>
      </c>
      <c r="G167" s="169">
        <v>44925</v>
      </c>
      <c r="H167" s="271"/>
      <c r="I167" s="206">
        <v>0.25</v>
      </c>
      <c r="J167" s="206"/>
      <c r="K167" s="206"/>
      <c r="L167" s="206"/>
      <c r="M167" s="206"/>
      <c r="N167" s="206"/>
      <c r="O167" s="206"/>
      <c r="P167" s="206">
        <v>0.1</v>
      </c>
      <c r="Q167" s="206"/>
      <c r="R167" s="206">
        <v>0.1</v>
      </c>
      <c r="S167" s="206"/>
      <c r="T167" s="206">
        <v>0.1</v>
      </c>
      <c r="U167" s="206"/>
      <c r="V167" s="206">
        <v>0.1</v>
      </c>
      <c r="W167" s="206"/>
      <c r="X167" s="206">
        <v>0.2</v>
      </c>
      <c r="Y167" s="206"/>
      <c r="Z167" s="206">
        <v>0.1</v>
      </c>
      <c r="AA167" s="206"/>
      <c r="AB167" s="206">
        <v>0.1</v>
      </c>
      <c r="AC167" s="206"/>
      <c r="AD167" s="206">
        <v>0.1</v>
      </c>
      <c r="AE167" s="206"/>
      <c r="AF167" s="206">
        <v>0.1</v>
      </c>
      <c r="AG167" s="206"/>
      <c r="AH167" s="206">
        <f t="shared" si="9"/>
        <v>1</v>
      </c>
      <c r="AI167" s="170">
        <f t="shared" si="9"/>
        <v>0</v>
      </c>
      <c r="AJ167" s="166" t="s">
        <v>462</v>
      </c>
      <c r="AK167" s="276"/>
      <c r="AL167" s="270"/>
      <c r="AM167" s="172" t="s">
        <v>441</v>
      </c>
      <c r="AN167" s="172" t="s">
        <v>442</v>
      </c>
      <c r="AO167" s="25" t="s">
        <v>443</v>
      </c>
      <c r="AP167" s="25" t="s">
        <v>444</v>
      </c>
    </row>
    <row r="168" spans="1:42" s="183" customFormat="1" ht="42.75" x14ac:dyDescent="0.25">
      <c r="A168" s="167" t="s">
        <v>41</v>
      </c>
      <c r="B168" s="256" t="s">
        <v>437</v>
      </c>
      <c r="C168" s="256">
        <v>424</v>
      </c>
      <c r="D168" s="254" t="s">
        <v>455</v>
      </c>
      <c r="E168" s="254" t="s">
        <v>463</v>
      </c>
      <c r="F168" s="169">
        <v>44564</v>
      </c>
      <c r="G168" s="169">
        <v>44926</v>
      </c>
      <c r="H168" s="271"/>
      <c r="I168" s="257">
        <v>0.2</v>
      </c>
      <c r="J168" s="257"/>
      <c r="K168" s="257"/>
      <c r="L168" s="257">
        <v>0.2</v>
      </c>
      <c r="M168" s="257"/>
      <c r="N168" s="257"/>
      <c r="O168" s="257"/>
      <c r="P168" s="257"/>
      <c r="Q168" s="257"/>
      <c r="R168" s="257"/>
      <c r="S168" s="257"/>
      <c r="T168" s="257"/>
      <c r="U168" s="257"/>
      <c r="V168" s="257"/>
      <c r="W168" s="257"/>
      <c r="X168" s="257"/>
      <c r="Y168" s="257"/>
      <c r="Z168" s="257">
        <v>0.3</v>
      </c>
      <c r="AA168" s="257"/>
      <c r="AB168" s="257">
        <v>0.3</v>
      </c>
      <c r="AC168" s="257"/>
      <c r="AD168" s="257">
        <v>0.1</v>
      </c>
      <c r="AE168" s="257"/>
      <c r="AF168" s="257">
        <v>0.1</v>
      </c>
      <c r="AG168" s="257"/>
      <c r="AH168" s="257">
        <f>+J168+L168+N168+P168+R168+T168+V168+X168+Z168+AB168+AD168+AF168</f>
        <v>1</v>
      </c>
      <c r="AI168" s="170">
        <f t="shared" si="9"/>
        <v>0</v>
      </c>
      <c r="AJ168" s="254" t="s">
        <v>464</v>
      </c>
      <c r="AK168" s="276"/>
      <c r="AL168" s="270"/>
      <c r="AM168" s="253" t="s">
        <v>441</v>
      </c>
      <c r="AN168" s="253" t="s">
        <v>442</v>
      </c>
      <c r="AO168" s="25" t="s">
        <v>443</v>
      </c>
      <c r="AP168" s="25" t="s">
        <v>444</v>
      </c>
    </row>
    <row r="169" spans="1:42" s="184" customFormat="1" ht="132.75" customHeight="1" x14ac:dyDescent="0.25">
      <c r="A169" s="177" t="s">
        <v>41</v>
      </c>
      <c r="B169" s="178" t="s">
        <v>437</v>
      </c>
      <c r="C169" s="178">
        <v>424</v>
      </c>
      <c r="D169" s="166" t="s">
        <v>455</v>
      </c>
      <c r="E169" s="166" t="s">
        <v>465</v>
      </c>
      <c r="F169" s="169">
        <v>44743</v>
      </c>
      <c r="G169" s="169">
        <v>44925</v>
      </c>
      <c r="H169" s="271"/>
      <c r="I169" s="206">
        <v>0.05</v>
      </c>
      <c r="J169" s="206"/>
      <c r="K169" s="206"/>
      <c r="L169" s="206"/>
      <c r="M169" s="206"/>
      <c r="N169" s="206"/>
      <c r="O169" s="206"/>
      <c r="P169" s="206"/>
      <c r="Q169" s="206"/>
      <c r="R169" s="206"/>
      <c r="S169" s="206"/>
      <c r="T169" s="206"/>
      <c r="U169" s="206"/>
      <c r="V169" s="206">
        <v>0.2</v>
      </c>
      <c r="W169" s="206"/>
      <c r="X169" s="206"/>
      <c r="Y169" s="206"/>
      <c r="Z169" s="206"/>
      <c r="AA169" s="206"/>
      <c r="AB169" s="206"/>
      <c r="AC169" s="206"/>
      <c r="AD169" s="206">
        <v>0.5</v>
      </c>
      <c r="AE169" s="206"/>
      <c r="AF169" s="206">
        <v>0.3</v>
      </c>
      <c r="AG169" s="206"/>
      <c r="AH169" s="206">
        <f t="shared" si="9"/>
        <v>1</v>
      </c>
      <c r="AI169" s="170">
        <f t="shared" si="9"/>
        <v>0</v>
      </c>
      <c r="AJ169" s="166" t="s">
        <v>454</v>
      </c>
      <c r="AK169" s="276"/>
      <c r="AL169" s="277"/>
      <c r="AM169" s="172" t="s">
        <v>441</v>
      </c>
      <c r="AN169" s="172" t="s">
        <v>442</v>
      </c>
      <c r="AO169" s="25" t="s">
        <v>443</v>
      </c>
      <c r="AP169" s="25" t="s">
        <v>444</v>
      </c>
    </row>
    <row r="170" spans="1:42" s="184" customFormat="1" ht="115.5" customHeight="1" x14ac:dyDescent="0.25">
      <c r="A170" s="177" t="s">
        <v>41</v>
      </c>
      <c r="B170" s="178" t="s">
        <v>437</v>
      </c>
      <c r="C170" s="178">
        <v>415</v>
      </c>
      <c r="D170" s="234" t="s">
        <v>466</v>
      </c>
      <c r="E170" s="166" t="s">
        <v>467</v>
      </c>
      <c r="F170" s="169">
        <v>44593</v>
      </c>
      <c r="G170" s="169">
        <v>44712</v>
      </c>
      <c r="H170" s="271">
        <f>+I170+I171+I172+I173</f>
        <v>1</v>
      </c>
      <c r="I170" s="206">
        <v>0.4</v>
      </c>
      <c r="J170" s="206"/>
      <c r="K170" s="206"/>
      <c r="L170" s="206">
        <v>0.3</v>
      </c>
      <c r="M170" s="206"/>
      <c r="N170" s="206">
        <v>0.3</v>
      </c>
      <c r="O170" s="206"/>
      <c r="P170" s="206">
        <v>0.3</v>
      </c>
      <c r="Q170" s="206"/>
      <c r="R170" s="206">
        <v>0.1</v>
      </c>
      <c r="S170" s="206"/>
      <c r="T170" s="206"/>
      <c r="U170" s="206"/>
      <c r="V170" s="206"/>
      <c r="W170" s="206"/>
      <c r="X170" s="206"/>
      <c r="Y170" s="206"/>
      <c r="Z170" s="206"/>
      <c r="AA170" s="206"/>
      <c r="AB170" s="206"/>
      <c r="AC170" s="206"/>
      <c r="AD170" s="206"/>
      <c r="AE170" s="206"/>
      <c r="AF170" s="206"/>
      <c r="AG170" s="206"/>
      <c r="AH170" s="206">
        <f t="shared" si="9"/>
        <v>0.99999999999999989</v>
      </c>
      <c r="AI170" s="170">
        <f t="shared" si="9"/>
        <v>0</v>
      </c>
      <c r="AJ170" s="166" t="s">
        <v>468</v>
      </c>
      <c r="AK170" s="284">
        <v>0.3</v>
      </c>
      <c r="AL170" s="286">
        <v>194710000</v>
      </c>
      <c r="AM170" s="172" t="s">
        <v>441</v>
      </c>
      <c r="AN170" s="172" t="s">
        <v>442</v>
      </c>
      <c r="AO170" s="25" t="s">
        <v>443</v>
      </c>
      <c r="AP170" s="25" t="s">
        <v>444</v>
      </c>
    </row>
    <row r="171" spans="1:42" s="184" customFormat="1" ht="42.75" x14ac:dyDescent="0.25">
      <c r="A171" s="177" t="s">
        <v>41</v>
      </c>
      <c r="B171" s="178" t="s">
        <v>437</v>
      </c>
      <c r="C171" s="178">
        <v>415</v>
      </c>
      <c r="D171" s="166" t="s">
        <v>469</v>
      </c>
      <c r="E171" s="166" t="s">
        <v>470</v>
      </c>
      <c r="F171" s="169">
        <v>44682</v>
      </c>
      <c r="G171" s="169">
        <v>44926</v>
      </c>
      <c r="H171" s="271"/>
      <c r="I171" s="206">
        <v>0.4</v>
      </c>
      <c r="J171" s="206"/>
      <c r="K171" s="206"/>
      <c r="L171" s="206"/>
      <c r="M171" s="206"/>
      <c r="N171" s="206"/>
      <c r="O171" s="206"/>
      <c r="P171" s="206"/>
      <c r="Q171" s="206"/>
      <c r="R171" s="206">
        <v>0.1</v>
      </c>
      <c r="S171" s="206"/>
      <c r="T171" s="206">
        <v>0.1</v>
      </c>
      <c r="U171" s="206"/>
      <c r="V171" s="206">
        <v>0.1</v>
      </c>
      <c r="W171" s="206"/>
      <c r="X171" s="206">
        <v>0.1</v>
      </c>
      <c r="Y171" s="206"/>
      <c r="Z171" s="206">
        <v>0.15</v>
      </c>
      <c r="AA171" s="206"/>
      <c r="AB171" s="206">
        <v>0.15</v>
      </c>
      <c r="AC171" s="206"/>
      <c r="AD171" s="206">
        <v>0.15</v>
      </c>
      <c r="AE171" s="206"/>
      <c r="AF171" s="206">
        <v>0.15</v>
      </c>
      <c r="AG171" s="206"/>
      <c r="AH171" s="206">
        <f t="shared" si="9"/>
        <v>1</v>
      </c>
      <c r="AI171" s="170">
        <f t="shared" si="9"/>
        <v>0</v>
      </c>
      <c r="AJ171" s="166" t="s">
        <v>471</v>
      </c>
      <c r="AK171" s="285"/>
      <c r="AL171" s="287"/>
      <c r="AM171" s="172" t="s">
        <v>441</v>
      </c>
      <c r="AN171" s="172" t="s">
        <v>442</v>
      </c>
      <c r="AO171" s="25" t="s">
        <v>443</v>
      </c>
      <c r="AP171" s="25" t="s">
        <v>444</v>
      </c>
    </row>
    <row r="172" spans="1:42" s="184" customFormat="1" ht="42.75" x14ac:dyDescent="0.25">
      <c r="A172" s="177" t="s">
        <v>41</v>
      </c>
      <c r="B172" s="178" t="s">
        <v>437</v>
      </c>
      <c r="C172" s="178">
        <v>415</v>
      </c>
      <c r="D172" s="166" t="s">
        <v>469</v>
      </c>
      <c r="E172" s="166" t="s">
        <v>472</v>
      </c>
      <c r="F172" s="169">
        <v>44835</v>
      </c>
      <c r="G172" s="169">
        <v>44865</v>
      </c>
      <c r="H172" s="271"/>
      <c r="I172" s="206">
        <v>0.05</v>
      </c>
      <c r="J172" s="206"/>
      <c r="K172" s="206"/>
      <c r="L172" s="206"/>
      <c r="M172" s="206"/>
      <c r="N172" s="206"/>
      <c r="O172" s="206"/>
      <c r="P172" s="206"/>
      <c r="Q172" s="206"/>
      <c r="R172" s="206"/>
      <c r="S172" s="206"/>
      <c r="T172" s="206"/>
      <c r="U172" s="206"/>
      <c r="V172" s="206"/>
      <c r="W172" s="206"/>
      <c r="X172" s="206"/>
      <c r="Y172" s="206"/>
      <c r="Z172" s="206"/>
      <c r="AA172" s="206"/>
      <c r="AB172" s="206">
        <v>1</v>
      </c>
      <c r="AC172" s="206"/>
      <c r="AD172" s="206"/>
      <c r="AE172" s="206"/>
      <c r="AF172" s="206"/>
      <c r="AG172" s="206"/>
      <c r="AH172" s="206">
        <f t="shared" si="9"/>
        <v>1</v>
      </c>
      <c r="AI172" s="170">
        <f t="shared" si="9"/>
        <v>0</v>
      </c>
      <c r="AJ172" s="166" t="s">
        <v>473</v>
      </c>
      <c r="AK172" s="285"/>
      <c r="AL172" s="287"/>
      <c r="AM172" s="172" t="s">
        <v>441</v>
      </c>
      <c r="AN172" s="172" t="s">
        <v>442</v>
      </c>
      <c r="AO172" s="25" t="s">
        <v>443</v>
      </c>
      <c r="AP172" s="25" t="s">
        <v>444</v>
      </c>
    </row>
    <row r="173" spans="1:42" s="184" customFormat="1" ht="42.75" x14ac:dyDescent="0.25">
      <c r="A173" s="177" t="s">
        <v>41</v>
      </c>
      <c r="B173" s="178" t="s">
        <v>437</v>
      </c>
      <c r="C173" s="178">
        <v>415</v>
      </c>
      <c r="D173" s="166" t="s">
        <v>469</v>
      </c>
      <c r="E173" s="166" t="s">
        <v>474</v>
      </c>
      <c r="F173" s="169">
        <v>44866</v>
      </c>
      <c r="G173" s="169">
        <v>44925</v>
      </c>
      <c r="H173" s="271"/>
      <c r="I173" s="206">
        <v>0.15</v>
      </c>
      <c r="J173" s="206"/>
      <c r="K173" s="206"/>
      <c r="L173" s="206"/>
      <c r="M173" s="206"/>
      <c r="N173" s="206"/>
      <c r="O173" s="206"/>
      <c r="P173" s="206"/>
      <c r="Q173" s="206"/>
      <c r="R173" s="206"/>
      <c r="S173" s="206"/>
      <c r="T173" s="206"/>
      <c r="U173" s="206"/>
      <c r="V173" s="206"/>
      <c r="W173" s="206"/>
      <c r="X173" s="206"/>
      <c r="Y173" s="206"/>
      <c r="Z173" s="206"/>
      <c r="AA173" s="206"/>
      <c r="AB173" s="206"/>
      <c r="AC173" s="206"/>
      <c r="AD173" s="206">
        <v>0.5</v>
      </c>
      <c r="AE173" s="206"/>
      <c r="AF173" s="206">
        <v>0.5</v>
      </c>
      <c r="AG173" s="206"/>
      <c r="AH173" s="206">
        <f t="shared" si="9"/>
        <v>1</v>
      </c>
      <c r="AI173" s="170">
        <f t="shared" si="9"/>
        <v>0</v>
      </c>
      <c r="AJ173" s="166" t="s">
        <v>475</v>
      </c>
      <c r="AK173" s="285"/>
      <c r="AL173" s="288"/>
      <c r="AM173" s="172" t="s">
        <v>441</v>
      </c>
      <c r="AN173" s="172" t="s">
        <v>442</v>
      </c>
      <c r="AO173" s="25" t="s">
        <v>443</v>
      </c>
      <c r="AP173" s="25" t="s">
        <v>444</v>
      </c>
    </row>
    <row r="174" spans="1:42" s="184" customFormat="1" ht="85.5" x14ac:dyDescent="0.25">
      <c r="A174" s="177" t="s">
        <v>41</v>
      </c>
      <c r="B174" s="178" t="s">
        <v>437</v>
      </c>
      <c r="C174" s="178">
        <v>420</v>
      </c>
      <c r="D174" s="166" t="s">
        <v>476</v>
      </c>
      <c r="E174" s="166" t="s">
        <v>477</v>
      </c>
      <c r="F174" s="169">
        <v>44562</v>
      </c>
      <c r="G174" s="169">
        <v>44925</v>
      </c>
      <c r="H174" s="271">
        <f>+I174+I175+I176+I177+I178</f>
        <v>1</v>
      </c>
      <c r="I174" s="206">
        <v>0.2</v>
      </c>
      <c r="J174" s="206"/>
      <c r="K174" s="206"/>
      <c r="L174" s="206">
        <v>0.1</v>
      </c>
      <c r="M174" s="206"/>
      <c r="N174" s="206"/>
      <c r="O174" s="206"/>
      <c r="P174" s="206"/>
      <c r="Q174" s="206"/>
      <c r="R174" s="206">
        <v>0.3</v>
      </c>
      <c r="S174" s="206"/>
      <c r="T174" s="206"/>
      <c r="U174" s="206"/>
      <c r="V174" s="206"/>
      <c r="W174" s="206"/>
      <c r="X174" s="206">
        <v>0.4</v>
      </c>
      <c r="Y174" s="206"/>
      <c r="Z174" s="206"/>
      <c r="AA174" s="206"/>
      <c r="AB174" s="206"/>
      <c r="AC174" s="206"/>
      <c r="AD174" s="206">
        <v>0.1</v>
      </c>
      <c r="AE174" s="206"/>
      <c r="AF174" s="206">
        <v>0.1</v>
      </c>
      <c r="AG174" s="206"/>
      <c r="AH174" s="206">
        <f t="shared" si="9"/>
        <v>1</v>
      </c>
      <c r="AI174" s="170">
        <f t="shared" si="9"/>
        <v>0</v>
      </c>
      <c r="AJ174" s="166" t="s">
        <v>478</v>
      </c>
      <c r="AK174" s="284">
        <v>0.3</v>
      </c>
      <c r="AL174" s="286">
        <v>457450000</v>
      </c>
      <c r="AM174" s="172" t="s">
        <v>441</v>
      </c>
      <c r="AN174" s="172" t="s">
        <v>442</v>
      </c>
      <c r="AO174" s="25" t="s">
        <v>443</v>
      </c>
      <c r="AP174" s="25" t="s">
        <v>444</v>
      </c>
    </row>
    <row r="175" spans="1:42" s="184" customFormat="1" ht="106.5" customHeight="1" x14ac:dyDescent="0.25">
      <c r="A175" s="177" t="s">
        <v>41</v>
      </c>
      <c r="B175" s="178" t="s">
        <v>437</v>
      </c>
      <c r="C175" s="178">
        <v>420</v>
      </c>
      <c r="D175" s="166" t="s">
        <v>476</v>
      </c>
      <c r="E175" s="166" t="s">
        <v>479</v>
      </c>
      <c r="F175" s="169">
        <v>44562</v>
      </c>
      <c r="G175" s="169">
        <v>44925</v>
      </c>
      <c r="H175" s="271"/>
      <c r="I175" s="206">
        <v>0.2</v>
      </c>
      <c r="J175" s="206"/>
      <c r="K175" s="206"/>
      <c r="L175" s="206">
        <v>0.1</v>
      </c>
      <c r="M175" s="206"/>
      <c r="N175" s="206"/>
      <c r="O175" s="206"/>
      <c r="P175" s="206"/>
      <c r="Q175" s="206"/>
      <c r="R175" s="206">
        <v>0.3</v>
      </c>
      <c r="S175" s="206"/>
      <c r="T175" s="206"/>
      <c r="U175" s="206"/>
      <c r="V175" s="206"/>
      <c r="W175" s="206"/>
      <c r="X175" s="206">
        <v>0.4</v>
      </c>
      <c r="Y175" s="206"/>
      <c r="Z175" s="206"/>
      <c r="AA175" s="206"/>
      <c r="AB175" s="206"/>
      <c r="AC175" s="206"/>
      <c r="AD175" s="206">
        <v>0.1</v>
      </c>
      <c r="AE175" s="206"/>
      <c r="AF175" s="206">
        <v>0.1</v>
      </c>
      <c r="AG175" s="206"/>
      <c r="AH175" s="206">
        <f t="shared" ref="AH175:AI186" si="10">+J175+L175+N175+P175+R175+T175+V175+X175+Z175+AB175+AD175+AF175</f>
        <v>1</v>
      </c>
      <c r="AI175" s="170">
        <f t="shared" si="10"/>
        <v>0</v>
      </c>
      <c r="AJ175" s="166" t="s">
        <v>480</v>
      </c>
      <c r="AK175" s="285"/>
      <c r="AL175" s="287"/>
      <c r="AM175" s="172" t="s">
        <v>441</v>
      </c>
      <c r="AN175" s="172" t="s">
        <v>442</v>
      </c>
      <c r="AO175" s="25" t="s">
        <v>443</v>
      </c>
      <c r="AP175" s="25" t="s">
        <v>444</v>
      </c>
    </row>
    <row r="176" spans="1:42" s="184" customFormat="1" ht="71.25" x14ac:dyDescent="0.25">
      <c r="A176" s="177" t="s">
        <v>41</v>
      </c>
      <c r="B176" s="178" t="s">
        <v>437</v>
      </c>
      <c r="C176" s="178">
        <v>420</v>
      </c>
      <c r="D176" s="166" t="s">
        <v>476</v>
      </c>
      <c r="E176" s="166" t="s">
        <v>481</v>
      </c>
      <c r="F176" s="169">
        <v>44562</v>
      </c>
      <c r="G176" s="169">
        <v>44925</v>
      </c>
      <c r="H176" s="271"/>
      <c r="I176" s="206">
        <v>0.2</v>
      </c>
      <c r="J176" s="206"/>
      <c r="K176" s="206"/>
      <c r="L176" s="206">
        <v>0.1</v>
      </c>
      <c r="M176" s="206"/>
      <c r="N176" s="206"/>
      <c r="O176" s="206"/>
      <c r="P176" s="206"/>
      <c r="Q176" s="206"/>
      <c r="R176" s="206">
        <v>0.3</v>
      </c>
      <c r="S176" s="206"/>
      <c r="T176" s="206"/>
      <c r="U176" s="206"/>
      <c r="V176" s="206"/>
      <c r="W176" s="206"/>
      <c r="X176" s="206">
        <v>0.4</v>
      </c>
      <c r="Y176" s="206"/>
      <c r="Z176" s="206"/>
      <c r="AA176" s="206"/>
      <c r="AB176" s="206"/>
      <c r="AC176" s="206"/>
      <c r="AD176" s="206">
        <v>0.1</v>
      </c>
      <c r="AE176" s="206"/>
      <c r="AF176" s="206">
        <v>0.1</v>
      </c>
      <c r="AG176" s="206"/>
      <c r="AH176" s="206">
        <f t="shared" si="10"/>
        <v>1</v>
      </c>
      <c r="AI176" s="170">
        <f t="shared" si="10"/>
        <v>0</v>
      </c>
      <c r="AJ176" s="166" t="s">
        <v>482</v>
      </c>
      <c r="AK176" s="285"/>
      <c r="AL176" s="287"/>
      <c r="AM176" s="172" t="s">
        <v>441</v>
      </c>
      <c r="AN176" s="172" t="s">
        <v>442</v>
      </c>
      <c r="AO176" s="25" t="s">
        <v>443</v>
      </c>
      <c r="AP176" s="25" t="s">
        <v>444</v>
      </c>
    </row>
    <row r="177" spans="1:43" s="184" customFormat="1" ht="57" x14ac:dyDescent="0.25">
      <c r="A177" s="177" t="s">
        <v>41</v>
      </c>
      <c r="B177" s="178" t="s">
        <v>437</v>
      </c>
      <c r="C177" s="178">
        <v>420</v>
      </c>
      <c r="D177" s="166" t="s">
        <v>476</v>
      </c>
      <c r="E177" s="166" t="s">
        <v>483</v>
      </c>
      <c r="F177" s="169">
        <v>44562</v>
      </c>
      <c r="G177" s="169">
        <v>44925</v>
      </c>
      <c r="H177" s="271"/>
      <c r="I177" s="206">
        <v>0.2</v>
      </c>
      <c r="J177" s="206"/>
      <c r="K177" s="206"/>
      <c r="L177" s="206">
        <v>0.1</v>
      </c>
      <c r="M177" s="206"/>
      <c r="N177" s="206"/>
      <c r="O177" s="206"/>
      <c r="P177" s="206"/>
      <c r="Q177" s="206"/>
      <c r="R177" s="206">
        <v>0.3</v>
      </c>
      <c r="S177" s="206"/>
      <c r="T177" s="206"/>
      <c r="U177" s="206"/>
      <c r="V177" s="206"/>
      <c r="W177" s="206"/>
      <c r="X177" s="206">
        <v>0.4</v>
      </c>
      <c r="Y177" s="206"/>
      <c r="Z177" s="206"/>
      <c r="AA177" s="206"/>
      <c r="AB177" s="206"/>
      <c r="AC177" s="206"/>
      <c r="AD177" s="206">
        <v>0.1</v>
      </c>
      <c r="AE177" s="206"/>
      <c r="AF177" s="206">
        <v>0.1</v>
      </c>
      <c r="AG177" s="206"/>
      <c r="AH177" s="206">
        <f t="shared" si="10"/>
        <v>1</v>
      </c>
      <c r="AI177" s="170">
        <f t="shared" si="10"/>
        <v>0</v>
      </c>
      <c r="AJ177" s="166" t="s">
        <v>484</v>
      </c>
      <c r="AK177" s="285"/>
      <c r="AL177" s="287"/>
      <c r="AM177" s="172" t="s">
        <v>441</v>
      </c>
      <c r="AN177" s="172" t="s">
        <v>442</v>
      </c>
      <c r="AO177" s="25" t="s">
        <v>443</v>
      </c>
      <c r="AP177" s="25" t="s">
        <v>444</v>
      </c>
    </row>
    <row r="178" spans="1:43" s="184" customFormat="1" ht="42.75" x14ac:dyDescent="0.25">
      <c r="A178" s="177" t="s">
        <v>41</v>
      </c>
      <c r="B178" s="178" t="s">
        <v>437</v>
      </c>
      <c r="C178" s="178">
        <v>420</v>
      </c>
      <c r="D178" s="166" t="s">
        <v>476</v>
      </c>
      <c r="E178" s="166" t="s">
        <v>485</v>
      </c>
      <c r="F178" s="169">
        <v>44562</v>
      </c>
      <c r="G178" s="169">
        <v>44925</v>
      </c>
      <c r="H178" s="271"/>
      <c r="I178" s="206">
        <v>0.2</v>
      </c>
      <c r="J178" s="206"/>
      <c r="K178" s="206"/>
      <c r="L178" s="206">
        <v>0.1</v>
      </c>
      <c r="M178" s="206"/>
      <c r="N178" s="206"/>
      <c r="O178" s="206"/>
      <c r="P178" s="206"/>
      <c r="Q178" s="206"/>
      <c r="R178" s="206">
        <v>0.3</v>
      </c>
      <c r="S178" s="206"/>
      <c r="T178" s="206"/>
      <c r="U178" s="206"/>
      <c r="V178" s="206"/>
      <c r="W178" s="206"/>
      <c r="X178" s="206">
        <v>0.4</v>
      </c>
      <c r="Y178" s="206"/>
      <c r="Z178" s="206"/>
      <c r="AA178" s="206"/>
      <c r="AB178" s="206"/>
      <c r="AC178" s="206"/>
      <c r="AD178" s="206">
        <v>0.2</v>
      </c>
      <c r="AE178" s="206"/>
      <c r="AF178" s="206"/>
      <c r="AG178" s="206"/>
      <c r="AH178" s="206">
        <f t="shared" si="10"/>
        <v>1</v>
      </c>
      <c r="AI178" s="170">
        <f t="shared" si="10"/>
        <v>0</v>
      </c>
      <c r="AJ178" s="166" t="s">
        <v>486</v>
      </c>
      <c r="AK178" s="285"/>
      <c r="AL178" s="288"/>
      <c r="AM178" s="172" t="s">
        <v>441</v>
      </c>
      <c r="AN178" s="172" t="s">
        <v>442</v>
      </c>
      <c r="AO178" s="25" t="s">
        <v>443</v>
      </c>
      <c r="AP178" s="25" t="s">
        <v>444</v>
      </c>
    </row>
    <row r="179" spans="1:43" s="184" customFormat="1" ht="42.75" x14ac:dyDescent="0.25">
      <c r="A179" s="177" t="s">
        <v>41</v>
      </c>
      <c r="B179" s="178" t="s">
        <v>437</v>
      </c>
      <c r="C179" s="178">
        <v>420</v>
      </c>
      <c r="D179" s="166" t="s">
        <v>487</v>
      </c>
      <c r="E179" s="166" t="s">
        <v>488</v>
      </c>
      <c r="F179" s="169">
        <v>44621</v>
      </c>
      <c r="G179" s="169">
        <v>44895</v>
      </c>
      <c r="H179" s="271">
        <f>+I179+I180+I181+I182+I183+I184+I185</f>
        <v>1</v>
      </c>
      <c r="I179" s="206">
        <v>0.1</v>
      </c>
      <c r="J179" s="206"/>
      <c r="K179" s="206"/>
      <c r="L179" s="206"/>
      <c r="M179" s="206"/>
      <c r="N179" s="206">
        <v>0.1</v>
      </c>
      <c r="O179" s="206"/>
      <c r="P179" s="206"/>
      <c r="Q179" s="206"/>
      <c r="R179" s="206">
        <v>0.2</v>
      </c>
      <c r="S179" s="206"/>
      <c r="T179" s="206"/>
      <c r="U179" s="206"/>
      <c r="V179" s="206">
        <v>0.3</v>
      </c>
      <c r="W179" s="206"/>
      <c r="X179" s="206"/>
      <c r="Y179" s="206"/>
      <c r="Z179" s="206">
        <v>0.2</v>
      </c>
      <c r="AA179" s="206"/>
      <c r="AB179" s="206"/>
      <c r="AC179" s="206"/>
      <c r="AD179" s="206">
        <v>0.2</v>
      </c>
      <c r="AE179" s="206"/>
      <c r="AF179" s="206"/>
      <c r="AG179" s="206"/>
      <c r="AH179" s="206">
        <f t="shared" si="10"/>
        <v>1</v>
      </c>
      <c r="AI179" s="170">
        <f t="shared" si="10"/>
        <v>0</v>
      </c>
      <c r="AJ179" s="166" t="s">
        <v>489</v>
      </c>
      <c r="AK179" s="172" t="s">
        <v>82</v>
      </c>
      <c r="AL179" s="171" t="s">
        <v>82</v>
      </c>
      <c r="AM179" s="172" t="s">
        <v>441</v>
      </c>
      <c r="AN179" s="172" t="s">
        <v>442</v>
      </c>
      <c r="AO179" s="25" t="s">
        <v>443</v>
      </c>
      <c r="AP179" s="25" t="s">
        <v>444</v>
      </c>
    </row>
    <row r="180" spans="1:43" s="184" customFormat="1" ht="57" x14ac:dyDescent="0.25">
      <c r="A180" s="177" t="s">
        <v>41</v>
      </c>
      <c r="B180" s="178" t="s">
        <v>437</v>
      </c>
      <c r="C180" s="178">
        <v>420</v>
      </c>
      <c r="D180" s="166" t="s">
        <v>487</v>
      </c>
      <c r="E180" s="166" t="s">
        <v>490</v>
      </c>
      <c r="F180" s="169">
        <v>44774</v>
      </c>
      <c r="G180" s="169">
        <v>44925</v>
      </c>
      <c r="H180" s="271"/>
      <c r="I180" s="206">
        <v>0.1</v>
      </c>
      <c r="J180" s="206"/>
      <c r="K180" s="206"/>
      <c r="L180" s="206"/>
      <c r="M180" s="206"/>
      <c r="N180" s="206"/>
      <c r="O180" s="206"/>
      <c r="P180" s="206"/>
      <c r="Q180" s="206"/>
      <c r="R180" s="206"/>
      <c r="S180" s="206"/>
      <c r="T180" s="206"/>
      <c r="U180" s="206"/>
      <c r="V180" s="206"/>
      <c r="W180" s="206"/>
      <c r="X180" s="206">
        <v>0.2</v>
      </c>
      <c r="Y180" s="206"/>
      <c r="Z180" s="206">
        <v>0.25</v>
      </c>
      <c r="AA180" s="206"/>
      <c r="AB180" s="206">
        <v>0.25</v>
      </c>
      <c r="AC180" s="206"/>
      <c r="AD180" s="206"/>
      <c r="AE180" s="206"/>
      <c r="AF180" s="206">
        <v>0.3</v>
      </c>
      <c r="AG180" s="206"/>
      <c r="AH180" s="206">
        <f t="shared" si="10"/>
        <v>1</v>
      </c>
      <c r="AI180" s="170">
        <f t="shared" si="10"/>
        <v>0</v>
      </c>
      <c r="AJ180" s="166" t="s">
        <v>491</v>
      </c>
      <c r="AK180" s="171" t="s">
        <v>82</v>
      </c>
      <c r="AL180" s="171" t="s">
        <v>82</v>
      </c>
      <c r="AM180" s="172" t="s">
        <v>441</v>
      </c>
      <c r="AN180" s="172" t="s">
        <v>492</v>
      </c>
      <c r="AO180" s="25" t="s">
        <v>443</v>
      </c>
      <c r="AP180" s="25" t="s">
        <v>444</v>
      </c>
    </row>
    <row r="181" spans="1:43" s="184" customFormat="1" ht="99.75" x14ac:dyDescent="0.25">
      <c r="A181" s="177" t="s">
        <v>41</v>
      </c>
      <c r="B181" s="178" t="s">
        <v>437</v>
      </c>
      <c r="C181" s="178">
        <v>420</v>
      </c>
      <c r="D181" s="166" t="s">
        <v>487</v>
      </c>
      <c r="E181" s="166" t="s">
        <v>493</v>
      </c>
      <c r="F181" s="169">
        <v>44652</v>
      </c>
      <c r="G181" s="169">
        <v>44926</v>
      </c>
      <c r="H181" s="271"/>
      <c r="I181" s="206">
        <v>0.2</v>
      </c>
      <c r="J181" s="206"/>
      <c r="K181" s="206"/>
      <c r="L181" s="206"/>
      <c r="M181" s="206"/>
      <c r="N181" s="206"/>
      <c r="O181" s="206"/>
      <c r="P181" s="206">
        <v>0.1</v>
      </c>
      <c r="Q181" s="206"/>
      <c r="R181" s="206">
        <v>0.1</v>
      </c>
      <c r="S181" s="206"/>
      <c r="T181" s="206">
        <v>0.1</v>
      </c>
      <c r="U181" s="206"/>
      <c r="V181" s="206">
        <v>0.1</v>
      </c>
      <c r="W181" s="206"/>
      <c r="X181" s="206">
        <v>0.15</v>
      </c>
      <c r="Y181" s="206"/>
      <c r="Z181" s="206">
        <v>0.1</v>
      </c>
      <c r="AA181" s="206"/>
      <c r="AB181" s="206">
        <v>0.1</v>
      </c>
      <c r="AC181" s="206"/>
      <c r="AD181" s="206">
        <v>0.1</v>
      </c>
      <c r="AE181" s="206"/>
      <c r="AF181" s="206">
        <v>0.15</v>
      </c>
      <c r="AG181" s="206"/>
      <c r="AH181" s="206">
        <f t="shared" si="10"/>
        <v>1</v>
      </c>
      <c r="AI181" s="170">
        <f t="shared" si="10"/>
        <v>0</v>
      </c>
      <c r="AJ181" s="166" t="s">
        <v>494</v>
      </c>
      <c r="AK181" s="171" t="s">
        <v>82</v>
      </c>
      <c r="AL181" s="171" t="s">
        <v>82</v>
      </c>
      <c r="AM181" s="172" t="s">
        <v>441</v>
      </c>
      <c r="AN181" s="172" t="s">
        <v>442</v>
      </c>
      <c r="AO181" s="25" t="s">
        <v>443</v>
      </c>
      <c r="AP181" s="25" t="s">
        <v>444</v>
      </c>
    </row>
    <row r="182" spans="1:43" s="184" customFormat="1" ht="171" customHeight="1" x14ac:dyDescent="0.25">
      <c r="A182" s="177" t="s">
        <v>41</v>
      </c>
      <c r="B182" s="178" t="s">
        <v>437</v>
      </c>
      <c r="C182" s="178">
        <v>420</v>
      </c>
      <c r="D182" s="166" t="s">
        <v>487</v>
      </c>
      <c r="E182" s="166" t="s">
        <v>495</v>
      </c>
      <c r="F182" s="169">
        <v>44652</v>
      </c>
      <c r="G182" s="169">
        <v>44925</v>
      </c>
      <c r="H182" s="271"/>
      <c r="I182" s="206">
        <v>0.1</v>
      </c>
      <c r="J182" s="206"/>
      <c r="K182" s="206"/>
      <c r="L182" s="206"/>
      <c r="M182" s="206"/>
      <c r="N182" s="206"/>
      <c r="O182" s="206"/>
      <c r="P182" s="206">
        <v>0.2</v>
      </c>
      <c r="Q182" s="206"/>
      <c r="R182" s="206"/>
      <c r="S182" s="206"/>
      <c r="T182" s="206">
        <v>0.2</v>
      </c>
      <c r="U182" s="206"/>
      <c r="V182" s="206"/>
      <c r="W182" s="206"/>
      <c r="X182" s="206">
        <v>0.2</v>
      </c>
      <c r="Y182" s="206"/>
      <c r="Z182" s="206"/>
      <c r="AA182" s="206"/>
      <c r="AB182" s="206">
        <v>0.2</v>
      </c>
      <c r="AC182" s="206"/>
      <c r="AD182" s="206"/>
      <c r="AE182" s="206"/>
      <c r="AF182" s="206">
        <v>0.2</v>
      </c>
      <c r="AG182" s="206"/>
      <c r="AH182" s="206">
        <f t="shared" si="10"/>
        <v>1</v>
      </c>
      <c r="AI182" s="170">
        <f t="shared" si="10"/>
        <v>0</v>
      </c>
      <c r="AJ182" s="166" t="s">
        <v>496</v>
      </c>
      <c r="AK182" s="172" t="s">
        <v>82</v>
      </c>
      <c r="AL182" s="171" t="s">
        <v>82</v>
      </c>
      <c r="AM182" s="172" t="s">
        <v>441</v>
      </c>
      <c r="AN182" s="172" t="s">
        <v>442</v>
      </c>
      <c r="AO182" s="25" t="s">
        <v>443</v>
      </c>
      <c r="AP182" s="25" t="s">
        <v>444</v>
      </c>
    </row>
    <row r="183" spans="1:43" s="184" customFormat="1" ht="155.25" customHeight="1" x14ac:dyDescent="0.25">
      <c r="A183" s="177" t="s">
        <v>41</v>
      </c>
      <c r="B183" s="178" t="s">
        <v>437</v>
      </c>
      <c r="C183" s="178">
        <v>420</v>
      </c>
      <c r="D183" s="166" t="s">
        <v>487</v>
      </c>
      <c r="E183" s="166" t="s">
        <v>497</v>
      </c>
      <c r="F183" s="169">
        <v>44622</v>
      </c>
      <c r="G183" s="169">
        <v>44925</v>
      </c>
      <c r="H183" s="271"/>
      <c r="I183" s="206">
        <v>0.3</v>
      </c>
      <c r="J183" s="206"/>
      <c r="K183" s="206"/>
      <c r="L183" s="206"/>
      <c r="M183" s="206"/>
      <c r="N183" s="206">
        <v>0.2</v>
      </c>
      <c r="O183" s="206"/>
      <c r="P183" s="206"/>
      <c r="Q183" s="206"/>
      <c r="R183" s="206"/>
      <c r="S183" s="206"/>
      <c r="T183" s="206">
        <v>0.3</v>
      </c>
      <c r="U183" s="206"/>
      <c r="V183" s="206"/>
      <c r="W183" s="206"/>
      <c r="X183" s="206"/>
      <c r="Y183" s="206"/>
      <c r="Z183" s="206">
        <v>0.3</v>
      </c>
      <c r="AA183" s="206"/>
      <c r="AB183" s="206"/>
      <c r="AC183" s="206"/>
      <c r="AD183" s="206"/>
      <c r="AE183" s="206"/>
      <c r="AF183" s="206">
        <v>0.2</v>
      </c>
      <c r="AG183" s="206"/>
      <c r="AH183" s="206">
        <f t="shared" si="10"/>
        <v>1</v>
      </c>
      <c r="AI183" s="170">
        <f t="shared" si="10"/>
        <v>0</v>
      </c>
      <c r="AJ183" s="166" t="s">
        <v>498</v>
      </c>
      <c r="AK183" s="172" t="s">
        <v>82</v>
      </c>
      <c r="AL183" s="171" t="s">
        <v>82</v>
      </c>
      <c r="AM183" s="172" t="s">
        <v>441</v>
      </c>
      <c r="AN183" s="172" t="s">
        <v>442</v>
      </c>
      <c r="AO183" s="25" t="s">
        <v>443</v>
      </c>
      <c r="AP183" s="25" t="s">
        <v>444</v>
      </c>
    </row>
    <row r="184" spans="1:43" s="184" customFormat="1" ht="66.75" customHeight="1" x14ac:dyDescent="0.25">
      <c r="A184" s="177" t="s">
        <v>41</v>
      </c>
      <c r="B184" s="178" t="s">
        <v>437</v>
      </c>
      <c r="C184" s="178">
        <v>420</v>
      </c>
      <c r="D184" s="166" t="s">
        <v>487</v>
      </c>
      <c r="E184" s="166" t="s">
        <v>499</v>
      </c>
      <c r="F184" s="169">
        <v>44621</v>
      </c>
      <c r="G184" s="169">
        <v>44681</v>
      </c>
      <c r="H184" s="271"/>
      <c r="I184" s="206">
        <v>0.1</v>
      </c>
      <c r="J184" s="206"/>
      <c r="K184" s="206"/>
      <c r="L184" s="206"/>
      <c r="M184" s="206"/>
      <c r="N184" s="206">
        <v>0.3</v>
      </c>
      <c r="O184" s="206"/>
      <c r="P184" s="206">
        <v>0.7</v>
      </c>
      <c r="Q184" s="206"/>
      <c r="R184" s="206"/>
      <c r="S184" s="206"/>
      <c r="T184" s="206"/>
      <c r="U184" s="206"/>
      <c r="V184" s="206"/>
      <c r="W184" s="206"/>
      <c r="X184" s="206"/>
      <c r="Y184" s="206"/>
      <c r="Z184" s="206"/>
      <c r="AA184" s="206"/>
      <c r="AB184" s="206"/>
      <c r="AC184" s="206"/>
      <c r="AD184" s="206"/>
      <c r="AE184" s="206"/>
      <c r="AF184" s="206"/>
      <c r="AG184" s="206"/>
      <c r="AH184" s="206">
        <f t="shared" si="10"/>
        <v>1</v>
      </c>
      <c r="AI184" s="170">
        <f t="shared" si="10"/>
        <v>0</v>
      </c>
      <c r="AJ184" s="166" t="s">
        <v>500</v>
      </c>
      <c r="AK184" s="172" t="s">
        <v>82</v>
      </c>
      <c r="AL184" s="171" t="s">
        <v>82</v>
      </c>
      <c r="AM184" s="172" t="s">
        <v>441</v>
      </c>
      <c r="AN184" s="172" t="s">
        <v>442</v>
      </c>
      <c r="AO184" s="25" t="s">
        <v>443</v>
      </c>
      <c r="AP184" s="25" t="s">
        <v>444</v>
      </c>
    </row>
    <row r="185" spans="1:43" s="184" customFormat="1" ht="71.25" x14ac:dyDescent="0.25">
      <c r="A185" s="177" t="s">
        <v>41</v>
      </c>
      <c r="B185" s="178" t="s">
        <v>437</v>
      </c>
      <c r="C185" s="178">
        <v>420</v>
      </c>
      <c r="D185" s="166" t="s">
        <v>487</v>
      </c>
      <c r="E185" s="166" t="s">
        <v>501</v>
      </c>
      <c r="F185" s="169">
        <v>44593</v>
      </c>
      <c r="G185" s="169">
        <v>44925</v>
      </c>
      <c r="H185" s="271"/>
      <c r="I185" s="206">
        <v>0.1</v>
      </c>
      <c r="J185" s="206"/>
      <c r="K185" s="206"/>
      <c r="L185" s="206"/>
      <c r="M185" s="206"/>
      <c r="N185" s="206">
        <v>0.25</v>
      </c>
      <c r="O185" s="206"/>
      <c r="P185" s="206"/>
      <c r="Q185" s="206"/>
      <c r="R185" s="206"/>
      <c r="S185" s="206"/>
      <c r="T185" s="206">
        <v>0.25</v>
      </c>
      <c r="U185" s="206"/>
      <c r="V185" s="206"/>
      <c r="W185" s="206"/>
      <c r="X185" s="206"/>
      <c r="Y185" s="206"/>
      <c r="Z185" s="206">
        <v>0.25</v>
      </c>
      <c r="AA185" s="206"/>
      <c r="AB185" s="206"/>
      <c r="AC185" s="206"/>
      <c r="AD185" s="206"/>
      <c r="AE185" s="206"/>
      <c r="AF185" s="206">
        <v>0.25</v>
      </c>
      <c r="AG185" s="206"/>
      <c r="AH185" s="206">
        <f t="shared" si="10"/>
        <v>1</v>
      </c>
      <c r="AI185" s="170">
        <f t="shared" si="10"/>
        <v>0</v>
      </c>
      <c r="AJ185" s="166" t="s">
        <v>502</v>
      </c>
      <c r="AK185" s="172" t="s">
        <v>82</v>
      </c>
      <c r="AL185" s="171" t="s">
        <v>82</v>
      </c>
      <c r="AM185" s="172" t="s">
        <v>441</v>
      </c>
      <c r="AN185" s="172" t="s">
        <v>442</v>
      </c>
      <c r="AO185" s="25" t="s">
        <v>443</v>
      </c>
      <c r="AP185" s="25" t="s">
        <v>444</v>
      </c>
    </row>
    <row r="186" spans="1:43" s="184" customFormat="1" ht="110.25" customHeight="1" x14ac:dyDescent="0.25">
      <c r="A186" s="177" t="s">
        <v>41</v>
      </c>
      <c r="B186" s="178" t="s">
        <v>437</v>
      </c>
      <c r="C186" s="178">
        <v>420</v>
      </c>
      <c r="D186" s="254" t="s">
        <v>487</v>
      </c>
      <c r="E186" s="166" t="s">
        <v>1013</v>
      </c>
      <c r="F186" s="169">
        <v>44774</v>
      </c>
      <c r="G186" s="169">
        <v>44926</v>
      </c>
      <c r="H186" s="204">
        <v>1</v>
      </c>
      <c r="I186" s="206">
        <v>0.1</v>
      </c>
      <c r="J186" s="206"/>
      <c r="K186" s="206"/>
      <c r="L186" s="206"/>
      <c r="M186" s="206"/>
      <c r="N186" s="206"/>
      <c r="O186" s="206"/>
      <c r="P186" s="206"/>
      <c r="Q186" s="206"/>
      <c r="R186" s="206"/>
      <c r="S186" s="206"/>
      <c r="T186" s="206"/>
      <c r="U186" s="206"/>
      <c r="V186" s="206"/>
      <c r="W186" s="206"/>
      <c r="X186" s="206">
        <v>0.2</v>
      </c>
      <c r="Y186" s="206"/>
      <c r="Z186" s="206">
        <v>0.2</v>
      </c>
      <c r="AA186" s="206"/>
      <c r="AB186" s="206">
        <v>0.2</v>
      </c>
      <c r="AC186" s="206"/>
      <c r="AD186" s="206">
        <v>0.2</v>
      </c>
      <c r="AE186" s="206"/>
      <c r="AF186" s="206">
        <v>0.2</v>
      </c>
      <c r="AG186" s="206"/>
      <c r="AH186" s="206">
        <f t="shared" si="10"/>
        <v>1</v>
      </c>
      <c r="AI186" s="170">
        <f t="shared" si="10"/>
        <v>0</v>
      </c>
      <c r="AJ186" s="166" t="s">
        <v>989</v>
      </c>
      <c r="AK186" s="172" t="s">
        <v>82</v>
      </c>
      <c r="AL186" s="171" t="s">
        <v>82</v>
      </c>
      <c r="AM186" s="172" t="s">
        <v>441</v>
      </c>
      <c r="AN186" s="172" t="s">
        <v>442</v>
      </c>
      <c r="AO186" s="25" t="s">
        <v>443</v>
      </c>
      <c r="AP186" s="25" t="s">
        <v>444</v>
      </c>
      <c r="AQ186" s="185"/>
    </row>
    <row r="187" spans="1:43" s="184" customFormat="1" ht="71.25" x14ac:dyDescent="0.25">
      <c r="A187" s="177" t="s">
        <v>503</v>
      </c>
      <c r="B187" s="178" t="s">
        <v>504</v>
      </c>
      <c r="C187" s="178">
        <v>27</v>
      </c>
      <c r="D187" s="166" t="s">
        <v>505</v>
      </c>
      <c r="E187" s="166" t="s">
        <v>506</v>
      </c>
      <c r="F187" s="169">
        <v>44593</v>
      </c>
      <c r="G187" s="169">
        <v>44925</v>
      </c>
      <c r="H187" s="271">
        <f>I187+I188+I189+I190+I191</f>
        <v>1</v>
      </c>
      <c r="I187" s="206">
        <v>0.2</v>
      </c>
      <c r="J187" s="206"/>
      <c r="K187" s="206"/>
      <c r="L187" s="206">
        <v>0.1</v>
      </c>
      <c r="M187" s="206"/>
      <c r="N187" s="206">
        <v>0.1</v>
      </c>
      <c r="O187" s="206"/>
      <c r="P187" s="206">
        <v>0.1</v>
      </c>
      <c r="Q187" s="206"/>
      <c r="R187" s="206">
        <v>0.1</v>
      </c>
      <c r="S187" s="206"/>
      <c r="T187" s="206">
        <v>0.1</v>
      </c>
      <c r="U187" s="206"/>
      <c r="V187" s="206">
        <v>0.1</v>
      </c>
      <c r="W187" s="206"/>
      <c r="X187" s="206">
        <v>0.1</v>
      </c>
      <c r="Y187" s="206"/>
      <c r="Z187" s="206">
        <v>0.1</v>
      </c>
      <c r="AA187" s="206"/>
      <c r="AB187" s="206">
        <v>0.1</v>
      </c>
      <c r="AC187" s="206"/>
      <c r="AD187" s="206">
        <v>0.05</v>
      </c>
      <c r="AE187" s="206"/>
      <c r="AF187" s="206">
        <v>0.05</v>
      </c>
      <c r="AG187" s="206"/>
      <c r="AH187" s="206">
        <f>+J187+L187+N187+P187+R187+T187+V187+X187+Z187+AB187+AD187+AF187</f>
        <v>1</v>
      </c>
      <c r="AI187" s="170">
        <f>+K187+M187+O187+Q187+S187+U187+W187+Y187+AA187+AC187+AE187+AG187</f>
        <v>0</v>
      </c>
      <c r="AJ187" s="166" t="s">
        <v>507</v>
      </c>
      <c r="AK187" s="281">
        <v>0.25</v>
      </c>
      <c r="AL187" s="269">
        <v>206000000</v>
      </c>
      <c r="AM187" s="172" t="s">
        <v>508</v>
      </c>
      <c r="AN187" s="172" t="s">
        <v>509</v>
      </c>
      <c r="AO187" s="25" t="s">
        <v>510</v>
      </c>
      <c r="AP187" s="25" t="s">
        <v>511</v>
      </c>
    </row>
    <row r="188" spans="1:43" s="184" customFormat="1" ht="72.75" customHeight="1" x14ac:dyDescent="0.25">
      <c r="A188" s="177" t="s">
        <v>503</v>
      </c>
      <c r="B188" s="178" t="s">
        <v>504</v>
      </c>
      <c r="C188" s="178">
        <v>27</v>
      </c>
      <c r="D188" s="166" t="s">
        <v>505</v>
      </c>
      <c r="E188" s="166" t="s">
        <v>512</v>
      </c>
      <c r="F188" s="169">
        <v>44593</v>
      </c>
      <c r="G188" s="169">
        <v>44925</v>
      </c>
      <c r="H188" s="271"/>
      <c r="I188" s="206">
        <v>0.05</v>
      </c>
      <c r="J188" s="206"/>
      <c r="K188" s="206"/>
      <c r="L188" s="206">
        <v>0.1</v>
      </c>
      <c r="M188" s="206"/>
      <c r="N188" s="206">
        <v>0.1</v>
      </c>
      <c r="O188" s="206"/>
      <c r="P188" s="206">
        <v>0.1</v>
      </c>
      <c r="Q188" s="206"/>
      <c r="R188" s="206">
        <v>0.1</v>
      </c>
      <c r="S188" s="206"/>
      <c r="T188" s="206">
        <v>0.1</v>
      </c>
      <c r="U188" s="206"/>
      <c r="V188" s="206">
        <v>0.1</v>
      </c>
      <c r="W188" s="206"/>
      <c r="X188" s="206">
        <v>0.1</v>
      </c>
      <c r="Y188" s="206"/>
      <c r="Z188" s="206">
        <v>0.1</v>
      </c>
      <c r="AA188" s="206"/>
      <c r="AB188" s="206">
        <v>0.1</v>
      </c>
      <c r="AC188" s="206"/>
      <c r="AD188" s="206">
        <v>0.05</v>
      </c>
      <c r="AE188" s="206"/>
      <c r="AF188" s="206">
        <v>0.05</v>
      </c>
      <c r="AG188" s="206"/>
      <c r="AH188" s="206">
        <f t="shared" ref="AH188:AI193" si="11">+J188+L188+N188+P188+R188+T188+V188+X188+Z188+AB188+AD188+AF188</f>
        <v>1</v>
      </c>
      <c r="AI188" s="170">
        <f t="shared" si="11"/>
        <v>0</v>
      </c>
      <c r="AJ188" s="166" t="s">
        <v>513</v>
      </c>
      <c r="AK188" s="276"/>
      <c r="AL188" s="270"/>
      <c r="AM188" s="172" t="s">
        <v>508</v>
      </c>
      <c r="AN188" s="172" t="s">
        <v>509</v>
      </c>
      <c r="AO188" s="25" t="s">
        <v>510</v>
      </c>
      <c r="AP188" s="25" t="s">
        <v>511</v>
      </c>
    </row>
    <row r="189" spans="1:43" s="184" customFormat="1" ht="186" customHeight="1" x14ac:dyDescent="0.25">
      <c r="A189" s="177" t="s">
        <v>503</v>
      </c>
      <c r="B189" s="178" t="s">
        <v>504</v>
      </c>
      <c r="C189" s="178">
        <v>27</v>
      </c>
      <c r="D189" s="166" t="s">
        <v>505</v>
      </c>
      <c r="E189" s="166" t="s">
        <v>514</v>
      </c>
      <c r="F189" s="169">
        <v>44621</v>
      </c>
      <c r="G189" s="169">
        <v>44926</v>
      </c>
      <c r="H189" s="271"/>
      <c r="I189" s="206">
        <v>0.3</v>
      </c>
      <c r="J189" s="206"/>
      <c r="K189" s="206"/>
      <c r="L189" s="206"/>
      <c r="M189" s="206"/>
      <c r="N189" s="206">
        <v>0.1</v>
      </c>
      <c r="O189" s="206"/>
      <c r="P189" s="206">
        <v>0.1</v>
      </c>
      <c r="Q189" s="206"/>
      <c r="R189" s="206">
        <v>0.1</v>
      </c>
      <c r="S189" s="206"/>
      <c r="T189" s="206">
        <v>0.1</v>
      </c>
      <c r="U189" s="206"/>
      <c r="V189" s="206">
        <v>0.1</v>
      </c>
      <c r="W189" s="206"/>
      <c r="X189" s="206">
        <v>0.1</v>
      </c>
      <c r="Y189" s="206"/>
      <c r="Z189" s="206">
        <v>0.1</v>
      </c>
      <c r="AA189" s="206"/>
      <c r="AB189" s="206">
        <v>0.1</v>
      </c>
      <c r="AC189" s="206"/>
      <c r="AD189" s="206">
        <v>0.1</v>
      </c>
      <c r="AE189" s="206"/>
      <c r="AF189" s="206">
        <v>0.1</v>
      </c>
      <c r="AG189" s="206"/>
      <c r="AH189" s="206">
        <f t="shared" si="11"/>
        <v>0.99999999999999989</v>
      </c>
      <c r="AI189" s="170">
        <f t="shared" si="11"/>
        <v>0</v>
      </c>
      <c r="AJ189" s="166" t="s">
        <v>515</v>
      </c>
      <c r="AK189" s="276"/>
      <c r="AL189" s="270"/>
      <c r="AM189" s="172" t="s">
        <v>508</v>
      </c>
      <c r="AN189" s="172" t="s">
        <v>509</v>
      </c>
      <c r="AO189" s="25" t="s">
        <v>510</v>
      </c>
      <c r="AP189" s="25" t="s">
        <v>511</v>
      </c>
    </row>
    <row r="190" spans="1:43" s="184" customFormat="1" ht="71.25" x14ac:dyDescent="0.25">
      <c r="A190" s="177" t="s">
        <v>503</v>
      </c>
      <c r="B190" s="178" t="s">
        <v>504</v>
      </c>
      <c r="C190" s="178">
        <v>27</v>
      </c>
      <c r="D190" s="166" t="s">
        <v>505</v>
      </c>
      <c r="E190" s="166" t="s">
        <v>516</v>
      </c>
      <c r="F190" s="169">
        <v>44621</v>
      </c>
      <c r="G190" s="169">
        <v>44926</v>
      </c>
      <c r="H190" s="271"/>
      <c r="I190" s="206">
        <v>0.4</v>
      </c>
      <c r="J190" s="206"/>
      <c r="K190" s="206"/>
      <c r="L190" s="206"/>
      <c r="M190" s="206"/>
      <c r="N190" s="206">
        <v>0.1</v>
      </c>
      <c r="O190" s="206"/>
      <c r="P190" s="206">
        <v>0.1</v>
      </c>
      <c r="Q190" s="206"/>
      <c r="R190" s="206">
        <v>0.1</v>
      </c>
      <c r="S190" s="206"/>
      <c r="T190" s="206">
        <v>0.1</v>
      </c>
      <c r="U190" s="206"/>
      <c r="V190" s="206">
        <v>0.1</v>
      </c>
      <c r="W190" s="206"/>
      <c r="X190" s="206">
        <v>0.1</v>
      </c>
      <c r="Y190" s="206"/>
      <c r="Z190" s="206">
        <v>0.1</v>
      </c>
      <c r="AA190" s="206"/>
      <c r="AB190" s="206">
        <v>0.1</v>
      </c>
      <c r="AC190" s="206"/>
      <c r="AD190" s="206">
        <v>0.1</v>
      </c>
      <c r="AE190" s="206"/>
      <c r="AF190" s="206">
        <v>0.1</v>
      </c>
      <c r="AG190" s="206"/>
      <c r="AH190" s="206">
        <f t="shared" si="11"/>
        <v>0.99999999999999989</v>
      </c>
      <c r="AI190" s="170">
        <f t="shared" si="11"/>
        <v>0</v>
      </c>
      <c r="AJ190" s="166" t="s">
        <v>517</v>
      </c>
      <c r="AK190" s="276"/>
      <c r="AL190" s="270"/>
      <c r="AM190" s="172" t="s">
        <v>508</v>
      </c>
      <c r="AN190" s="172" t="s">
        <v>509</v>
      </c>
      <c r="AO190" s="25" t="s">
        <v>510</v>
      </c>
      <c r="AP190" s="25" t="s">
        <v>511</v>
      </c>
    </row>
    <row r="191" spans="1:43" s="184" customFormat="1" ht="69" customHeight="1" x14ac:dyDescent="0.25">
      <c r="A191" s="177" t="s">
        <v>503</v>
      </c>
      <c r="B191" s="178" t="s">
        <v>504</v>
      </c>
      <c r="C191" s="178">
        <v>27</v>
      </c>
      <c r="D191" s="166" t="s">
        <v>505</v>
      </c>
      <c r="E191" s="166" t="s">
        <v>518</v>
      </c>
      <c r="F191" s="169">
        <v>44621</v>
      </c>
      <c r="G191" s="169">
        <v>44926</v>
      </c>
      <c r="H191" s="271"/>
      <c r="I191" s="206">
        <v>0.05</v>
      </c>
      <c r="J191" s="206"/>
      <c r="K191" s="206"/>
      <c r="L191" s="206"/>
      <c r="M191" s="206"/>
      <c r="N191" s="206">
        <v>0.1</v>
      </c>
      <c r="O191" s="206"/>
      <c r="P191" s="206">
        <v>0.1</v>
      </c>
      <c r="Q191" s="206"/>
      <c r="R191" s="206">
        <v>0.1</v>
      </c>
      <c r="S191" s="206"/>
      <c r="T191" s="206">
        <v>0.1</v>
      </c>
      <c r="U191" s="206"/>
      <c r="V191" s="206">
        <v>0.1</v>
      </c>
      <c r="W191" s="206"/>
      <c r="X191" s="206">
        <v>0.1</v>
      </c>
      <c r="Y191" s="206"/>
      <c r="Z191" s="206">
        <v>0.1</v>
      </c>
      <c r="AA191" s="206"/>
      <c r="AB191" s="206">
        <v>0.1</v>
      </c>
      <c r="AC191" s="206"/>
      <c r="AD191" s="206">
        <v>0.1</v>
      </c>
      <c r="AE191" s="206"/>
      <c r="AF191" s="206">
        <v>0.1</v>
      </c>
      <c r="AG191" s="206"/>
      <c r="AH191" s="206">
        <f t="shared" si="11"/>
        <v>0.99999999999999989</v>
      </c>
      <c r="AI191" s="170">
        <f t="shared" si="11"/>
        <v>0</v>
      </c>
      <c r="AJ191" s="166" t="s">
        <v>519</v>
      </c>
      <c r="AK191" s="276"/>
      <c r="AL191" s="277"/>
      <c r="AM191" s="172" t="s">
        <v>508</v>
      </c>
      <c r="AN191" s="172" t="s">
        <v>509</v>
      </c>
      <c r="AO191" s="25" t="s">
        <v>510</v>
      </c>
      <c r="AP191" s="25" t="s">
        <v>511</v>
      </c>
    </row>
    <row r="192" spans="1:43" s="184" customFormat="1" ht="126.75" customHeight="1" x14ac:dyDescent="0.25">
      <c r="A192" s="177" t="s">
        <v>503</v>
      </c>
      <c r="B192" s="178" t="s">
        <v>504</v>
      </c>
      <c r="C192" s="178">
        <v>27</v>
      </c>
      <c r="D192" s="166" t="s">
        <v>505</v>
      </c>
      <c r="E192" s="166" t="s">
        <v>981</v>
      </c>
      <c r="F192" s="169">
        <v>44713</v>
      </c>
      <c r="G192" s="169">
        <v>44926</v>
      </c>
      <c r="H192" s="204">
        <f>+I192</f>
        <v>1</v>
      </c>
      <c r="I192" s="206">
        <v>1</v>
      </c>
      <c r="J192" s="206"/>
      <c r="K192" s="206"/>
      <c r="L192" s="206"/>
      <c r="M192" s="206"/>
      <c r="N192" s="206"/>
      <c r="O192" s="206"/>
      <c r="P192" s="206"/>
      <c r="Q192" s="206"/>
      <c r="R192" s="206"/>
      <c r="S192" s="206"/>
      <c r="T192" s="206">
        <v>0.15</v>
      </c>
      <c r="U192" s="206"/>
      <c r="V192" s="206">
        <v>0.15</v>
      </c>
      <c r="W192" s="206"/>
      <c r="X192" s="206">
        <v>0.15</v>
      </c>
      <c r="Y192" s="206"/>
      <c r="Z192" s="206">
        <v>0.15</v>
      </c>
      <c r="AA192" s="206"/>
      <c r="AB192" s="206">
        <v>0.15</v>
      </c>
      <c r="AC192" s="206"/>
      <c r="AD192" s="206">
        <v>0.15</v>
      </c>
      <c r="AE192" s="206"/>
      <c r="AF192" s="206">
        <v>0.1</v>
      </c>
      <c r="AG192" s="206"/>
      <c r="AH192" s="206">
        <f t="shared" si="11"/>
        <v>1</v>
      </c>
      <c r="AI192" s="170">
        <f t="shared" si="11"/>
        <v>0</v>
      </c>
      <c r="AJ192" s="166" t="s">
        <v>982</v>
      </c>
      <c r="AK192" s="172"/>
      <c r="AL192" s="205"/>
      <c r="AM192" s="172" t="s">
        <v>508</v>
      </c>
      <c r="AN192" s="172" t="s">
        <v>983</v>
      </c>
      <c r="AO192" s="25" t="s">
        <v>510</v>
      </c>
      <c r="AP192" s="25" t="s">
        <v>511</v>
      </c>
    </row>
    <row r="193" spans="1:42" s="184" customFormat="1" ht="69" customHeight="1" x14ac:dyDescent="0.25">
      <c r="A193" s="177" t="s">
        <v>503</v>
      </c>
      <c r="B193" s="178" t="s">
        <v>504</v>
      </c>
      <c r="C193" s="178">
        <v>27</v>
      </c>
      <c r="D193" s="166" t="s">
        <v>520</v>
      </c>
      <c r="E193" s="166" t="s">
        <v>521</v>
      </c>
      <c r="F193" s="169">
        <v>44713</v>
      </c>
      <c r="G193" s="169">
        <v>44742</v>
      </c>
      <c r="H193" s="204">
        <v>1</v>
      </c>
      <c r="I193" s="206">
        <v>1</v>
      </c>
      <c r="J193" s="206"/>
      <c r="K193" s="206"/>
      <c r="L193" s="206"/>
      <c r="M193" s="206"/>
      <c r="N193" s="206"/>
      <c r="O193" s="206"/>
      <c r="P193" s="206"/>
      <c r="Q193" s="206"/>
      <c r="R193" s="206"/>
      <c r="S193" s="206"/>
      <c r="T193" s="206">
        <v>1</v>
      </c>
      <c r="U193" s="206"/>
      <c r="V193" s="206"/>
      <c r="W193" s="206"/>
      <c r="X193" s="206"/>
      <c r="Y193" s="206"/>
      <c r="Z193" s="206"/>
      <c r="AA193" s="206"/>
      <c r="AB193" s="206"/>
      <c r="AC193" s="206"/>
      <c r="AD193" s="206"/>
      <c r="AE193" s="206"/>
      <c r="AF193" s="206"/>
      <c r="AG193" s="206"/>
      <c r="AH193" s="206">
        <f t="shared" si="11"/>
        <v>1</v>
      </c>
      <c r="AI193" s="170">
        <f t="shared" si="11"/>
        <v>0</v>
      </c>
      <c r="AJ193" s="166" t="s">
        <v>522</v>
      </c>
      <c r="AK193" s="172" t="s">
        <v>82</v>
      </c>
      <c r="AL193" s="171" t="s">
        <v>82</v>
      </c>
      <c r="AM193" s="172" t="s">
        <v>508</v>
      </c>
      <c r="AN193" s="172" t="s">
        <v>509</v>
      </c>
      <c r="AO193" s="25" t="s">
        <v>510</v>
      </c>
      <c r="AP193" s="25" t="s">
        <v>511</v>
      </c>
    </row>
    <row r="194" spans="1:42" s="184" customFormat="1" ht="101.25" customHeight="1" x14ac:dyDescent="0.25">
      <c r="A194" s="177" t="s">
        <v>411</v>
      </c>
      <c r="B194" s="178" t="s">
        <v>412</v>
      </c>
      <c r="C194" s="178">
        <v>325</v>
      </c>
      <c r="D194" s="166" t="s">
        <v>523</v>
      </c>
      <c r="E194" s="166" t="s">
        <v>524</v>
      </c>
      <c r="F194" s="169">
        <v>44593</v>
      </c>
      <c r="G194" s="169">
        <v>44620</v>
      </c>
      <c r="H194" s="271">
        <f>+I194+I195+I196+I197+I198+I199+I200</f>
        <v>1</v>
      </c>
      <c r="I194" s="206">
        <v>0.2</v>
      </c>
      <c r="J194" s="206">
        <v>1</v>
      </c>
      <c r="K194" s="206"/>
      <c r="L194" s="206"/>
      <c r="M194" s="206"/>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f>+J194+L194+N194+P194+R194+T194+V194+X194+Z194+AB194+AD194+AF194</f>
        <v>1</v>
      </c>
      <c r="AI194" s="170">
        <f>+K194+M194+O194+Q194+S194+U194+W194+Y194+AA194+AC194+AE194+AG194</f>
        <v>0</v>
      </c>
      <c r="AJ194" s="166" t="s">
        <v>525</v>
      </c>
      <c r="AK194" s="276">
        <v>67</v>
      </c>
      <c r="AL194" s="269">
        <v>692500309</v>
      </c>
      <c r="AM194" s="172" t="s">
        <v>526</v>
      </c>
      <c r="AN194" s="172" t="s">
        <v>527</v>
      </c>
      <c r="AO194" s="25" t="s">
        <v>528</v>
      </c>
      <c r="AP194" s="25" t="s">
        <v>416</v>
      </c>
    </row>
    <row r="195" spans="1:42" s="184" customFormat="1" ht="97.5" customHeight="1" x14ac:dyDescent="0.25">
      <c r="A195" s="177" t="s">
        <v>411</v>
      </c>
      <c r="B195" s="178" t="s">
        <v>412</v>
      </c>
      <c r="C195" s="178">
        <v>325</v>
      </c>
      <c r="D195" s="166" t="s">
        <v>523</v>
      </c>
      <c r="E195" s="166" t="s">
        <v>529</v>
      </c>
      <c r="F195" s="169">
        <v>44621</v>
      </c>
      <c r="G195" s="169">
        <v>44712</v>
      </c>
      <c r="H195" s="271"/>
      <c r="I195" s="206">
        <v>0.1</v>
      </c>
      <c r="J195" s="206"/>
      <c r="K195" s="206"/>
      <c r="L195" s="206"/>
      <c r="M195" s="206"/>
      <c r="N195" s="206">
        <v>0.3</v>
      </c>
      <c r="O195" s="206"/>
      <c r="P195" s="206">
        <v>0.3</v>
      </c>
      <c r="Q195" s="206"/>
      <c r="R195" s="206">
        <v>0.4</v>
      </c>
      <c r="S195" s="206"/>
      <c r="T195" s="206"/>
      <c r="U195" s="206"/>
      <c r="V195" s="206"/>
      <c r="W195" s="206"/>
      <c r="X195" s="206"/>
      <c r="Y195" s="206"/>
      <c r="Z195" s="206"/>
      <c r="AA195" s="206"/>
      <c r="AB195" s="206"/>
      <c r="AC195" s="206"/>
      <c r="AD195" s="206"/>
      <c r="AE195" s="206"/>
      <c r="AF195" s="206"/>
      <c r="AG195" s="206"/>
      <c r="AH195" s="206">
        <f t="shared" ref="AH195:AI213" si="12">+J195+L195+N195+P195+R195+T195+V195+X195+Z195+AB195+AD195+AF195</f>
        <v>1</v>
      </c>
      <c r="AI195" s="170">
        <f t="shared" si="12"/>
        <v>0</v>
      </c>
      <c r="AJ195" s="166" t="s">
        <v>530</v>
      </c>
      <c r="AK195" s="276"/>
      <c r="AL195" s="270"/>
      <c r="AM195" s="172" t="s">
        <v>526</v>
      </c>
      <c r="AN195" s="172" t="s">
        <v>527</v>
      </c>
      <c r="AO195" s="25" t="s">
        <v>528</v>
      </c>
      <c r="AP195" s="25" t="s">
        <v>416</v>
      </c>
    </row>
    <row r="196" spans="1:42" s="184" customFormat="1" ht="90" customHeight="1" x14ac:dyDescent="0.25">
      <c r="A196" s="177" t="s">
        <v>411</v>
      </c>
      <c r="B196" s="178" t="s">
        <v>412</v>
      </c>
      <c r="C196" s="178">
        <v>325</v>
      </c>
      <c r="D196" s="166" t="s">
        <v>523</v>
      </c>
      <c r="E196" s="166" t="s">
        <v>531</v>
      </c>
      <c r="F196" s="169">
        <v>44593</v>
      </c>
      <c r="G196" s="169">
        <v>44681</v>
      </c>
      <c r="H196" s="271"/>
      <c r="I196" s="206">
        <v>0.05</v>
      </c>
      <c r="J196" s="206"/>
      <c r="K196" s="206"/>
      <c r="L196" s="206">
        <v>0.5</v>
      </c>
      <c r="M196" s="206"/>
      <c r="N196" s="206">
        <v>0.3</v>
      </c>
      <c r="O196" s="206"/>
      <c r="P196" s="206">
        <v>0.2</v>
      </c>
      <c r="Q196" s="206"/>
      <c r="R196" s="206"/>
      <c r="S196" s="206"/>
      <c r="T196" s="206"/>
      <c r="U196" s="206"/>
      <c r="V196" s="206"/>
      <c r="W196" s="206"/>
      <c r="X196" s="206"/>
      <c r="Y196" s="206"/>
      <c r="Z196" s="206"/>
      <c r="AA196" s="206"/>
      <c r="AB196" s="206"/>
      <c r="AC196" s="206"/>
      <c r="AD196" s="206"/>
      <c r="AE196" s="206"/>
      <c r="AF196" s="206"/>
      <c r="AG196" s="206"/>
      <c r="AH196" s="206">
        <f t="shared" si="12"/>
        <v>1</v>
      </c>
      <c r="AI196" s="170">
        <f t="shared" si="12"/>
        <v>0</v>
      </c>
      <c r="AJ196" s="166" t="s">
        <v>532</v>
      </c>
      <c r="AK196" s="276"/>
      <c r="AL196" s="270"/>
      <c r="AM196" s="172" t="s">
        <v>526</v>
      </c>
      <c r="AN196" s="172" t="s">
        <v>527</v>
      </c>
      <c r="AO196" s="25" t="s">
        <v>528</v>
      </c>
      <c r="AP196" s="25" t="s">
        <v>416</v>
      </c>
    </row>
    <row r="197" spans="1:42" s="184" customFormat="1" ht="87" customHeight="1" x14ac:dyDescent="0.25">
      <c r="A197" s="177" t="s">
        <v>411</v>
      </c>
      <c r="B197" s="178" t="s">
        <v>412</v>
      </c>
      <c r="C197" s="178">
        <v>325</v>
      </c>
      <c r="D197" s="166" t="s">
        <v>523</v>
      </c>
      <c r="E197" s="166" t="s">
        <v>533</v>
      </c>
      <c r="F197" s="169">
        <v>44652</v>
      </c>
      <c r="G197" s="169">
        <v>44773</v>
      </c>
      <c r="H197" s="271"/>
      <c r="I197" s="206">
        <v>0.05</v>
      </c>
      <c r="J197" s="206"/>
      <c r="K197" s="206"/>
      <c r="L197" s="206"/>
      <c r="M197" s="206"/>
      <c r="N197" s="206"/>
      <c r="O197" s="206"/>
      <c r="P197" s="206"/>
      <c r="Q197" s="206"/>
      <c r="R197" s="206"/>
      <c r="S197" s="206"/>
      <c r="T197" s="206">
        <v>0.5</v>
      </c>
      <c r="U197" s="206"/>
      <c r="V197" s="206">
        <v>0.5</v>
      </c>
      <c r="W197" s="206"/>
      <c r="X197" s="206"/>
      <c r="Y197" s="206"/>
      <c r="Z197" s="206"/>
      <c r="AA197" s="206"/>
      <c r="AB197" s="206"/>
      <c r="AC197" s="206"/>
      <c r="AD197" s="206"/>
      <c r="AE197" s="206"/>
      <c r="AF197" s="206"/>
      <c r="AG197" s="206"/>
      <c r="AH197" s="206">
        <f t="shared" si="12"/>
        <v>1</v>
      </c>
      <c r="AI197" s="170">
        <f t="shared" si="12"/>
        <v>0</v>
      </c>
      <c r="AJ197" s="166" t="s">
        <v>534</v>
      </c>
      <c r="AK197" s="276"/>
      <c r="AL197" s="270"/>
      <c r="AM197" s="172" t="s">
        <v>526</v>
      </c>
      <c r="AN197" s="172" t="s">
        <v>527</v>
      </c>
      <c r="AO197" s="25" t="s">
        <v>528</v>
      </c>
      <c r="AP197" s="25" t="s">
        <v>416</v>
      </c>
    </row>
    <row r="198" spans="1:42" s="183" customFormat="1" ht="71.25" x14ac:dyDescent="0.25">
      <c r="A198" s="167" t="s">
        <v>411</v>
      </c>
      <c r="B198" s="171" t="s">
        <v>412</v>
      </c>
      <c r="C198" s="171">
        <v>325</v>
      </c>
      <c r="D198" s="166" t="s">
        <v>523</v>
      </c>
      <c r="E198" s="166" t="s">
        <v>535</v>
      </c>
      <c r="F198" s="169">
        <v>44774</v>
      </c>
      <c r="G198" s="169">
        <v>44804</v>
      </c>
      <c r="H198" s="271"/>
      <c r="I198" s="206">
        <v>0.1</v>
      </c>
      <c r="J198" s="206"/>
      <c r="K198" s="206"/>
      <c r="L198" s="206"/>
      <c r="M198" s="206"/>
      <c r="N198" s="206"/>
      <c r="O198" s="206"/>
      <c r="P198" s="206"/>
      <c r="Q198" s="206"/>
      <c r="R198" s="171"/>
      <c r="S198" s="206"/>
      <c r="T198" s="231"/>
      <c r="U198" s="206"/>
      <c r="V198" s="171"/>
      <c r="W198" s="206"/>
      <c r="X198" s="206">
        <v>1</v>
      </c>
      <c r="Y198" s="206"/>
      <c r="Z198" s="206"/>
      <c r="AA198" s="206"/>
      <c r="AB198" s="206"/>
      <c r="AC198" s="206"/>
      <c r="AD198" s="206"/>
      <c r="AE198" s="206"/>
      <c r="AF198" s="206"/>
      <c r="AG198" s="206"/>
      <c r="AH198" s="206">
        <f t="shared" si="12"/>
        <v>1</v>
      </c>
      <c r="AI198" s="170">
        <f t="shared" si="12"/>
        <v>0</v>
      </c>
      <c r="AJ198" s="166" t="s">
        <v>536</v>
      </c>
      <c r="AK198" s="276"/>
      <c r="AL198" s="270"/>
      <c r="AM198" s="172" t="s">
        <v>526</v>
      </c>
      <c r="AN198" s="172" t="s">
        <v>527</v>
      </c>
      <c r="AO198" s="25" t="s">
        <v>528</v>
      </c>
      <c r="AP198" s="25" t="s">
        <v>1071</v>
      </c>
    </row>
    <row r="199" spans="1:42" s="183" customFormat="1" ht="71.25" x14ac:dyDescent="0.25">
      <c r="A199" s="167" t="s">
        <v>411</v>
      </c>
      <c r="B199" s="171" t="s">
        <v>412</v>
      </c>
      <c r="C199" s="171">
        <v>325</v>
      </c>
      <c r="D199" s="166" t="s">
        <v>523</v>
      </c>
      <c r="E199" s="166" t="s">
        <v>537</v>
      </c>
      <c r="F199" s="169">
        <v>44774</v>
      </c>
      <c r="G199" s="169">
        <v>44895</v>
      </c>
      <c r="H199" s="271"/>
      <c r="I199" s="206">
        <v>0.4</v>
      </c>
      <c r="J199" s="206"/>
      <c r="K199" s="206"/>
      <c r="L199" s="206"/>
      <c r="M199" s="206"/>
      <c r="N199" s="206"/>
      <c r="O199" s="206"/>
      <c r="P199" s="206"/>
      <c r="Q199" s="206"/>
      <c r="R199" s="206"/>
      <c r="S199" s="206"/>
      <c r="T199" s="206"/>
      <c r="U199" s="206"/>
      <c r="V199" s="206"/>
      <c r="W199" s="206"/>
      <c r="X199" s="206">
        <v>0.25</v>
      </c>
      <c r="Y199" s="206"/>
      <c r="Z199" s="206">
        <v>0.25</v>
      </c>
      <c r="AA199" s="206"/>
      <c r="AB199" s="206">
        <v>0.25</v>
      </c>
      <c r="AC199" s="206"/>
      <c r="AD199" s="206">
        <v>0.25</v>
      </c>
      <c r="AE199" s="206"/>
      <c r="AF199" s="206"/>
      <c r="AG199" s="206"/>
      <c r="AH199" s="206">
        <f t="shared" si="12"/>
        <v>1</v>
      </c>
      <c r="AI199" s="170">
        <f t="shared" si="12"/>
        <v>0</v>
      </c>
      <c r="AJ199" s="166" t="s">
        <v>538</v>
      </c>
      <c r="AK199" s="276"/>
      <c r="AL199" s="270"/>
      <c r="AM199" s="172" t="s">
        <v>526</v>
      </c>
      <c r="AN199" s="172" t="s">
        <v>527</v>
      </c>
      <c r="AO199" s="25" t="s">
        <v>528</v>
      </c>
      <c r="AP199" s="25" t="s">
        <v>1071</v>
      </c>
    </row>
    <row r="200" spans="1:42" s="184" customFormat="1" ht="71.25" x14ac:dyDescent="0.25">
      <c r="A200" s="177" t="s">
        <v>411</v>
      </c>
      <c r="B200" s="178" t="s">
        <v>412</v>
      </c>
      <c r="C200" s="178">
        <v>325</v>
      </c>
      <c r="D200" s="166" t="s">
        <v>523</v>
      </c>
      <c r="E200" s="166" t="s">
        <v>539</v>
      </c>
      <c r="F200" s="169">
        <v>44896</v>
      </c>
      <c r="G200" s="169">
        <v>44925</v>
      </c>
      <c r="H200" s="271"/>
      <c r="I200" s="206">
        <v>0.1</v>
      </c>
      <c r="J200" s="206"/>
      <c r="K200" s="206"/>
      <c r="L200" s="206"/>
      <c r="M200" s="206"/>
      <c r="N200" s="206"/>
      <c r="O200" s="206"/>
      <c r="P200" s="206"/>
      <c r="Q200" s="206"/>
      <c r="R200" s="206"/>
      <c r="S200" s="206"/>
      <c r="T200" s="206"/>
      <c r="U200" s="206"/>
      <c r="V200" s="206"/>
      <c r="W200" s="206"/>
      <c r="X200" s="171"/>
      <c r="Y200" s="206"/>
      <c r="Z200" s="206"/>
      <c r="AA200" s="206"/>
      <c r="AB200" s="206"/>
      <c r="AC200" s="206"/>
      <c r="AD200" s="206"/>
      <c r="AE200" s="206"/>
      <c r="AF200" s="206">
        <v>1</v>
      </c>
      <c r="AG200" s="206"/>
      <c r="AH200" s="206">
        <f t="shared" si="12"/>
        <v>1</v>
      </c>
      <c r="AI200" s="170">
        <f t="shared" si="12"/>
        <v>0</v>
      </c>
      <c r="AJ200" s="166" t="s">
        <v>540</v>
      </c>
      <c r="AK200" s="276"/>
      <c r="AL200" s="270"/>
      <c r="AM200" s="172" t="s">
        <v>526</v>
      </c>
      <c r="AN200" s="172" t="s">
        <v>527</v>
      </c>
      <c r="AO200" s="25" t="s">
        <v>528</v>
      </c>
      <c r="AP200" s="25" t="s">
        <v>1071</v>
      </c>
    </row>
    <row r="201" spans="1:42" s="184" customFormat="1" ht="71.25" x14ac:dyDescent="0.25">
      <c r="A201" s="177" t="s">
        <v>411</v>
      </c>
      <c r="B201" s="178" t="s">
        <v>412</v>
      </c>
      <c r="C201" s="178">
        <v>328</v>
      </c>
      <c r="D201" s="166" t="s">
        <v>541</v>
      </c>
      <c r="E201" s="166" t="s">
        <v>542</v>
      </c>
      <c r="F201" s="169">
        <v>44593</v>
      </c>
      <c r="G201" s="169">
        <v>44895</v>
      </c>
      <c r="H201" s="271">
        <f>+I201+I202+I203+I204+I205</f>
        <v>1</v>
      </c>
      <c r="I201" s="206">
        <v>0.2</v>
      </c>
      <c r="J201" s="206"/>
      <c r="K201" s="206"/>
      <c r="L201" s="206">
        <v>0.3</v>
      </c>
      <c r="M201" s="206"/>
      <c r="N201" s="206">
        <v>0.3</v>
      </c>
      <c r="O201" s="206"/>
      <c r="P201" s="206">
        <v>0.4</v>
      </c>
      <c r="Q201" s="206"/>
      <c r="R201" s="206"/>
      <c r="S201" s="206"/>
      <c r="T201" s="206"/>
      <c r="U201" s="206"/>
      <c r="V201" s="206"/>
      <c r="W201" s="206"/>
      <c r="X201" s="206"/>
      <c r="Y201" s="206"/>
      <c r="Z201" s="206"/>
      <c r="AA201" s="206"/>
      <c r="AB201" s="206"/>
      <c r="AC201" s="206"/>
      <c r="AD201" s="206"/>
      <c r="AE201" s="206"/>
      <c r="AF201" s="206"/>
      <c r="AG201" s="206"/>
      <c r="AH201" s="206">
        <f t="shared" si="12"/>
        <v>1</v>
      </c>
      <c r="AI201" s="170">
        <f t="shared" si="12"/>
        <v>0</v>
      </c>
      <c r="AJ201" s="166" t="s">
        <v>543</v>
      </c>
      <c r="AK201" s="276">
        <v>30</v>
      </c>
      <c r="AL201" s="270"/>
      <c r="AM201" s="172" t="s">
        <v>526</v>
      </c>
      <c r="AN201" s="172" t="s">
        <v>527</v>
      </c>
      <c r="AO201" s="25" t="s">
        <v>528</v>
      </c>
      <c r="AP201" s="25" t="s">
        <v>1071</v>
      </c>
    </row>
    <row r="202" spans="1:42" s="183" customFormat="1" ht="57" customHeight="1" x14ac:dyDescent="0.25">
      <c r="A202" s="167" t="s">
        <v>411</v>
      </c>
      <c r="B202" s="171" t="s">
        <v>412</v>
      </c>
      <c r="C202" s="171">
        <v>328</v>
      </c>
      <c r="D202" s="166" t="s">
        <v>541</v>
      </c>
      <c r="E202" s="166" t="s">
        <v>544</v>
      </c>
      <c r="F202" s="169">
        <v>44621</v>
      </c>
      <c r="G202" s="169">
        <v>44895</v>
      </c>
      <c r="H202" s="271"/>
      <c r="I202" s="206">
        <v>0.05</v>
      </c>
      <c r="J202" s="206"/>
      <c r="K202" s="206"/>
      <c r="L202" s="206"/>
      <c r="M202" s="206"/>
      <c r="N202" s="206"/>
      <c r="O202" s="206"/>
      <c r="P202" s="206"/>
      <c r="Q202" s="206"/>
      <c r="R202" s="206"/>
      <c r="S202" s="206"/>
      <c r="T202" s="206">
        <v>0.15</v>
      </c>
      <c r="U202" s="206"/>
      <c r="V202" s="206">
        <v>0.15</v>
      </c>
      <c r="W202" s="206"/>
      <c r="X202" s="206">
        <v>0.2</v>
      </c>
      <c r="Y202" s="206"/>
      <c r="Z202" s="206">
        <v>0.15</v>
      </c>
      <c r="AA202" s="206"/>
      <c r="AB202" s="206">
        <v>0.15</v>
      </c>
      <c r="AC202" s="206"/>
      <c r="AD202" s="206">
        <v>0.2</v>
      </c>
      <c r="AE202" s="206"/>
      <c r="AF202" s="206"/>
      <c r="AG202" s="206"/>
      <c r="AH202" s="206">
        <f t="shared" si="12"/>
        <v>1</v>
      </c>
      <c r="AI202" s="170">
        <f t="shared" si="12"/>
        <v>0</v>
      </c>
      <c r="AJ202" s="166" t="s">
        <v>545</v>
      </c>
      <c r="AK202" s="276"/>
      <c r="AL202" s="270"/>
      <c r="AM202" s="172" t="s">
        <v>526</v>
      </c>
      <c r="AN202" s="172" t="s">
        <v>527</v>
      </c>
      <c r="AO202" s="25" t="s">
        <v>528</v>
      </c>
      <c r="AP202" s="25" t="s">
        <v>1071</v>
      </c>
    </row>
    <row r="203" spans="1:42" s="184" customFormat="1" ht="57" customHeight="1" x14ac:dyDescent="0.25">
      <c r="A203" s="177" t="s">
        <v>411</v>
      </c>
      <c r="B203" s="178" t="s">
        <v>412</v>
      </c>
      <c r="C203" s="178">
        <v>328</v>
      </c>
      <c r="D203" s="166" t="s">
        <v>541</v>
      </c>
      <c r="E203" s="166" t="s">
        <v>546</v>
      </c>
      <c r="F203" s="169">
        <v>44652</v>
      </c>
      <c r="G203" s="169">
        <v>44895</v>
      </c>
      <c r="H203" s="271"/>
      <c r="I203" s="206">
        <v>0.3</v>
      </c>
      <c r="J203" s="206"/>
      <c r="K203" s="206"/>
      <c r="L203" s="206"/>
      <c r="M203" s="206"/>
      <c r="N203" s="206"/>
      <c r="O203" s="206"/>
      <c r="P203" s="206">
        <v>0.3</v>
      </c>
      <c r="Q203" s="206"/>
      <c r="R203" s="206">
        <v>0.1</v>
      </c>
      <c r="S203" s="206"/>
      <c r="T203" s="206">
        <v>0.1</v>
      </c>
      <c r="U203" s="206"/>
      <c r="V203" s="206">
        <v>0.1</v>
      </c>
      <c r="W203" s="206"/>
      <c r="X203" s="206">
        <v>0.1</v>
      </c>
      <c r="Y203" s="206"/>
      <c r="Z203" s="206">
        <v>0.1</v>
      </c>
      <c r="AA203" s="206"/>
      <c r="AB203" s="206">
        <v>0.1</v>
      </c>
      <c r="AC203" s="206"/>
      <c r="AD203" s="206">
        <v>0.1</v>
      </c>
      <c r="AE203" s="206"/>
      <c r="AF203" s="206"/>
      <c r="AG203" s="206"/>
      <c r="AH203" s="206">
        <f t="shared" si="12"/>
        <v>0.99999999999999989</v>
      </c>
      <c r="AI203" s="170">
        <f t="shared" si="12"/>
        <v>0</v>
      </c>
      <c r="AJ203" s="166" t="s">
        <v>547</v>
      </c>
      <c r="AK203" s="276"/>
      <c r="AL203" s="270"/>
      <c r="AM203" s="172" t="s">
        <v>526</v>
      </c>
      <c r="AN203" s="172" t="s">
        <v>527</v>
      </c>
      <c r="AO203" s="25" t="s">
        <v>528</v>
      </c>
      <c r="AP203" s="25" t="s">
        <v>1071</v>
      </c>
    </row>
    <row r="204" spans="1:42" s="184" customFormat="1" ht="57" customHeight="1" x14ac:dyDescent="0.25">
      <c r="A204" s="177" t="s">
        <v>411</v>
      </c>
      <c r="B204" s="178" t="s">
        <v>412</v>
      </c>
      <c r="C204" s="178">
        <v>328</v>
      </c>
      <c r="D204" s="166" t="s">
        <v>541</v>
      </c>
      <c r="E204" s="166" t="s">
        <v>548</v>
      </c>
      <c r="F204" s="169">
        <v>44684</v>
      </c>
      <c r="G204" s="169">
        <v>44895</v>
      </c>
      <c r="H204" s="271"/>
      <c r="I204" s="206">
        <v>0.4</v>
      </c>
      <c r="J204" s="206"/>
      <c r="K204" s="206"/>
      <c r="L204" s="206"/>
      <c r="M204" s="206"/>
      <c r="N204" s="206"/>
      <c r="O204" s="206"/>
      <c r="P204" s="206"/>
      <c r="Q204" s="206"/>
      <c r="R204" s="206">
        <v>0.15</v>
      </c>
      <c r="S204" s="206"/>
      <c r="T204" s="206">
        <v>0.15</v>
      </c>
      <c r="U204" s="206"/>
      <c r="V204" s="206">
        <v>0.15</v>
      </c>
      <c r="W204" s="206"/>
      <c r="X204" s="206">
        <v>0.15</v>
      </c>
      <c r="Y204" s="206"/>
      <c r="Z204" s="206">
        <v>0.15</v>
      </c>
      <c r="AA204" s="206"/>
      <c r="AB204" s="206">
        <v>0.15</v>
      </c>
      <c r="AC204" s="206"/>
      <c r="AD204" s="206">
        <v>0.1</v>
      </c>
      <c r="AE204" s="206"/>
      <c r="AF204" s="206"/>
      <c r="AG204" s="206"/>
      <c r="AH204" s="206">
        <f t="shared" si="12"/>
        <v>1</v>
      </c>
      <c r="AI204" s="170">
        <f t="shared" si="12"/>
        <v>0</v>
      </c>
      <c r="AJ204" s="166" t="s">
        <v>549</v>
      </c>
      <c r="AK204" s="276"/>
      <c r="AL204" s="270"/>
      <c r="AM204" s="172" t="s">
        <v>526</v>
      </c>
      <c r="AN204" s="172" t="s">
        <v>527</v>
      </c>
      <c r="AO204" s="25" t="s">
        <v>528</v>
      </c>
      <c r="AP204" s="25" t="s">
        <v>1071</v>
      </c>
    </row>
    <row r="205" spans="1:42" s="184" customFormat="1" ht="71.25" x14ac:dyDescent="0.25">
      <c r="A205" s="177" t="s">
        <v>411</v>
      </c>
      <c r="B205" s="178" t="s">
        <v>412</v>
      </c>
      <c r="C205" s="178">
        <v>328</v>
      </c>
      <c r="D205" s="166" t="s">
        <v>541</v>
      </c>
      <c r="E205" s="166" t="s">
        <v>550</v>
      </c>
      <c r="F205" s="169">
        <v>44896</v>
      </c>
      <c r="G205" s="169">
        <v>44925</v>
      </c>
      <c r="H205" s="271"/>
      <c r="I205" s="206">
        <v>0.05</v>
      </c>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v>1</v>
      </c>
      <c r="AG205" s="206"/>
      <c r="AH205" s="206">
        <f t="shared" si="12"/>
        <v>1</v>
      </c>
      <c r="AI205" s="170">
        <f t="shared" si="12"/>
        <v>0</v>
      </c>
      <c r="AJ205" s="166" t="s">
        <v>551</v>
      </c>
      <c r="AK205" s="276"/>
      <c r="AL205" s="277"/>
      <c r="AM205" s="172" t="s">
        <v>526</v>
      </c>
      <c r="AN205" s="172" t="s">
        <v>527</v>
      </c>
      <c r="AO205" s="25" t="s">
        <v>528</v>
      </c>
      <c r="AP205" s="25" t="s">
        <v>1071</v>
      </c>
    </row>
    <row r="206" spans="1:42" s="184" customFormat="1" ht="71.25" x14ac:dyDescent="0.25">
      <c r="A206" s="177" t="s">
        <v>411</v>
      </c>
      <c r="B206" s="178" t="s">
        <v>412</v>
      </c>
      <c r="C206" s="178">
        <v>326</v>
      </c>
      <c r="D206" s="166" t="s">
        <v>552</v>
      </c>
      <c r="E206" s="166" t="s">
        <v>553</v>
      </c>
      <c r="F206" s="169">
        <v>44682</v>
      </c>
      <c r="G206" s="169">
        <v>44925</v>
      </c>
      <c r="H206" s="283">
        <f>+I206+I207+I208+I209+I210+I211+I212+I213+I214+I215</f>
        <v>0.99999999999999989</v>
      </c>
      <c r="I206" s="206">
        <v>0.1</v>
      </c>
      <c r="J206" s="206"/>
      <c r="K206" s="206"/>
      <c r="L206" s="206"/>
      <c r="M206" s="206"/>
      <c r="N206" s="206"/>
      <c r="O206" s="206"/>
      <c r="P206" s="206"/>
      <c r="Q206" s="206"/>
      <c r="R206" s="206">
        <v>0.33</v>
      </c>
      <c r="S206" s="206"/>
      <c r="T206" s="206"/>
      <c r="U206" s="206"/>
      <c r="V206" s="206"/>
      <c r="W206" s="206"/>
      <c r="X206" s="206"/>
      <c r="Y206" s="206"/>
      <c r="Z206" s="206">
        <v>0.33</v>
      </c>
      <c r="AA206" s="206"/>
      <c r="AB206" s="206"/>
      <c r="AC206" s="206"/>
      <c r="AD206" s="206"/>
      <c r="AE206" s="206"/>
      <c r="AF206" s="206">
        <v>0.34</v>
      </c>
      <c r="AG206" s="206"/>
      <c r="AH206" s="206">
        <f t="shared" si="12"/>
        <v>1</v>
      </c>
      <c r="AI206" s="170">
        <f t="shared" si="12"/>
        <v>0</v>
      </c>
      <c r="AJ206" s="166" t="s">
        <v>554</v>
      </c>
      <c r="AK206" s="172" t="s">
        <v>82</v>
      </c>
      <c r="AL206" s="171" t="s">
        <v>82</v>
      </c>
      <c r="AM206" s="172" t="s">
        <v>526</v>
      </c>
      <c r="AN206" s="172" t="s">
        <v>527</v>
      </c>
      <c r="AO206" s="25" t="s">
        <v>528</v>
      </c>
      <c r="AP206" s="25" t="s">
        <v>444</v>
      </c>
    </row>
    <row r="207" spans="1:42" s="184" customFormat="1" ht="71.25" x14ac:dyDescent="0.25">
      <c r="A207" s="177" t="s">
        <v>411</v>
      </c>
      <c r="B207" s="178" t="s">
        <v>412</v>
      </c>
      <c r="C207" s="178">
        <v>326</v>
      </c>
      <c r="D207" s="166" t="s">
        <v>552</v>
      </c>
      <c r="E207" s="166" t="s">
        <v>555</v>
      </c>
      <c r="F207" s="169">
        <v>44621</v>
      </c>
      <c r="G207" s="169">
        <v>44925</v>
      </c>
      <c r="H207" s="283"/>
      <c r="I207" s="206">
        <v>0.1</v>
      </c>
      <c r="J207" s="206"/>
      <c r="K207" s="206"/>
      <c r="L207" s="206"/>
      <c r="M207" s="206"/>
      <c r="N207" s="206">
        <v>0.25</v>
      </c>
      <c r="O207" s="206"/>
      <c r="P207" s="206"/>
      <c r="Q207" s="206"/>
      <c r="R207" s="206"/>
      <c r="S207" s="206"/>
      <c r="T207" s="206">
        <v>0.25</v>
      </c>
      <c r="U207" s="206"/>
      <c r="V207" s="206"/>
      <c r="W207" s="206"/>
      <c r="X207" s="206"/>
      <c r="Y207" s="206"/>
      <c r="Z207" s="206">
        <v>0.25</v>
      </c>
      <c r="AA207" s="206"/>
      <c r="AB207" s="206"/>
      <c r="AC207" s="206"/>
      <c r="AD207" s="206"/>
      <c r="AE207" s="206"/>
      <c r="AF207" s="206">
        <v>0.25</v>
      </c>
      <c r="AG207" s="206"/>
      <c r="AH207" s="206">
        <f t="shared" si="12"/>
        <v>1</v>
      </c>
      <c r="AI207" s="170">
        <f t="shared" si="12"/>
        <v>0</v>
      </c>
      <c r="AJ207" s="166" t="s">
        <v>556</v>
      </c>
      <c r="AK207" s="172" t="s">
        <v>82</v>
      </c>
      <c r="AL207" s="171" t="s">
        <v>82</v>
      </c>
      <c r="AM207" s="172" t="s">
        <v>526</v>
      </c>
      <c r="AN207" s="172" t="s">
        <v>527</v>
      </c>
      <c r="AO207" s="25" t="s">
        <v>528</v>
      </c>
      <c r="AP207" s="25" t="s">
        <v>444</v>
      </c>
    </row>
    <row r="208" spans="1:42" s="184" customFormat="1" ht="42" customHeight="1" x14ac:dyDescent="0.25">
      <c r="A208" s="177" t="s">
        <v>411</v>
      </c>
      <c r="B208" s="178" t="s">
        <v>412</v>
      </c>
      <c r="C208" s="178">
        <v>326</v>
      </c>
      <c r="D208" s="166" t="s">
        <v>552</v>
      </c>
      <c r="E208" s="166" t="s">
        <v>557</v>
      </c>
      <c r="F208" s="169">
        <v>44562</v>
      </c>
      <c r="G208" s="169">
        <v>44925</v>
      </c>
      <c r="H208" s="283"/>
      <c r="I208" s="206">
        <v>0.1</v>
      </c>
      <c r="J208" s="206">
        <v>8.3000000000000004E-2</v>
      </c>
      <c r="K208" s="206"/>
      <c r="L208" s="206">
        <v>8.3000000000000004E-2</v>
      </c>
      <c r="M208" s="206"/>
      <c r="N208" s="206">
        <v>8.3000000000000004E-2</v>
      </c>
      <c r="O208" s="206"/>
      <c r="P208" s="206">
        <v>8.3000000000000004E-2</v>
      </c>
      <c r="Q208" s="206"/>
      <c r="R208" s="206">
        <v>8.3000000000000004E-2</v>
      </c>
      <c r="S208" s="206"/>
      <c r="T208" s="206">
        <v>8.3000000000000004E-2</v>
      </c>
      <c r="U208" s="206"/>
      <c r="V208" s="206">
        <v>8.3000000000000004E-2</v>
      </c>
      <c r="W208" s="206"/>
      <c r="X208" s="206">
        <v>8.3000000000000004E-2</v>
      </c>
      <c r="Y208" s="206"/>
      <c r="Z208" s="206">
        <v>8.3000000000000004E-2</v>
      </c>
      <c r="AA208" s="206"/>
      <c r="AB208" s="206">
        <v>8.3000000000000004E-2</v>
      </c>
      <c r="AC208" s="206"/>
      <c r="AD208" s="206">
        <v>8.3000000000000004E-2</v>
      </c>
      <c r="AE208" s="206"/>
      <c r="AF208" s="206">
        <v>8.3000000000000004E-2</v>
      </c>
      <c r="AG208" s="206"/>
      <c r="AH208" s="206">
        <f t="shared" si="12"/>
        <v>0.99599999999999989</v>
      </c>
      <c r="AI208" s="170">
        <f t="shared" si="12"/>
        <v>0</v>
      </c>
      <c r="AJ208" s="166" t="s">
        <v>558</v>
      </c>
      <c r="AK208" s="172" t="s">
        <v>82</v>
      </c>
      <c r="AL208" s="171" t="s">
        <v>82</v>
      </c>
      <c r="AM208" s="172" t="s">
        <v>526</v>
      </c>
      <c r="AN208" s="172" t="s">
        <v>527</v>
      </c>
      <c r="AO208" s="25" t="s">
        <v>528</v>
      </c>
      <c r="AP208" s="25" t="s">
        <v>444</v>
      </c>
    </row>
    <row r="209" spans="1:42" s="184" customFormat="1" ht="51" customHeight="1" x14ac:dyDescent="0.25">
      <c r="A209" s="177" t="s">
        <v>411</v>
      </c>
      <c r="B209" s="178" t="s">
        <v>412</v>
      </c>
      <c r="C209" s="178">
        <v>326</v>
      </c>
      <c r="D209" s="166" t="s">
        <v>552</v>
      </c>
      <c r="E209" s="166" t="s">
        <v>559</v>
      </c>
      <c r="F209" s="169">
        <v>44621</v>
      </c>
      <c r="G209" s="169">
        <v>44925</v>
      </c>
      <c r="H209" s="283"/>
      <c r="I209" s="206">
        <v>0.1</v>
      </c>
      <c r="J209" s="206"/>
      <c r="K209" s="206"/>
      <c r="L209" s="206"/>
      <c r="M209" s="206"/>
      <c r="N209" s="206">
        <v>0.1</v>
      </c>
      <c r="O209" s="206"/>
      <c r="P209" s="206">
        <v>0.1</v>
      </c>
      <c r="Q209" s="206"/>
      <c r="R209" s="206">
        <v>0.1</v>
      </c>
      <c r="S209" s="206"/>
      <c r="T209" s="206">
        <v>0.1</v>
      </c>
      <c r="U209" s="206"/>
      <c r="V209" s="206">
        <v>0.1</v>
      </c>
      <c r="W209" s="206"/>
      <c r="X209" s="206">
        <v>0.1</v>
      </c>
      <c r="Y209" s="206"/>
      <c r="Z209" s="206">
        <v>0.1</v>
      </c>
      <c r="AA209" s="206"/>
      <c r="AB209" s="206">
        <v>0.1</v>
      </c>
      <c r="AC209" s="206"/>
      <c r="AD209" s="206">
        <v>0.1</v>
      </c>
      <c r="AE209" s="206"/>
      <c r="AF209" s="206">
        <v>0.1</v>
      </c>
      <c r="AG209" s="206"/>
      <c r="AH209" s="206">
        <f t="shared" si="12"/>
        <v>0.99999999999999989</v>
      </c>
      <c r="AI209" s="170">
        <f t="shared" si="12"/>
        <v>0</v>
      </c>
      <c r="AJ209" s="166" t="s">
        <v>560</v>
      </c>
      <c r="AK209" s="172" t="s">
        <v>82</v>
      </c>
      <c r="AL209" s="171" t="s">
        <v>82</v>
      </c>
      <c r="AM209" s="172" t="s">
        <v>526</v>
      </c>
      <c r="AN209" s="172" t="s">
        <v>527</v>
      </c>
      <c r="AO209" s="25" t="s">
        <v>528</v>
      </c>
      <c r="AP209" s="25" t="s">
        <v>444</v>
      </c>
    </row>
    <row r="210" spans="1:42" s="184" customFormat="1" ht="51" customHeight="1" x14ac:dyDescent="0.25">
      <c r="A210" s="177" t="s">
        <v>411</v>
      </c>
      <c r="B210" s="178" t="s">
        <v>412</v>
      </c>
      <c r="C210" s="178">
        <v>326</v>
      </c>
      <c r="D210" s="166" t="s">
        <v>552</v>
      </c>
      <c r="E210" s="166" t="s">
        <v>561</v>
      </c>
      <c r="F210" s="169">
        <v>44621</v>
      </c>
      <c r="G210" s="169">
        <v>44925</v>
      </c>
      <c r="H210" s="283"/>
      <c r="I210" s="206">
        <v>0.1</v>
      </c>
      <c r="J210" s="206"/>
      <c r="K210" s="206"/>
      <c r="L210" s="206"/>
      <c r="M210" s="206"/>
      <c r="N210" s="206">
        <v>0.1</v>
      </c>
      <c r="O210" s="206"/>
      <c r="P210" s="206">
        <v>0.1</v>
      </c>
      <c r="Q210" s="206"/>
      <c r="R210" s="206">
        <v>0.1</v>
      </c>
      <c r="S210" s="206"/>
      <c r="T210" s="206">
        <v>0.1</v>
      </c>
      <c r="U210" s="206"/>
      <c r="V210" s="206">
        <v>0.1</v>
      </c>
      <c r="W210" s="206"/>
      <c r="X210" s="206">
        <v>0.1</v>
      </c>
      <c r="Y210" s="206"/>
      <c r="Z210" s="206">
        <v>0.1</v>
      </c>
      <c r="AA210" s="206"/>
      <c r="AB210" s="206">
        <v>0.1</v>
      </c>
      <c r="AC210" s="206"/>
      <c r="AD210" s="206">
        <v>0.1</v>
      </c>
      <c r="AE210" s="206"/>
      <c r="AF210" s="206">
        <v>0.1</v>
      </c>
      <c r="AG210" s="206"/>
      <c r="AH210" s="206">
        <f t="shared" si="12"/>
        <v>0.99999999999999989</v>
      </c>
      <c r="AI210" s="170">
        <f>+K210+M210+O210+Q210+S210+U210+W210+Y210+AA210+AC210+AE210+AG210</f>
        <v>0</v>
      </c>
      <c r="AJ210" s="166" t="s">
        <v>562</v>
      </c>
      <c r="AK210" s="172" t="s">
        <v>82</v>
      </c>
      <c r="AL210" s="171" t="s">
        <v>82</v>
      </c>
      <c r="AM210" s="172" t="s">
        <v>526</v>
      </c>
      <c r="AN210" s="172" t="s">
        <v>527</v>
      </c>
      <c r="AO210" s="25" t="s">
        <v>528</v>
      </c>
      <c r="AP210" s="25" t="s">
        <v>444</v>
      </c>
    </row>
    <row r="211" spans="1:42" s="184" customFormat="1" ht="39.75" customHeight="1" x14ac:dyDescent="0.25">
      <c r="A211" s="177" t="s">
        <v>411</v>
      </c>
      <c r="B211" s="178" t="s">
        <v>412</v>
      </c>
      <c r="C211" s="178">
        <v>326</v>
      </c>
      <c r="D211" s="166" t="s">
        <v>552</v>
      </c>
      <c r="E211" s="166" t="s">
        <v>563</v>
      </c>
      <c r="F211" s="169">
        <v>44621</v>
      </c>
      <c r="G211" s="169">
        <v>44925</v>
      </c>
      <c r="H211" s="283"/>
      <c r="I211" s="206">
        <v>0.1</v>
      </c>
      <c r="J211" s="206"/>
      <c r="K211" s="206"/>
      <c r="L211" s="206"/>
      <c r="M211" s="206"/>
      <c r="N211" s="206">
        <v>0.25</v>
      </c>
      <c r="O211" s="206"/>
      <c r="P211" s="206"/>
      <c r="Q211" s="206"/>
      <c r="R211" s="206"/>
      <c r="S211" s="206"/>
      <c r="T211" s="206">
        <v>0.25</v>
      </c>
      <c r="U211" s="206"/>
      <c r="V211" s="206"/>
      <c r="W211" s="206"/>
      <c r="X211" s="206"/>
      <c r="Y211" s="206"/>
      <c r="Z211" s="206">
        <v>0.25</v>
      </c>
      <c r="AA211" s="206"/>
      <c r="AB211" s="206"/>
      <c r="AC211" s="206"/>
      <c r="AD211" s="206"/>
      <c r="AE211" s="206"/>
      <c r="AF211" s="206">
        <v>0.25</v>
      </c>
      <c r="AG211" s="206"/>
      <c r="AH211" s="206">
        <f t="shared" si="12"/>
        <v>1</v>
      </c>
      <c r="AI211" s="170">
        <f>+K211+M211+O211+Q211+S211+U211+W211+Y211+AA211+AC211+AE211+AG211</f>
        <v>0</v>
      </c>
      <c r="AJ211" s="166" t="s">
        <v>564</v>
      </c>
      <c r="AK211" s="172" t="s">
        <v>82</v>
      </c>
      <c r="AL211" s="171" t="s">
        <v>82</v>
      </c>
      <c r="AM211" s="172" t="s">
        <v>526</v>
      </c>
      <c r="AN211" s="172" t="s">
        <v>527</v>
      </c>
      <c r="AO211" s="25" t="s">
        <v>528</v>
      </c>
      <c r="AP211" s="25" t="s">
        <v>444</v>
      </c>
    </row>
    <row r="212" spans="1:42" s="184" customFormat="1" ht="71.25" x14ac:dyDescent="0.25">
      <c r="A212" s="177" t="s">
        <v>411</v>
      </c>
      <c r="B212" s="178" t="s">
        <v>412</v>
      </c>
      <c r="C212" s="178">
        <v>326</v>
      </c>
      <c r="D212" s="166" t="s">
        <v>552</v>
      </c>
      <c r="E212" s="166" t="s">
        <v>565</v>
      </c>
      <c r="F212" s="169">
        <v>44713</v>
      </c>
      <c r="G212" s="169">
        <v>44925</v>
      </c>
      <c r="H212" s="283"/>
      <c r="I212" s="206">
        <v>0.1</v>
      </c>
      <c r="J212" s="206"/>
      <c r="K212" s="206"/>
      <c r="L212" s="206"/>
      <c r="M212" s="206"/>
      <c r="N212" s="206"/>
      <c r="O212" s="206"/>
      <c r="P212" s="206"/>
      <c r="Q212" s="206"/>
      <c r="R212" s="206"/>
      <c r="S212" s="206"/>
      <c r="T212" s="206">
        <v>0.33</v>
      </c>
      <c r="U212" s="206"/>
      <c r="V212" s="206"/>
      <c r="W212" s="206"/>
      <c r="X212" s="206"/>
      <c r="Y212" s="206"/>
      <c r="Z212" s="206"/>
      <c r="AA212" s="206"/>
      <c r="AB212" s="206">
        <v>0.34</v>
      </c>
      <c r="AC212" s="206"/>
      <c r="AD212" s="206"/>
      <c r="AE212" s="206"/>
      <c r="AF212" s="206">
        <v>0.33</v>
      </c>
      <c r="AG212" s="206"/>
      <c r="AH212" s="206">
        <f t="shared" si="12"/>
        <v>1</v>
      </c>
      <c r="AI212" s="170">
        <f>+K212+M212+O212+Q212+S212+U212+W212+Y212+AA212+AC212+AE212+AG212</f>
        <v>0</v>
      </c>
      <c r="AJ212" s="166" t="s">
        <v>566</v>
      </c>
      <c r="AK212" s="172" t="s">
        <v>82</v>
      </c>
      <c r="AL212" s="171" t="s">
        <v>82</v>
      </c>
      <c r="AM212" s="172" t="s">
        <v>526</v>
      </c>
      <c r="AN212" s="172" t="s">
        <v>527</v>
      </c>
      <c r="AO212" s="25" t="s">
        <v>528</v>
      </c>
      <c r="AP212" s="25" t="s">
        <v>444</v>
      </c>
    </row>
    <row r="213" spans="1:42" s="184" customFormat="1" ht="85.5" x14ac:dyDescent="0.25">
      <c r="A213" s="177" t="s">
        <v>411</v>
      </c>
      <c r="B213" s="178" t="s">
        <v>412</v>
      </c>
      <c r="C213" s="178">
        <v>326</v>
      </c>
      <c r="D213" s="166" t="s">
        <v>552</v>
      </c>
      <c r="E213" s="166" t="s">
        <v>567</v>
      </c>
      <c r="F213" s="169">
        <v>44621</v>
      </c>
      <c r="G213" s="169">
        <v>44925</v>
      </c>
      <c r="H213" s="283"/>
      <c r="I213" s="206">
        <v>0.1</v>
      </c>
      <c r="J213" s="171"/>
      <c r="K213" s="171"/>
      <c r="L213" s="171"/>
      <c r="M213" s="171"/>
      <c r="N213" s="206">
        <v>0.1</v>
      </c>
      <c r="O213" s="206"/>
      <c r="P213" s="206">
        <v>0.1</v>
      </c>
      <c r="Q213" s="206"/>
      <c r="R213" s="206">
        <v>0.1</v>
      </c>
      <c r="S213" s="206"/>
      <c r="T213" s="206">
        <v>0.1</v>
      </c>
      <c r="U213" s="206"/>
      <c r="V213" s="206">
        <v>0.1</v>
      </c>
      <c r="W213" s="206"/>
      <c r="X213" s="206">
        <v>0.1</v>
      </c>
      <c r="Y213" s="206"/>
      <c r="Z213" s="206">
        <v>0.1</v>
      </c>
      <c r="AA213" s="206"/>
      <c r="AB213" s="206">
        <v>0.1</v>
      </c>
      <c r="AC213" s="206"/>
      <c r="AD213" s="206">
        <v>0.1</v>
      </c>
      <c r="AE213" s="206"/>
      <c r="AF213" s="206">
        <v>0.1</v>
      </c>
      <c r="AG213" s="206"/>
      <c r="AH213" s="206">
        <f t="shared" si="12"/>
        <v>0.99999999999999989</v>
      </c>
      <c r="AI213" s="170">
        <f t="shared" si="12"/>
        <v>0</v>
      </c>
      <c r="AJ213" s="166" t="s">
        <v>568</v>
      </c>
      <c r="AK213" s="172" t="s">
        <v>82</v>
      </c>
      <c r="AL213" s="171" t="s">
        <v>82</v>
      </c>
      <c r="AM213" s="172" t="s">
        <v>526</v>
      </c>
      <c r="AN213" s="172" t="s">
        <v>527</v>
      </c>
      <c r="AO213" s="25" t="s">
        <v>528</v>
      </c>
      <c r="AP213" s="25" t="s">
        <v>444</v>
      </c>
    </row>
    <row r="214" spans="1:42" s="184" customFormat="1" ht="71.25" x14ac:dyDescent="0.25">
      <c r="A214" s="177" t="s">
        <v>411</v>
      </c>
      <c r="B214" s="178" t="s">
        <v>412</v>
      </c>
      <c r="C214" s="178">
        <v>326</v>
      </c>
      <c r="D214" s="166" t="s">
        <v>552</v>
      </c>
      <c r="E214" s="166" t="s">
        <v>569</v>
      </c>
      <c r="F214" s="169">
        <v>44621</v>
      </c>
      <c r="G214" s="169">
        <v>44925</v>
      </c>
      <c r="H214" s="283"/>
      <c r="I214" s="206">
        <v>0.1</v>
      </c>
      <c r="J214" s="171"/>
      <c r="K214" s="171"/>
      <c r="L214" s="171"/>
      <c r="M214" s="171"/>
      <c r="N214" s="206">
        <v>0.1</v>
      </c>
      <c r="O214" s="206"/>
      <c r="P214" s="206">
        <v>0.1</v>
      </c>
      <c r="Q214" s="206"/>
      <c r="R214" s="206">
        <v>0.1</v>
      </c>
      <c r="S214" s="206"/>
      <c r="T214" s="206">
        <v>0.1</v>
      </c>
      <c r="U214" s="206"/>
      <c r="V214" s="206">
        <v>0.1</v>
      </c>
      <c r="W214" s="206"/>
      <c r="X214" s="206">
        <v>0.1</v>
      </c>
      <c r="Y214" s="206"/>
      <c r="Z214" s="206">
        <v>0.1</v>
      </c>
      <c r="AA214" s="206"/>
      <c r="AB214" s="206">
        <v>0.1</v>
      </c>
      <c r="AC214" s="206"/>
      <c r="AD214" s="206">
        <v>0.1</v>
      </c>
      <c r="AE214" s="206"/>
      <c r="AF214" s="206">
        <v>0.1</v>
      </c>
      <c r="AG214" s="206"/>
      <c r="AH214" s="206">
        <f t="shared" ref="AH214:AI229" si="13">+J214+L214+N214+P214+R214+T214+V214+X214+Z214+AB214+AD214+AF214</f>
        <v>0.99999999999999989</v>
      </c>
      <c r="AI214" s="170">
        <f t="shared" si="13"/>
        <v>0</v>
      </c>
      <c r="AJ214" s="237" t="s">
        <v>570</v>
      </c>
      <c r="AK214" s="172" t="s">
        <v>82</v>
      </c>
      <c r="AL214" s="171" t="s">
        <v>82</v>
      </c>
      <c r="AM214" s="172" t="s">
        <v>526</v>
      </c>
      <c r="AN214" s="172" t="s">
        <v>527</v>
      </c>
      <c r="AO214" s="25" t="s">
        <v>528</v>
      </c>
      <c r="AP214" s="25" t="s">
        <v>444</v>
      </c>
    </row>
    <row r="215" spans="1:42" s="184" customFormat="1" ht="71.25" x14ac:dyDescent="0.25">
      <c r="A215" s="177" t="s">
        <v>411</v>
      </c>
      <c r="B215" s="178" t="s">
        <v>412</v>
      </c>
      <c r="C215" s="178">
        <v>326</v>
      </c>
      <c r="D215" s="166" t="s">
        <v>552</v>
      </c>
      <c r="E215" s="166" t="s">
        <v>571</v>
      </c>
      <c r="F215" s="169">
        <v>44713</v>
      </c>
      <c r="G215" s="169">
        <v>44742</v>
      </c>
      <c r="H215" s="283"/>
      <c r="I215" s="206">
        <v>0.1</v>
      </c>
      <c r="J215" s="206"/>
      <c r="K215" s="206"/>
      <c r="L215" s="206"/>
      <c r="M215" s="206"/>
      <c r="N215" s="206"/>
      <c r="O215" s="206"/>
      <c r="P215" s="206"/>
      <c r="Q215" s="206"/>
      <c r="R215" s="206"/>
      <c r="S215" s="206"/>
      <c r="T215" s="206">
        <v>1</v>
      </c>
      <c r="U215" s="206"/>
      <c r="V215" s="206"/>
      <c r="W215" s="206"/>
      <c r="X215" s="206"/>
      <c r="Y215" s="206"/>
      <c r="Z215" s="206"/>
      <c r="AA215" s="206"/>
      <c r="AB215" s="206"/>
      <c r="AC215" s="206"/>
      <c r="AD215" s="206"/>
      <c r="AE215" s="206"/>
      <c r="AF215" s="206"/>
      <c r="AG215" s="206"/>
      <c r="AH215" s="209">
        <f t="shared" si="13"/>
        <v>1</v>
      </c>
      <c r="AI215" s="29">
        <v>0</v>
      </c>
      <c r="AJ215" s="166" t="s">
        <v>522</v>
      </c>
      <c r="AK215" s="172" t="s">
        <v>82</v>
      </c>
      <c r="AL215" s="171" t="s">
        <v>82</v>
      </c>
      <c r="AM215" s="172" t="s">
        <v>526</v>
      </c>
      <c r="AN215" s="172" t="s">
        <v>527</v>
      </c>
      <c r="AO215" s="25" t="s">
        <v>528</v>
      </c>
      <c r="AP215" s="25" t="s">
        <v>444</v>
      </c>
    </row>
    <row r="216" spans="1:42" s="183" customFormat="1" ht="99.75" x14ac:dyDescent="0.25">
      <c r="A216" s="167" t="s">
        <v>41</v>
      </c>
      <c r="B216" s="256" t="s">
        <v>437</v>
      </c>
      <c r="C216" s="256">
        <v>424</v>
      </c>
      <c r="D216" s="254" t="s">
        <v>572</v>
      </c>
      <c r="E216" s="254" t="s">
        <v>573</v>
      </c>
      <c r="F216" s="169">
        <v>44593</v>
      </c>
      <c r="G216" s="169">
        <v>44839</v>
      </c>
      <c r="H216" s="271">
        <f>+I216+I217+I218</f>
        <v>1</v>
      </c>
      <c r="I216" s="257">
        <v>0.6</v>
      </c>
      <c r="J216" s="257"/>
      <c r="K216" s="257"/>
      <c r="L216" s="257">
        <v>0.1</v>
      </c>
      <c r="M216" s="257"/>
      <c r="N216" s="257">
        <v>0.1</v>
      </c>
      <c r="O216" s="257"/>
      <c r="P216" s="257">
        <v>0.1</v>
      </c>
      <c r="Q216" s="257"/>
      <c r="R216" s="257">
        <v>0.1</v>
      </c>
      <c r="S216" s="257"/>
      <c r="T216" s="257">
        <v>0.1</v>
      </c>
      <c r="U216" s="257"/>
      <c r="V216" s="257">
        <v>0.1</v>
      </c>
      <c r="W216" s="257"/>
      <c r="X216" s="257">
        <v>0.1</v>
      </c>
      <c r="Y216" s="257"/>
      <c r="Z216" s="257">
        <v>0.1</v>
      </c>
      <c r="AA216" s="257"/>
      <c r="AB216" s="257">
        <v>0.2</v>
      </c>
      <c r="AC216" s="257"/>
      <c r="AD216" s="257"/>
      <c r="AE216" s="257"/>
      <c r="AF216" s="257"/>
      <c r="AG216" s="257"/>
      <c r="AH216" s="257">
        <f t="shared" si="13"/>
        <v>1</v>
      </c>
      <c r="AI216" s="170">
        <f t="shared" si="13"/>
        <v>0</v>
      </c>
      <c r="AJ216" s="254" t="s">
        <v>574</v>
      </c>
      <c r="AK216" s="281">
        <v>0.3</v>
      </c>
      <c r="AL216" s="269">
        <v>80000000</v>
      </c>
      <c r="AM216" s="253" t="s">
        <v>305</v>
      </c>
      <c r="AN216" s="253" t="s">
        <v>306</v>
      </c>
      <c r="AO216" s="253" t="s">
        <v>575</v>
      </c>
      <c r="AP216" s="25" t="s">
        <v>307</v>
      </c>
    </row>
    <row r="217" spans="1:42" s="184" customFormat="1" ht="84.75" customHeight="1" x14ac:dyDescent="0.25">
      <c r="A217" s="177" t="s">
        <v>41</v>
      </c>
      <c r="B217" s="178" t="s">
        <v>437</v>
      </c>
      <c r="C217" s="178">
        <v>424</v>
      </c>
      <c r="D217" s="166" t="s">
        <v>572</v>
      </c>
      <c r="E217" s="166" t="s">
        <v>576</v>
      </c>
      <c r="F217" s="169">
        <v>44805</v>
      </c>
      <c r="G217" s="169">
        <v>44865</v>
      </c>
      <c r="H217" s="271"/>
      <c r="I217" s="206">
        <v>0.1</v>
      </c>
      <c r="J217" s="206"/>
      <c r="K217" s="206"/>
      <c r="L217" s="206"/>
      <c r="M217" s="206"/>
      <c r="N217" s="206"/>
      <c r="O217" s="206"/>
      <c r="P217" s="206"/>
      <c r="Q217" s="206"/>
      <c r="R217" s="206"/>
      <c r="S217" s="206"/>
      <c r="T217" s="206"/>
      <c r="U217" s="206"/>
      <c r="V217" s="206"/>
      <c r="W217" s="206"/>
      <c r="X217" s="206"/>
      <c r="Y217" s="206"/>
      <c r="Z217" s="206">
        <v>0.5</v>
      </c>
      <c r="AA217" s="206"/>
      <c r="AB217" s="206">
        <v>0.5</v>
      </c>
      <c r="AC217" s="206"/>
      <c r="AD217" s="206"/>
      <c r="AE217" s="206"/>
      <c r="AF217" s="206"/>
      <c r="AG217" s="206"/>
      <c r="AH217" s="206">
        <f t="shared" si="13"/>
        <v>1</v>
      </c>
      <c r="AI217" s="170">
        <f t="shared" si="13"/>
        <v>0</v>
      </c>
      <c r="AJ217" s="166" t="s">
        <v>577</v>
      </c>
      <c r="AK217" s="276"/>
      <c r="AL217" s="270"/>
      <c r="AM217" s="172" t="s">
        <v>305</v>
      </c>
      <c r="AN217" s="172" t="s">
        <v>306</v>
      </c>
      <c r="AO217" s="172" t="s">
        <v>575</v>
      </c>
      <c r="AP217" s="25" t="s">
        <v>307</v>
      </c>
    </row>
    <row r="218" spans="1:42" s="184" customFormat="1" ht="71.25" x14ac:dyDescent="0.25">
      <c r="A218" s="177" t="s">
        <v>41</v>
      </c>
      <c r="B218" s="178" t="s">
        <v>437</v>
      </c>
      <c r="C218" s="178">
        <v>424</v>
      </c>
      <c r="D218" s="166" t="s">
        <v>572</v>
      </c>
      <c r="E218" s="166" t="s">
        <v>578</v>
      </c>
      <c r="F218" s="169">
        <v>44866</v>
      </c>
      <c r="G218" s="169">
        <v>44925</v>
      </c>
      <c r="H218" s="271"/>
      <c r="I218" s="206">
        <v>0.3</v>
      </c>
      <c r="J218" s="206"/>
      <c r="K218" s="206"/>
      <c r="L218" s="206"/>
      <c r="M218" s="206"/>
      <c r="N218" s="206"/>
      <c r="O218" s="206"/>
      <c r="P218" s="206"/>
      <c r="Q218" s="206"/>
      <c r="R218" s="206"/>
      <c r="S218" s="206"/>
      <c r="T218" s="206"/>
      <c r="U218" s="206"/>
      <c r="V218" s="206"/>
      <c r="W218" s="206"/>
      <c r="X218" s="206"/>
      <c r="Y218" s="206"/>
      <c r="Z218" s="206"/>
      <c r="AA218" s="206"/>
      <c r="AB218" s="206"/>
      <c r="AC218" s="206"/>
      <c r="AD218" s="206">
        <v>0.5</v>
      </c>
      <c r="AE218" s="206"/>
      <c r="AF218" s="206">
        <v>0.5</v>
      </c>
      <c r="AG218" s="206"/>
      <c r="AH218" s="206">
        <f t="shared" si="13"/>
        <v>1</v>
      </c>
      <c r="AI218" s="170">
        <f t="shared" si="13"/>
        <v>0</v>
      </c>
      <c r="AJ218" s="166" t="s">
        <v>579</v>
      </c>
      <c r="AK218" s="276"/>
      <c r="AL218" s="277"/>
      <c r="AM218" s="172" t="s">
        <v>305</v>
      </c>
      <c r="AN218" s="172" t="s">
        <v>306</v>
      </c>
      <c r="AO218" s="172" t="s">
        <v>575</v>
      </c>
      <c r="AP218" s="25" t="s">
        <v>307</v>
      </c>
    </row>
    <row r="219" spans="1:42" s="184" customFormat="1" ht="42.75" x14ac:dyDescent="0.25">
      <c r="A219" s="177" t="s">
        <v>41</v>
      </c>
      <c r="B219" s="178" t="s">
        <v>437</v>
      </c>
      <c r="C219" s="178">
        <v>424</v>
      </c>
      <c r="D219" s="166" t="s">
        <v>580</v>
      </c>
      <c r="E219" s="166" t="s">
        <v>581</v>
      </c>
      <c r="F219" s="169">
        <v>44593</v>
      </c>
      <c r="G219" s="169">
        <v>44895</v>
      </c>
      <c r="H219" s="271">
        <f>+I219+I220+I221+I379+I222+I223+I224</f>
        <v>1</v>
      </c>
      <c r="I219" s="206">
        <v>0.2</v>
      </c>
      <c r="J219" s="206">
        <v>0.1</v>
      </c>
      <c r="K219" s="206"/>
      <c r="L219" s="206">
        <v>0.15</v>
      </c>
      <c r="M219" s="206"/>
      <c r="N219" s="206">
        <v>0.2</v>
      </c>
      <c r="O219" s="206"/>
      <c r="P219" s="206">
        <v>0.2</v>
      </c>
      <c r="Q219" s="206"/>
      <c r="R219" s="206">
        <v>0.2</v>
      </c>
      <c r="S219" s="206"/>
      <c r="T219" s="206">
        <v>0.15</v>
      </c>
      <c r="U219" s="206"/>
      <c r="V219" s="206"/>
      <c r="W219" s="206"/>
      <c r="X219" s="206"/>
      <c r="Y219" s="206"/>
      <c r="Z219" s="206"/>
      <c r="AA219" s="206"/>
      <c r="AB219" s="206"/>
      <c r="AC219" s="206"/>
      <c r="AD219" s="206"/>
      <c r="AE219" s="206"/>
      <c r="AF219" s="206"/>
      <c r="AG219" s="206"/>
      <c r="AH219" s="206">
        <f t="shared" si="13"/>
        <v>1</v>
      </c>
      <c r="AI219" s="170">
        <f t="shared" si="13"/>
        <v>0</v>
      </c>
      <c r="AJ219" s="166" t="s">
        <v>543</v>
      </c>
      <c r="AK219" s="276">
        <v>224</v>
      </c>
      <c r="AL219" s="269">
        <v>3186037000</v>
      </c>
      <c r="AM219" s="172" t="s">
        <v>305</v>
      </c>
      <c r="AN219" s="172" t="s">
        <v>306</v>
      </c>
      <c r="AO219" s="172" t="s">
        <v>575</v>
      </c>
      <c r="AP219" s="25" t="s">
        <v>307</v>
      </c>
    </row>
    <row r="220" spans="1:42" s="184" customFormat="1" ht="42.75" x14ac:dyDescent="0.25">
      <c r="A220" s="177" t="s">
        <v>41</v>
      </c>
      <c r="B220" s="178" t="s">
        <v>437</v>
      </c>
      <c r="C220" s="178">
        <v>424</v>
      </c>
      <c r="D220" s="166" t="s">
        <v>580</v>
      </c>
      <c r="E220" s="166" t="s">
        <v>582</v>
      </c>
      <c r="F220" s="169">
        <v>44621</v>
      </c>
      <c r="G220" s="169">
        <v>44895</v>
      </c>
      <c r="H220" s="271"/>
      <c r="I220" s="206">
        <v>0.05</v>
      </c>
      <c r="J220" s="206"/>
      <c r="K220" s="206"/>
      <c r="L220" s="206"/>
      <c r="M220" s="206"/>
      <c r="N220" s="206">
        <v>0.15</v>
      </c>
      <c r="O220" s="206"/>
      <c r="P220" s="206">
        <v>0.15</v>
      </c>
      <c r="Q220" s="206"/>
      <c r="R220" s="206">
        <v>0.1</v>
      </c>
      <c r="S220" s="206"/>
      <c r="T220" s="206">
        <v>0.1</v>
      </c>
      <c r="U220" s="206"/>
      <c r="V220" s="206">
        <v>0.1</v>
      </c>
      <c r="W220" s="206"/>
      <c r="X220" s="206">
        <v>0.1</v>
      </c>
      <c r="Y220" s="206"/>
      <c r="Z220" s="206">
        <v>0.1</v>
      </c>
      <c r="AA220" s="206"/>
      <c r="AB220" s="206">
        <v>0.1</v>
      </c>
      <c r="AC220" s="206"/>
      <c r="AD220" s="206">
        <v>0.1</v>
      </c>
      <c r="AE220" s="206"/>
      <c r="AF220" s="206"/>
      <c r="AG220" s="206"/>
      <c r="AH220" s="206">
        <f t="shared" si="13"/>
        <v>0.99999999999999989</v>
      </c>
      <c r="AI220" s="170">
        <f t="shared" si="13"/>
        <v>0</v>
      </c>
      <c r="AJ220" s="166" t="s">
        <v>545</v>
      </c>
      <c r="AK220" s="276"/>
      <c r="AL220" s="270"/>
      <c r="AM220" s="172" t="s">
        <v>305</v>
      </c>
      <c r="AN220" s="172" t="s">
        <v>306</v>
      </c>
      <c r="AO220" s="172" t="s">
        <v>575</v>
      </c>
      <c r="AP220" s="25" t="s">
        <v>307</v>
      </c>
    </row>
    <row r="221" spans="1:42" s="184" customFormat="1" ht="99.75" x14ac:dyDescent="0.25">
      <c r="A221" s="177" t="s">
        <v>41</v>
      </c>
      <c r="B221" s="178" t="s">
        <v>437</v>
      </c>
      <c r="C221" s="178">
        <v>424</v>
      </c>
      <c r="D221" s="166" t="s">
        <v>580</v>
      </c>
      <c r="E221" s="166" t="s">
        <v>583</v>
      </c>
      <c r="F221" s="169">
        <v>44621</v>
      </c>
      <c r="G221" s="169">
        <v>44895</v>
      </c>
      <c r="H221" s="271"/>
      <c r="I221" s="206">
        <v>0.25</v>
      </c>
      <c r="J221" s="206"/>
      <c r="K221" s="206"/>
      <c r="L221" s="206"/>
      <c r="M221" s="206"/>
      <c r="N221" s="206">
        <v>0.15</v>
      </c>
      <c r="O221" s="206"/>
      <c r="P221" s="206">
        <v>0.15</v>
      </c>
      <c r="Q221" s="206"/>
      <c r="R221" s="206">
        <v>0.1</v>
      </c>
      <c r="S221" s="206"/>
      <c r="T221" s="206">
        <v>0.1</v>
      </c>
      <c r="U221" s="206"/>
      <c r="V221" s="206">
        <v>0.1</v>
      </c>
      <c r="W221" s="206"/>
      <c r="X221" s="206">
        <v>0.1</v>
      </c>
      <c r="Y221" s="206"/>
      <c r="Z221" s="206">
        <v>0.1</v>
      </c>
      <c r="AA221" s="206"/>
      <c r="AB221" s="206">
        <v>0.1</v>
      </c>
      <c r="AC221" s="206"/>
      <c r="AD221" s="206">
        <v>0.1</v>
      </c>
      <c r="AE221" s="206"/>
      <c r="AF221" s="206"/>
      <c r="AG221" s="206"/>
      <c r="AH221" s="206">
        <f t="shared" si="13"/>
        <v>0.99999999999999989</v>
      </c>
      <c r="AI221" s="170">
        <f t="shared" si="13"/>
        <v>0</v>
      </c>
      <c r="AJ221" s="166" t="s">
        <v>460</v>
      </c>
      <c r="AK221" s="276"/>
      <c r="AL221" s="270"/>
      <c r="AM221" s="172" t="s">
        <v>305</v>
      </c>
      <c r="AN221" s="172" t="s">
        <v>306</v>
      </c>
      <c r="AO221" s="172" t="s">
        <v>575</v>
      </c>
      <c r="AP221" s="25" t="s">
        <v>307</v>
      </c>
    </row>
    <row r="222" spans="1:42" s="184" customFormat="1" ht="156.75" x14ac:dyDescent="0.25">
      <c r="A222" s="177" t="s">
        <v>41</v>
      </c>
      <c r="B222" s="178" t="s">
        <v>437</v>
      </c>
      <c r="C222" s="178">
        <v>424</v>
      </c>
      <c r="D222" s="166" t="s">
        <v>580</v>
      </c>
      <c r="E222" s="166" t="s">
        <v>584</v>
      </c>
      <c r="F222" s="169">
        <v>44564</v>
      </c>
      <c r="G222" s="169">
        <v>44864</v>
      </c>
      <c r="H222" s="271"/>
      <c r="I222" s="206">
        <v>0.25</v>
      </c>
      <c r="J222" s="206">
        <v>0.1</v>
      </c>
      <c r="K222" s="206"/>
      <c r="L222" s="206">
        <v>0.1</v>
      </c>
      <c r="M222" s="206"/>
      <c r="N222" s="206">
        <v>0.1</v>
      </c>
      <c r="O222" s="206"/>
      <c r="P222" s="206">
        <v>0.1</v>
      </c>
      <c r="Q222" s="206"/>
      <c r="R222" s="206">
        <v>0.1</v>
      </c>
      <c r="S222" s="206"/>
      <c r="T222" s="206">
        <v>0.1</v>
      </c>
      <c r="U222" s="206"/>
      <c r="V222" s="206">
        <v>0.1</v>
      </c>
      <c r="W222" s="206"/>
      <c r="X222" s="206">
        <v>0.1</v>
      </c>
      <c r="Y222" s="206"/>
      <c r="Z222" s="206">
        <v>0.1</v>
      </c>
      <c r="AA222" s="206"/>
      <c r="AB222" s="206">
        <v>0.1</v>
      </c>
      <c r="AC222" s="206"/>
      <c r="AD222" s="206"/>
      <c r="AE222" s="206"/>
      <c r="AF222" s="206"/>
      <c r="AG222" s="206"/>
      <c r="AH222" s="206">
        <f t="shared" si="13"/>
        <v>0.99999999999999989</v>
      </c>
      <c r="AI222" s="170">
        <f t="shared" si="13"/>
        <v>0</v>
      </c>
      <c r="AJ222" s="166" t="s">
        <v>585</v>
      </c>
      <c r="AK222" s="276"/>
      <c r="AL222" s="270"/>
      <c r="AM222" s="172" t="s">
        <v>305</v>
      </c>
      <c r="AN222" s="172" t="s">
        <v>306</v>
      </c>
      <c r="AO222" s="172" t="s">
        <v>575</v>
      </c>
      <c r="AP222" s="25" t="s">
        <v>307</v>
      </c>
    </row>
    <row r="223" spans="1:42" s="184" customFormat="1" ht="42.75" x14ac:dyDescent="0.25">
      <c r="A223" s="177" t="s">
        <v>41</v>
      </c>
      <c r="B223" s="178" t="s">
        <v>437</v>
      </c>
      <c r="C223" s="178">
        <v>424</v>
      </c>
      <c r="D223" s="166" t="s">
        <v>580</v>
      </c>
      <c r="E223" s="166" t="s">
        <v>586</v>
      </c>
      <c r="F223" s="169">
        <v>44564</v>
      </c>
      <c r="G223" s="169">
        <v>44925</v>
      </c>
      <c r="H223" s="271"/>
      <c r="I223" s="206">
        <v>0.2</v>
      </c>
      <c r="J223" s="206">
        <v>0.08</v>
      </c>
      <c r="K223" s="206"/>
      <c r="L223" s="206">
        <v>0.08</v>
      </c>
      <c r="M223" s="206"/>
      <c r="N223" s="206">
        <v>0.1</v>
      </c>
      <c r="O223" s="206"/>
      <c r="P223" s="206">
        <v>0.08</v>
      </c>
      <c r="Q223" s="206"/>
      <c r="R223" s="206">
        <v>0.08</v>
      </c>
      <c r="S223" s="206"/>
      <c r="T223" s="206">
        <v>0.1</v>
      </c>
      <c r="U223" s="206"/>
      <c r="V223" s="206">
        <v>0.08</v>
      </c>
      <c r="W223" s="206"/>
      <c r="X223" s="206">
        <v>0.08</v>
      </c>
      <c r="Y223" s="206"/>
      <c r="Z223" s="206">
        <v>0.08</v>
      </c>
      <c r="AA223" s="206"/>
      <c r="AB223" s="206">
        <v>0.08</v>
      </c>
      <c r="AC223" s="206"/>
      <c r="AD223" s="206">
        <v>0.08</v>
      </c>
      <c r="AE223" s="206"/>
      <c r="AF223" s="206">
        <v>0.08</v>
      </c>
      <c r="AG223" s="206"/>
      <c r="AH223" s="206">
        <f t="shared" si="13"/>
        <v>0.99999999999999978</v>
      </c>
      <c r="AI223" s="170">
        <f t="shared" si="13"/>
        <v>0</v>
      </c>
      <c r="AJ223" s="166" t="s">
        <v>587</v>
      </c>
      <c r="AK223" s="276"/>
      <c r="AL223" s="270"/>
      <c r="AM223" s="172" t="s">
        <v>305</v>
      </c>
      <c r="AN223" s="172" t="s">
        <v>306</v>
      </c>
      <c r="AO223" s="172" t="s">
        <v>575</v>
      </c>
      <c r="AP223" s="25" t="s">
        <v>307</v>
      </c>
    </row>
    <row r="224" spans="1:42" s="184" customFormat="1" ht="87" customHeight="1" x14ac:dyDescent="0.25">
      <c r="A224" s="177" t="s">
        <v>41</v>
      </c>
      <c r="B224" s="178" t="s">
        <v>437</v>
      </c>
      <c r="C224" s="178">
        <v>424</v>
      </c>
      <c r="D224" s="166" t="s">
        <v>580</v>
      </c>
      <c r="E224" s="166" t="s">
        <v>588</v>
      </c>
      <c r="F224" s="169">
        <v>44743</v>
      </c>
      <c r="G224" s="169">
        <v>44925</v>
      </c>
      <c r="H224" s="271"/>
      <c r="I224" s="206">
        <v>0.05</v>
      </c>
      <c r="J224" s="206"/>
      <c r="K224" s="206"/>
      <c r="L224" s="206"/>
      <c r="M224" s="206"/>
      <c r="N224" s="206"/>
      <c r="O224" s="206"/>
      <c r="P224" s="206"/>
      <c r="Q224" s="206"/>
      <c r="R224" s="206"/>
      <c r="S224" s="206"/>
      <c r="T224" s="206"/>
      <c r="U224" s="206"/>
      <c r="V224" s="206">
        <v>0.1</v>
      </c>
      <c r="W224" s="206"/>
      <c r="X224" s="206">
        <v>0.15</v>
      </c>
      <c r="Y224" s="206"/>
      <c r="Z224" s="206">
        <v>0.2</v>
      </c>
      <c r="AA224" s="206"/>
      <c r="AB224" s="206">
        <v>0.2</v>
      </c>
      <c r="AC224" s="206"/>
      <c r="AD224" s="206">
        <v>0.2</v>
      </c>
      <c r="AE224" s="206"/>
      <c r="AF224" s="206">
        <v>0.15</v>
      </c>
      <c r="AG224" s="206"/>
      <c r="AH224" s="206">
        <f t="shared" si="13"/>
        <v>1</v>
      </c>
      <c r="AI224" s="170">
        <f t="shared" si="13"/>
        <v>0</v>
      </c>
      <c r="AJ224" s="166" t="s">
        <v>551</v>
      </c>
      <c r="AK224" s="276"/>
      <c r="AL224" s="270"/>
      <c r="AM224" s="172" t="s">
        <v>305</v>
      </c>
      <c r="AN224" s="172" t="s">
        <v>306</v>
      </c>
      <c r="AO224" s="172" t="s">
        <v>575</v>
      </c>
      <c r="AP224" s="25" t="s">
        <v>307</v>
      </c>
    </row>
    <row r="225" spans="1:43" s="184" customFormat="1" ht="42.75" x14ac:dyDescent="0.25">
      <c r="A225" s="177" t="s">
        <v>41</v>
      </c>
      <c r="B225" s="178" t="s">
        <v>437</v>
      </c>
      <c r="C225" s="178">
        <v>424</v>
      </c>
      <c r="D225" s="166" t="s">
        <v>589</v>
      </c>
      <c r="E225" s="166" t="s">
        <v>590</v>
      </c>
      <c r="F225" s="169">
        <v>44682</v>
      </c>
      <c r="G225" s="169">
        <v>44895</v>
      </c>
      <c r="H225" s="264">
        <f>+I225+I227+I228+I229+I230</f>
        <v>1</v>
      </c>
      <c r="I225" s="206">
        <v>0.2</v>
      </c>
      <c r="J225" s="206"/>
      <c r="K225" s="206"/>
      <c r="L225" s="206"/>
      <c r="M225" s="206"/>
      <c r="N225" s="206"/>
      <c r="O225" s="206"/>
      <c r="P225" s="206"/>
      <c r="Q225" s="206"/>
      <c r="R225" s="206">
        <v>0.2</v>
      </c>
      <c r="S225" s="206"/>
      <c r="T225" s="206">
        <v>0.2</v>
      </c>
      <c r="U225" s="206"/>
      <c r="V225" s="206">
        <v>0.2</v>
      </c>
      <c r="W225" s="206"/>
      <c r="X225" s="206">
        <v>0.2</v>
      </c>
      <c r="Y225" s="206"/>
      <c r="Z225" s="206">
        <v>0.1</v>
      </c>
      <c r="AA225" s="206"/>
      <c r="AB225" s="206">
        <v>0.05</v>
      </c>
      <c r="AC225" s="206"/>
      <c r="AD225" s="206">
        <v>0.05</v>
      </c>
      <c r="AE225" s="206"/>
      <c r="AF225" s="206"/>
      <c r="AG225" s="206"/>
      <c r="AH225" s="206">
        <f t="shared" si="13"/>
        <v>1</v>
      </c>
      <c r="AI225" s="170">
        <f t="shared" si="13"/>
        <v>0</v>
      </c>
      <c r="AJ225" s="166" t="s">
        <v>543</v>
      </c>
      <c r="AK225" s="267">
        <v>1845</v>
      </c>
      <c r="AL225" s="270"/>
      <c r="AM225" s="172" t="s">
        <v>305</v>
      </c>
      <c r="AN225" s="172" t="s">
        <v>591</v>
      </c>
      <c r="AO225" s="172" t="s">
        <v>575</v>
      </c>
      <c r="AP225" s="25" t="s">
        <v>307</v>
      </c>
    </row>
    <row r="226" spans="1:43" s="183" customFormat="1" ht="42.75" x14ac:dyDescent="0.25">
      <c r="A226" s="167" t="s">
        <v>41</v>
      </c>
      <c r="B226" s="256" t="s">
        <v>437</v>
      </c>
      <c r="C226" s="256">
        <v>424</v>
      </c>
      <c r="D226" s="254" t="s">
        <v>589</v>
      </c>
      <c r="E226" s="254" t="s">
        <v>1045</v>
      </c>
      <c r="F226" s="169">
        <v>44684</v>
      </c>
      <c r="G226" s="169">
        <v>44865</v>
      </c>
      <c r="H226" s="265"/>
      <c r="I226" s="257">
        <v>0.2</v>
      </c>
      <c r="J226" s="257"/>
      <c r="K226" s="257"/>
      <c r="L226" s="257"/>
      <c r="M226" s="257"/>
      <c r="N226" s="257"/>
      <c r="O226" s="257"/>
      <c r="P226" s="257"/>
      <c r="Q226" s="257"/>
      <c r="R226" s="257">
        <v>0.1</v>
      </c>
      <c r="S226" s="257"/>
      <c r="T226" s="257">
        <v>0.1</v>
      </c>
      <c r="U226" s="257"/>
      <c r="V226" s="257">
        <v>0.2</v>
      </c>
      <c r="W226" s="257"/>
      <c r="X226" s="257">
        <v>0.2</v>
      </c>
      <c r="Y226" s="257"/>
      <c r="Z226" s="257">
        <v>0.2</v>
      </c>
      <c r="AA226" s="257"/>
      <c r="AB226" s="257">
        <v>0.2</v>
      </c>
      <c r="AC226" s="257"/>
      <c r="AD226" s="257"/>
      <c r="AE226" s="257"/>
      <c r="AF226" s="257"/>
      <c r="AG226" s="257"/>
      <c r="AH226" s="257">
        <f t="shared" si="13"/>
        <v>1</v>
      </c>
      <c r="AI226" s="170">
        <f t="shared" si="13"/>
        <v>0</v>
      </c>
      <c r="AJ226" s="254" t="s">
        <v>593</v>
      </c>
      <c r="AK226" s="268"/>
      <c r="AL226" s="270"/>
      <c r="AM226" s="253" t="s">
        <v>305</v>
      </c>
      <c r="AN226" s="253" t="s">
        <v>591</v>
      </c>
      <c r="AO226" s="253" t="s">
        <v>575</v>
      </c>
      <c r="AP226" s="25" t="s">
        <v>307</v>
      </c>
    </row>
    <row r="227" spans="1:43" s="184" customFormat="1" ht="42.75" x14ac:dyDescent="0.25">
      <c r="A227" s="177" t="s">
        <v>41</v>
      </c>
      <c r="B227" s="178" t="s">
        <v>437</v>
      </c>
      <c r="C227" s="178">
        <v>424</v>
      </c>
      <c r="D227" s="166" t="s">
        <v>589</v>
      </c>
      <c r="E227" s="166" t="s">
        <v>594</v>
      </c>
      <c r="F227" s="169">
        <v>44621</v>
      </c>
      <c r="G227" s="169">
        <v>44742</v>
      </c>
      <c r="H227" s="265"/>
      <c r="I227" s="206">
        <v>0.05</v>
      </c>
      <c r="J227" s="206"/>
      <c r="K227" s="206"/>
      <c r="L227" s="206"/>
      <c r="M227" s="206"/>
      <c r="N227" s="206">
        <v>0.2</v>
      </c>
      <c r="O227" s="206"/>
      <c r="P227" s="206">
        <v>0.2</v>
      </c>
      <c r="Q227" s="206"/>
      <c r="R227" s="206">
        <v>0.3</v>
      </c>
      <c r="S227" s="206"/>
      <c r="T227" s="206">
        <v>0.3</v>
      </c>
      <c r="U227" s="206"/>
      <c r="V227" s="206"/>
      <c r="W227" s="206"/>
      <c r="X227" s="206"/>
      <c r="Y227" s="206"/>
      <c r="Z227" s="206"/>
      <c r="AA227" s="206"/>
      <c r="AB227" s="206"/>
      <c r="AC227" s="206"/>
      <c r="AD227" s="206"/>
      <c r="AE227" s="206"/>
      <c r="AF227" s="206"/>
      <c r="AG227" s="206"/>
      <c r="AH227" s="206">
        <f t="shared" si="13"/>
        <v>1</v>
      </c>
      <c r="AI227" s="170">
        <f t="shared" si="13"/>
        <v>0</v>
      </c>
      <c r="AJ227" s="166" t="s">
        <v>545</v>
      </c>
      <c r="AK227" s="268"/>
      <c r="AL227" s="270"/>
      <c r="AM227" s="172" t="s">
        <v>305</v>
      </c>
      <c r="AN227" s="172" t="s">
        <v>591</v>
      </c>
      <c r="AO227" s="172" t="s">
        <v>575</v>
      </c>
      <c r="AP227" s="25" t="s">
        <v>307</v>
      </c>
    </row>
    <row r="228" spans="1:43" s="184" customFormat="1" ht="71.25" x14ac:dyDescent="0.25">
      <c r="A228" s="177" t="s">
        <v>41</v>
      </c>
      <c r="B228" s="178" t="s">
        <v>437</v>
      </c>
      <c r="C228" s="178">
        <v>424</v>
      </c>
      <c r="D228" s="166" t="s">
        <v>589</v>
      </c>
      <c r="E228" s="166" t="s">
        <v>595</v>
      </c>
      <c r="F228" s="169">
        <v>44621</v>
      </c>
      <c r="G228" s="169">
        <v>44895</v>
      </c>
      <c r="H228" s="265"/>
      <c r="I228" s="206">
        <v>0.3</v>
      </c>
      <c r="J228" s="206"/>
      <c r="K228" s="206"/>
      <c r="L228" s="206"/>
      <c r="M228" s="206"/>
      <c r="N228" s="206">
        <v>0.2</v>
      </c>
      <c r="O228" s="206"/>
      <c r="P228" s="206">
        <v>0.2</v>
      </c>
      <c r="Q228" s="206"/>
      <c r="R228" s="206">
        <v>0.1</v>
      </c>
      <c r="S228" s="206"/>
      <c r="T228" s="206">
        <v>0.1</v>
      </c>
      <c r="U228" s="206"/>
      <c r="V228" s="206">
        <v>0.1</v>
      </c>
      <c r="W228" s="206"/>
      <c r="X228" s="206">
        <v>0.1</v>
      </c>
      <c r="Y228" s="206"/>
      <c r="Z228" s="206">
        <v>0.1</v>
      </c>
      <c r="AA228" s="206"/>
      <c r="AB228" s="206">
        <v>0.05</v>
      </c>
      <c r="AC228" s="206"/>
      <c r="AD228" s="206">
        <v>0.05</v>
      </c>
      <c r="AE228" s="206"/>
      <c r="AF228" s="206"/>
      <c r="AG228" s="206"/>
      <c r="AH228" s="206">
        <f t="shared" si="13"/>
        <v>1</v>
      </c>
      <c r="AI228" s="170">
        <f t="shared" si="13"/>
        <v>0</v>
      </c>
      <c r="AJ228" s="166" t="s">
        <v>460</v>
      </c>
      <c r="AK228" s="268"/>
      <c r="AL228" s="270"/>
      <c r="AM228" s="172" t="s">
        <v>305</v>
      </c>
      <c r="AN228" s="172" t="s">
        <v>591</v>
      </c>
      <c r="AO228" s="172" t="s">
        <v>575</v>
      </c>
      <c r="AP228" s="25" t="s">
        <v>307</v>
      </c>
    </row>
    <row r="229" spans="1:43" s="184" customFormat="1" ht="128.25" x14ac:dyDescent="0.25">
      <c r="A229" s="177" t="s">
        <v>41</v>
      </c>
      <c r="B229" s="178" t="s">
        <v>437</v>
      </c>
      <c r="C229" s="178">
        <v>424</v>
      </c>
      <c r="D229" s="166" t="s">
        <v>589</v>
      </c>
      <c r="E229" s="166" t="s">
        <v>596</v>
      </c>
      <c r="F229" s="169">
        <v>44593</v>
      </c>
      <c r="G229" s="169">
        <v>44895</v>
      </c>
      <c r="H229" s="265"/>
      <c r="I229" s="206">
        <v>0.4</v>
      </c>
      <c r="J229" s="206"/>
      <c r="K229" s="206"/>
      <c r="L229" s="206">
        <v>0.1</v>
      </c>
      <c r="M229" s="206"/>
      <c r="N229" s="206">
        <v>0.1</v>
      </c>
      <c r="O229" s="206"/>
      <c r="P229" s="206">
        <v>0.1</v>
      </c>
      <c r="Q229" s="206"/>
      <c r="R229" s="206">
        <v>0.1</v>
      </c>
      <c r="S229" s="206"/>
      <c r="T229" s="206">
        <v>0.1</v>
      </c>
      <c r="U229" s="206"/>
      <c r="V229" s="206">
        <v>0.1</v>
      </c>
      <c r="W229" s="206"/>
      <c r="X229" s="206">
        <v>0.1</v>
      </c>
      <c r="Y229" s="206"/>
      <c r="Z229" s="206">
        <v>0.1</v>
      </c>
      <c r="AA229" s="206"/>
      <c r="AB229" s="206">
        <v>0.1</v>
      </c>
      <c r="AC229" s="206"/>
      <c r="AD229" s="206">
        <v>0.1</v>
      </c>
      <c r="AE229" s="206"/>
      <c r="AF229" s="206"/>
      <c r="AG229" s="206"/>
      <c r="AH229" s="206">
        <f t="shared" si="13"/>
        <v>0.99999999999999989</v>
      </c>
      <c r="AI229" s="170">
        <f t="shared" si="13"/>
        <v>0</v>
      </c>
      <c r="AJ229" s="166" t="s">
        <v>597</v>
      </c>
      <c r="AK229" s="268"/>
      <c r="AL229" s="270"/>
      <c r="AM229" s="172" t="s">
        <v>305</v>
      </c>
      <c r="AN229" s="172" t="s">
        <v>591</v>
      </c>
      <c r="AO229" s="172" t="s">
        <v>575</v>
      </c>
      <c r="AP229" s="25" t="s">
        <v>307</v>
      </c>
    </row>
    <row r="230" spans="1:43" s="183" customFormat="1" ht="66.75" customHeight="1" x14ac:dyDescent="0.25">
      <c r="A230" s="167" t="s">
        <v>41</v>
      </c>
      <c r="B230" s="256" t="s">
        <v>437</v>
      </c>
      <c r="C230" s="256">
        <v>424</v>
      </c>
      <c r="D230" s="254" t="s">
        <v>589</v>
      </c>
      <c r="E230" s="254" t="s">
        <v>598</v>
      </c>
      <c r="F230" s="169">
        <v>44774</v>
      </c>
      <c r="G230" s="169">
        <v>44865</v>
      </c>
      <c r="H230" s="266"/>
      <c r="I230" s="257">
        <v>0.05</v>
      </c>
      <c r="J230" s="257"/>
      <c r="K230" s="257"/>
      <c r="L230" s="257"/>
      <c r="M230" s="257"/>
      <c r="N230" s="257"/>
      <c r="O230" s="257"/>
      <c r="P230" s="257"/>
      <c r="Q230" s="257"/>
      <c r="R230" s="257"/>
      <c r="S230" s="257"/>
      <c r="T230" s="257"/>
      <c r="U230" s="257"/>
      <c r="V230" s="257"/>
      <c r="W230" s="257"/>
      <c r="X230" s="257">
        <v>0.2</v>
      </c>
      <c r="Y230" s="257"/>
      <c r="Z230" s="257">
        <v>0.2</v>
      </c>
      <c r="AA230" s="257"/>
      <c r="AB230" s="257">
        <v>0.6</v>
      </c>
      <c r="AC230" s="257"/>
      <c r="AD230" s="257"/>
      <c r="AE230" s="257"/>
      <c r="AF230" s="257"/>
      <c r="AG230" s="257"/>
      <c r="AH230" s="257">
        <f t="shared" ref="AH230:AI230" si="14">+J230+L230+N230+P230+R230+T230+V230+X230+Z230+AB230+AD230+AF230</f>
        <v>1</v>
      </c>
      <c r="AI230" s="170">
        <f t="shared" si="14"/>
        <v>0</v>
      </c>
      <c r="AJ230" s="254" t="s">
        <v>551</v>
      </c>
      <c r="AK230" s="282"/>
      <c r="AL230" s="277"/>
      <c r="AM230" s="253" t="s">
        <v>305</v>
      </c>
      <c r="AN230" s="253" t="s">
        <v>591</v>
      </c>
      <c r="AO230" s="253" t="s">
        <v>575</v>
      </c>
      <c r="AP230" s="25" t="s">
        <v>307</v>
      </c>
    </row>
    <row r="231" spans="1:43" s="184" customFormat="1" ht="48" customHeight="1" x14ac:dyDescent="0.25">
      <c r="A231" s="177" t="s">
        <v>41</v>
      </c>
      <c r="B231" s="178" t="s">
        <v>437</v>
      </c>
      <c r="C231" s="178">
        <v>424</v>
      </c>
      <c r="D231" s="166" t="s">
        <v>599</v>
      </c>
      <c r="E231" s="166" t="s">
        <v>600</v>
      </c>
      <c r="F231" s="169">
        <v>44593</v>
      </c>
      <c r="G231" s="169">
        <v>44773</v>
      </c>
      <c r="H231" s="207">
        <v>1</v>
      </c>
      <c r="I231" s="231">
        <v>1</v>
      </c>
      <c r="J231" s="171"/>
      <c r="K231" s="171"/>
      <c r="L231" s="231">
        <v>0.1</v>
      </c>
      <c r="M231" s="171"/>
      <c r="N231" s="231">
        <v>0.15</v>
      </c>
      <c r="O231" s="171"/>
      <c r="P231" s="231">
        <v>0.15</v>
      </c>
      <c r="Q231" s="171"/>
      <c r="R231" s="231">
        <v>0.2</v>
      </c>
      <c r="S231" s="171"/>
      <c r="T231" s="231">
        <v>0.2</v>
      </c>
      <c r="U231" s="171"/>
      <c r="V231" s="231">
        <v>0.2</v>
      </c>
      <c r="W231" s="171"/>
      <c r="X231" s="171"/>
      <c r="Y231" s="171"/>
      <c r="Z231" s="171"/>
      <c r="AA231" s="171"/>
      <c r="AB231" s="171"/>
      <c r="AC231" s="171"/>
      <c r="AD231" s="171"/>
      <c r="AE231" s="171"/>
      <c r="AF231" s="171"/>
      <c r="AG231" s="171"/>
      <c r="AH231" s="206">
        <f>+J231+L231+N231+P231+R231+T231+V231+X231+Z231+AB231+AD231+AF231</f>
        <v>1</v>
      </c>
      <c r="AI231" s="170">
        <f>+K231+M231+O231+Q231+S231+U231+W231+Y231+AA231+AC231+AE231+AG231</f>
        <v>0</v>
      </c>
      <c r="AJ231" s="166" t="s">
        <v>601</v>
      </c>
      <c r="AK231" s="171">
        <v>27.5</v>
      </c>
      <c r="AL231" s="66">
        <v>45000000</v>
      </c>
      <c r="AM231" s="172" t="s">
        <v>305</v>
      </c>
      <c r="AN231" s="172" t="s">
        <v>306</v>
      </c>
      <c r="AO231" s="172" t="s">
        <v>575</v>
      </c>
      <c r="AP231" s="25" t="s">
        <v>307</v>
      </c>
    </row>
    <row r="232" spans="1:43" s="184" customFormat="1" ht="42.75" x14ac:dyDescent="0.25">
      <c r="A232" s="177" t="s">
        <v>41</v>
      </c>
      <c r="B232" s="178" t="s">
        <v>437</v>
      </c>
      <c r="C232" s="178">
        <v>424</v>
      </c>
      <c r="D232" s="166" t="s">
        <v>602</v>
      </c>
      <c r="E232" s="166" t="s">
        <v>603</v>
      </c>
      <c r="F232" s="169">
        <v>44501</v>
      </c>
      <c r="G232" s="169">
        <v>44895</v>
      </c>
      <c r="H232" s="264">
        <f>+I232+I233+I234+I235+I236+I237+I238+I239</f>
        <v>1</v>
      </c>
      <c r="I232" s="206">
        <v>0.1</v>
      </c>
      <c r="J232" s="206"/>
      <c r="K232" s="206"/>
      <c r="L232" s="206"/>
      <c r="M232" s="206"/>
      <c r="N232" s="206"/>
      <c r="O232" s="206"/>
      <c r="P232" s="206"/>
      <c r="Q232" s="206"/>
      <c r="R232" s="206"/>
      <c r="S232" s="206"/>
      <c r="T232" s="206"/>
      <c r="U232" s="206"/>
      <c r="V232" s="206"/>
      <c r="W232" s="206"/>
      <c r="X232" s="206"/>
      <c r="Y232" s="206"/>
      <c r="Z232" s="206"/>
      <c r="AA232" s="206"/>
      <c r="AB232" s="206"/>
      <c r="AC232" s="206"/>
      <c r="AD232" s="206">
        <v>1</v>
      </c>
      <c r="AE232" s="206"/>
      <c r="AF232" s="206"/>
      <c r="AG232" s="206"/>
      <c r="AH232" s="206">
        <f t="shared" ref="AH232:AI247" si="15">+J232+L232+N232+P232+R232+T232+V232+X232+Z232+AB232+AD232+AF232</f>
        <v>1</v>
      </c>
      <c r="AI232" s="170">
        <f>+K232+M232+O232+Q232+S232+U232+W232+Y232+AA232+AC232+AE232+AG232</f>
        <v>0</v>
      </c>
      <c r="AJ232" s="166" t="s">
        <v>604</v>
      </c>
      <c r="AK232" s="171" t="s">
        <v>82</v>
      </c>
      <c r="AL232" s="171" t="s">
        <v>82</v>
      </c>
      <c r="AM232" s="172" t="s">
        <v>305</v>
      </c>
      <c r="AN232" s="172" t="s">
        <v>306</v>
      </c>
      <c r="AO232" s="172" t="s">
        <v>575</v>
      </c>
      <c r="AP232" s="25" t="s">
        <v>307</v>
      </c>
    </row>
    <row r="233" spans="1:43" s="183" customFormat="1" ht="77.25" customHeight="1" x14ac:dyDescent="0.25">
      <c r="A233" s="167" t="s">
        <v>41</v>
      </c>
      <c r="B233" s="256" t="s">
        <v>437</v>
      </c>
      <c r="C233" s="256">
        <v>424</v>
      </c>
      <c r="D233" s="254" t="s">
        <v>602</v>
      </c>
      <c r="E233" s="254" t="s">
        <v>605</v>
      </c>
      <c r="F233" s="169">
        <v>44805</v>
      </c>
      <c r="G233" s="169">
        <v>44865</v>
      </c>
      <c r="H233" s="265"/>
      <c r="I233" s="257">
        <v>0.1</v>
      </c>
      <c r="J233" s="257"/>
      <c r="K233" s="257"/>
      <c r="L233" s="257"/>
      <c r="M233" s="257"/>
      <c r="N233" s="257"/>
      <c r="O233" s="257"/>
      <c r="P233" s="257"/>
      <c r="Q233" s="257"/>
      <c r="R233" s="257"/>
      <c r="S233" s="257"/>
      <c r="T233" s="257"/>
      <c r="U233" s="257"/>
      <c r="V233" s="257"/>
      <c r="W233" s="257"/>
      <c r="X233" s="257"/>
      <c r="Y233" s="257"/>
      <c r="Z233" s="257">
        <v>0.2</v>
      </c>
      <c r="AA233" s="257"/>
      <c r="AB233" s="257">
        <v>0.8</v>
      </c>
      <c r="AC233" s="257"/>
      <c r="AD233" s="257"/>
      <c r="AE233" s="257"/>
      <c r="AF233" s="257"/>
      <c r="AG233" s="257"/>
      <c r="AH233" s="257">
        <f t="shared" si="15"/>
        <v>1</v>
      </c>
      <c r="AI233" s="170">
        <f t="shared" si="15"/>
        <v>0</v>
      </c>
      <c r="AJ233" s="254" t="s">
        <v>604</v>
      </c>
      <c r="AK233" s="256" t="s">
        <v>82</v>
      </c>
      <c r="AL233" s="256" t="s">
        <v>82</v>
      </c>
      <c r="AM233" s="253" t="s">
        <v>305</v>
      </c>
      <c r="AN233" s="253" t="s">
        <v>306</v>
      </c>
      <c r="AO233" s="253" t="s">
        <v>575</v>
      </c>
      <c r="AP233" s="25" t="s">
        <v>307</v>
      </c>
    </row>
    <row r="234" spans="1:43" s="184" customFormat="1" ht="42.75" x14ac:dyDescent="0.25">
      <c r="A234" s="177" t="s">
        <v>41</v>
      </c>
      <c r="B234" s="178" t="s">
        <v>437</v>
      </c>
      <c r="C234" s="178">
        <v>424</v>
      </c>
      <c r="D234" s="166" t="s">
        <v>602</v>
      </c>
      <c r="E234" s="166" t="s">
        <v>606</v>
      </c>
      <c r="F234" s="169">
        <v>44652</v>
      </c>
      <c r="G234" s="169">
        <v>44681</v>
      </c>
      <c r="H234" s="265"/>
      <c r="I234" s="206">
        <v>0.2</v>
      </c>
      <c r="J234" s="206"/>
      <c r="K234" s="206"/>
      <c r="L234" s="206"/>
      <c r="M234" s="206"/>
      <c r="N234" s="206"/>
      <c r="O234" s="206"/>
      <c r="P234" s="206">
        <v>1</v>
      </c>
      <c r="Q234" s="206"/>
      <c r="R234" s="206"/>
      <c r="S234" s="206"/>
      <c r="T234" s="206"/>
      <c r="U234" s="206"/>
      <c r="V234" s="206"/>
      <c r="W234" s="206"/>
      <c r="X234" s="206"/>
      <c r="Y234" s="206"/>
      <c r="Z234" s="206"/>
      <c r="AA234" s="206"/>
      <c r="AB234" s="206"/>
      <c r="AC234" s="206"/>
      <c r="AD234" s="206"/>
      <c r="AE234" s="206"/>
      <c r="AF234" s="206"/>
      <c r="AG234" s="206"/>
      <c r="AH234" s="206">
        <f>+J234+L234+N234+P234+R234+T234+V234+X234+Z234+AB234+AD234+AF234</f>
        <v>1</v>
      </c>
      <c r="AI234" s="170">
        <f t="shared" si="15"/>
        <v>0</v>
      </c>
      <c r="AJ234" s="166" t="s">
        <v>607</v>
      </c>
      <c r="AK234" s="171" t="s">
        <v>82</v>
      </c>
      <c r="AL234" s="171" t="s">
        <v>82</v>
      </c>
      <c r="AM234" s="172" t="s">
        <v>305</v>
      </c>
      <c r="AN234" s="172" t="s">
        <v>306</v>
      </c>
      <c r="AO234" s="172" t="s">
        <v>575</v>
      </c>
      <c r="AP234" s="25" t="s">
        <v>307</v>
      </c>
    </row>
    <row r="235" spans="1:43" s="184" customFormat="1" ht="42.75" x14ac:dyDescent="0.25">
      <c r="A235" s="177" t="s">
        <v>41</v>
      </c>
      <c r="B235" s="178" t="s">
        <v>437</v>
      </c>
      <c r="C235" s="178">
        <v>424</v>
      </c>
      <c r="D235" s="166" t="s">
        <v>602</v>
      </c>
      <c r="E235" s="166" t="s">
        <v>608</v>
      </c>
      <c r="F235" s="169">
        <v>44743</v>
      </c>
      <c r="G235" s="169">
        <v>44773</v>
      </c>
      <c r="H235" s="265"/>
      <c r="I235" s="206">
        <v>0.2</v>
      </c>
      <c r="J235" s="206"/>
      <c r="K235" s="206"/>
      <c r="L235" s="206"/>
      <c r="M235" s="206"/>
      <c r="N235" s="206"/>
      <c r="O235" s="206"/>
      <c r="P235" s="206"/>
      <c r="Q235" s="206"/>
      <c r="R235" s="206"/>
      <c r="S235" s="206"/>
      <c r="T235" s="206"/>
      <c r="U235" s="206"/>
      <c r="V235" s="206">
        <v>1</v>
      </c>
      <c r="W235" s="206"/>
      <c r="X235" s="206"/>
      <c r="Y235" s="206"/>
      <c r="Z235" s="206"/>
      <c r="AA235" s="206"/>
      <c r="AB235" s="206"/>
      <c r="AC235" s="206"/>
      <c r="AD235" s="206"/>
      <c r="AE235" s="206"/>
      <c r="AF235" s="206"/>
      <c r="AG235" s="206"/>
      <c r="AH235" s="206">
        <f t="shared" si="15"/>
        <v>1</v>
      </c>
      <c r="AI235" s="170">
        <f t="shared" si="15"/>
        <v>0</v>
      </c>
      <c r="AJ235" s="166" t="s">
        <v>607</v>
      </c>
      <c r="AK235" s="171" t="s">
        <v>82</v>
      </c>
      <c r="AL235" s="171" t="s">
        <v>82</v>
      </c>
      <c r="AM235" s="172" t="s">
        <v>305</v>
      </c>
      <c r="AN235" s="172" t="s">
        <v>306</v>
      </c>
      <c r="AO235" s="172" t="s">
        <v>575</v>
      </c>
      <c r="AP235" s="25" t="s">
        <v>307</v>
      </c>
    </row>
    <row r="236" spans="1:43" s="184" customFormat="1" ht="42.75" x14ac:dyDescent="0.25">
      <c r="A236" s="177" t="s">
        <v>41</v>
      </c>
      <c r="B236" s="178" t="s">
        <v>437</v>
      </c>
      <c r="C236" s="178">
        <v>424</v>
      </c>
      <c r="D236" s="166" t="s">
        <v>602</v>
      </c>
      <c r="E236" s="166" t="s">
        <v>609</v>
      </c>
      <c r="F236" s="169">
        <v>44713</v>
      </c>
      <c r="G236" s="169">
        <v>44742</v>
      </c>
      <c r="H236" s="265"/>
      <c r="I236" s="206">
        <v>0.1</v>
      </c>
      <c r="J236" s="206"/>
      <c r="K236" s="206"/>
      <c r="L236" s="206"/>
      <c r="M236" s="206"/>
      <c r="N236" s="206"/>
      <c r="O236" s="206"/>
      <c r="P236" s="206"/>
      <c r="Q236" s="206"/>
      <c r="R236" s="206"/>
      <c r="S236" s="206"/>
      <c r="T236" s="206">
        <v>1</v>
      </c>
      <c r="U236" s="206"/>
      <c r="V236" s="206"/>
      <c r="W236" s="206"/>
      <c r="X236" s="206"/>
      <c r="Y236" s="206"/>
      <c r="Z236" s="206"/>
      <c r="AA236" s="206"/>
      <c r="AB236" s="206"/>
      <c r="AC236" s="206"/>
      <c r="AD236" s="206"/>
      <c r="AE236" s="206"/>
      <c r="AF236" s="206"/>
      <c r="AG236" s="206"/>
      <c r="AH236" s="206">
        <f t="shared" si="15"/>
        <v>1</v>
      </c>
      <c r="AI236" s="170">
        <f t="shared" si="15"/>
        <v>0</v>
      </c>
      <c r="AJ236" s="166" t="s">
        <v>610</v>
      </c>
      <c r="AK236" s="171" t="s">
        <v>82</v>
      </c>
      <c r="AL236" s="171" t="s">
        <v>82</v>
      </c>
      <c r="AM236" s="172" t="s">
        <v>305</v>
      </c>
      <c r="AN236" s="172" t="s">
        <v>306</v>
      </c>
      <c r="AO236" s="172" t="s">
        <v>575</v>
      </c>
      <c r="AP236" s="25" t="s">
        <v>307</v>
      </c>
    </row>
    <row r="237" spans="1:43" s="184" customFormat="1" ht="57.75" customHeight="1" x14ac:dyDescent="0.25">
      <c r="A237" s="177" t="s">
        <v>41</v>
      </c>
      <c r="B237" s="178" t="s">
        <v>437</v>
      </c>
      <c r="C237" s="178">
        <v>424</v>
      </c>
      <c r="D237" s="166" t="s">
        <v>602</v>
      </c>
      <c r="E237" s="166" t="s">
        <v>611</v>
      </c>
      <c r="F237" s="169">
        <v>44805</v>
      </c>
      <c r="G237" s="169">
        <v>44834</v>
      </c>
      <c r="H237" s="265"/>
      <c r="I237" s="206">
        <v>0.1</v>
      </c>
      <c r="J237" s="206"/>
      <c r="K237" s="206"/>
      <c r="L237" s="206"/>
      <c r="M237" s="206"/>
      <c r="N237" s="206"/>
      <c r="O237" s="206"/>
      <c r="P237" s="206"/>
      <c r="Q237" s="206"/>
      <c r="R237" s="206"/>
      <c r="S237" s="206"/>
      <c r="T237" s="206"/>
      <c r="U237" s="206"/>
      <c r="V237" s="206"/>
      <c r="W237" s="206"/>
      <c r="X237" s="206"/>
      <c r="Y237" s="206"/>
      <c r="Z237" s="206">
        <v>1</v>
      </c>
      <c r="AA237" s="206"/>
      <c r="AB237" s="206"/>
      <c r="AC237" s="206"/>
      <c r="AD237" s="206"/>
      <c r="AE237" s="206"/>
      <c r="AF237" s="206"/>
      <c r="AG237" s="206"/>
      <c r="AH237" s="206">
        <f t="shared" si="15"/>
        <v>1</v>
      </c>
      <c r="AI237" s="170">
        <f t="shared" si="15"/>
        <v>0</v>
      </c>
      <c r="AJ237" s="166" t="s">
        <v>610</v>
      </c>
      <c r="AK237" s="171" t="s">
        <v>82</v>
      </c>
      <c r="AL237" s="171" t="s">
        <v>82</v>
      </c>
      <c r="AM237" s="172" t="s">
        <v>305</v>
      </c>
      <c r="AN237" s="172" t="s">
        <v>306</v>
      </c>
      <c r="AO237" s="172" t="s">
        <v>575</v>
      </c>
      <c r="AP237" s="25" t="s">
        <v>307</v>
      </c>
    </row>
    <row r="238" spans="1:43" s="184" customFormat="1" ht="42.75" x14ac:dyDescent="0.25">
      <c r="A238" s="177" t="s">
        <v>41</v>
      </c>
      <c r="B238" s="178" t="s">
        <v>437</v>
      </c>
      <c r="C238" s="178">
        <v>424</v>
      </c>
      <c r="D238" s="166" t="s">
        <v>602</v>
      </c>
      <c r="E238" s="166" t="s">
        <v>571</v>
      </c>
      <c r="F238" s="169">
        <v>44713</v>
      </c>
      <c r="G238" s="169">
        <v>44742</v>
      </c>
      <c r="H238" s="265"/>
      <c r="I238" s="231">
        <v>0.1</v>
      </c>
      <c r="J238" s="171"/>
      <c r="K238" s="171"/>
      <c r="L238" s="171"/>
      <c r="M238" s="171"/>
      <c r="N238" s="171"/>
      <c r="O238" s="171"/>
      <c r="P238" s="171"/>
      <c r="Q238" s="171"/>
      <c r="R238" s="171"/>
      <c r="S238" s="171"/>
      <c r="T238" s="231">
        <v>1</v>
      </c>
      <c r="U238" s="171"/>
      <c r="V238" s="171"/>
      <c r="W238" s="171"/>
      <c r="X238" s="171"/>
      <c r="Y238" s="171"/>
      <c r="Z238" s="171"/>
      <c r="AA238" s="171"/>
      <c r="AB238" s="171"/>
      <c r="AC238" s="171"/>
      <c r="AD238" s="171"/>
      <c r="AE238" s="171"/>
      <c r="AF238" s="171"/>
      <c r="AG238" s="171"/>
      <c r="AH238" s="206">
        <f t="shared" si="15"/>
        <v>1</v>
      </c>
      <c r="AI238" s="170">
        <f t="shared" si="15"/>
        <v>0</v>
      </c>
      <c r="AJ238" s="166" t="s">
        <v>522</v>
      </c>
      <c r="AK238" s="171" t="s">
        <v>82</v>
      </c>
      <c r="AL238" s="171" t="s">
        <v>82</v>
      </c>
      <c r="AM238" s="172" t="s">
        <v>305</v>
      </c>
      <c r="AN238" s="172" t="s">
        <v>306</v>
      </c>
      <c r="AO238" s="172" t="s">
        <v>575</v>
      </c>
      <c r="AP238" s="25" t="s">
        <v>307</v>
      </c>
    </row>
    <row r="239" spans="1:43" s="184" customFormat="1" ht="42.75" x14ac:dyDescent="0.25">
      <c r="A239" s="177" t="s">
        <v>41</v>
      </c>
      <c r="B239" s="178" t="s">
        <v>437</v>
      </c>
      <c r="C239" s="178">
        <v>424</v>
      </c>
      <c r="D239" s="167" t="s">
        <v>602</v>
      </c>
      <c r="E239" s="167" t="s">
        <v>612</v>
      </c>
      <c r="F239" s="169">
        <v>44593</v>
      </c>
      <c r="G239" s="169">
        <v>44907</v>
      </c>
      <c r="H239" s="266"/>
      <c r="I239" s="231">
        <v>0.1</v>
      </c>
      <c r="J239" s="206"/>
      <c r="K239" s="206"/>
      <c r="L239" s="206">
        <v>0.05</v>
      </c>
      <c r="M239" s="206"/>
      <c r="N239" s="206">
        <v>0.1</v>
      </c>
      <c r="O239" s="206"/>
      <c r="P239" s="206">
        <v>0.1</v>
      </c>
      <c r="Q239" s="206"/>
      <c r="R239" s="206">
        <v>0.1</v>
      </c>
      <c r="S239" s="206"/>
      <c r="T239" s="206">
        <v>0.1</v>
      </c>
      <c r="U239" s="206"/>
      <c r="V239" s="206">
        <v>0.1</v>
      </c>
      <c r="W239" s="206"/>
      <c r="X239" s="206">
        <v>0.1</v>
      </c>
      <c r="Y239" s="206"/>
      <c r="Z239" s="206">
        <v>0.1</v>
      </c>
      <c r="AA239" s="206"/>
      <c r="AB239" s="206">
        <v>0.1</v>
      </c>
      <c r="AC239" s="206"/>
      <c r="AD239" s="206">
        <v>0.1</v>
      </c>
      <c r="AE239" s="206"/>
      <c r="AF239" s="206">
        <v>0.05</v>
      </c>
      <c r="AG239" s="206"/>
      <c r="AH239" s="206">
        <f t="shared" si="15"/>
        <v>0.99999999999999989</v>
      </c>
      <c r="AI239" s="170">
        <f t="shared" si="15"/>
        <v>0</v>
      </c>
      <c r="AJ239" s="166" t="s">
        <v>613</v>
      </c>
      <c r="AK239" s="171" t="s">
        <v>82</v>
      </c>
      <c r="AL239" s="171" t="s">
        <v>82</v>
      </c>
      <c r="AM239" s="172" t="s">
        <v>305</v>
      </c>
      <c r="AN239" s="172" t="s">
        <v>306</v>
      </c>
      <c r="AO239" s="172" t="s">
        <v>575</v>
      </c>
      <c r="AP239" s="25" t="s">
        <v>307</v>
      </c>
    </row>
    <row r="240" spans="1:43" s="184" customFormat="1" ht="110.25" customHeight="1" x14ac:dyDescent="0.25">
      <c r="A240" s="177" t="s">
        <v>41</v>
      </c>
      <c r="B240" s="178" t="s">
        <v>437</v>
      </c>
      <c r="C240" s="178">
        <v>424</v>
      </c>
      <c r="D240" s="167" t="s">
        <v>602</v>
      </c>
      <c r="E240" s="166" t="s">
        <v>1013</v>
      </c>
      <c r="F240" s="169">
        <v>44774</v>
      </c>
      <c r="G240" s="169">
        <v>44926</v>
      </c>
      <c r="H240" s="208">
        <v>1</v>
      </c>
      <c r="I240" s="206">
        <v>0.1</v>
      </c>
      <c r="J240" s="206"/>
      <c r="K240" s="206"/>
      <c r="L240" s="206"/>
      <c r="M240" s="206"/>
      <c r="N240" s="206"/>
      <c r="O240" s="206"/>
      <c r="P240" s="206"/>
      <c r="Q240" s="206"/>
      <c r="R240" s="206"/>
      <c r="S240" s="206"/>
      <c r="T240" s="206"/>
      <c r="U240" s="206"/>
      <c r="V240" s="206"/>
      <c r="W240" s="206"/>
      <c r="X240" s="206">
        <v>0.2</v>
      </c>
      <c r="Y240" s="206"/>
      <c r="Z240" s="206">
        <v>0.2</v>
      </c>
      <c r="AA240" s="206"/>
      <c r="AB240" s="206">
        <v>0.2</v>
      </c>
      <c r="AC240" s="206"/>
      <c r="AD240" s="206">
        <v>0.2</v>
      </c>
      <c r="AE240" s="206"/>
      <c r="AF240" s="206">
        <v>0.2</v>
      </c>
      <c r="AG240" s="206"/>
      <c r="AH240" s="206">
        <f t="shared" si="15"/>
        <v>1</v>
      </c>
      <c r="AI240" s="170">
        <f t="shared" si="15"/>
        <v>0</v>
      </c>
      <c r="AJ240" s="166" t="s">
        <v>989</v>
      </c>
      <c r="AK240" s="172" t="s">
        <v>82</v>
      </c>
      <c r="AL240" s="171" t="s">
        <v>82</v>
      </c>
      <c r="AM240" s="172" t="s">
        <v>305</v>
      </c>
      <c r="AN240" s="172" t="s">
        <v>306</v>
      </c>
      <c r="AO240" s="172" t="s">
        <v>575</v>
      </c>
      <c r="AP240" s="25" t="s">
        <v>307</v>
      </c>
      <c r="AQ240" s="185"/>
    </row>
    <row r="241" spans="1:42" s="184" customFormat="1" ht="142.5" x14ac:dyDescent="0.25">
      <c r="A241" s="177" t="s">
        <v>411</v>
      </c>
      <c r="B241" s="178" t="s">
        <v>412</v>
      </c>
      <c r="C241" s="178">
        <v>326</v>
      </c>
      <c r="D241" s="166" t="s">
        <v>614</v>
      </c>
      <c r="E241" s="166" t="s">
        <v>615</v>
      </c>
      <c r="F241" s="169">
        <v>44562</v>
      </c>
      <c r="G241" s="169">
        <v>44926</v>
      </c>
      <c r="H241" s="204">
        <f>+I241</f>
        <v>1</v>
      </c>
      <c r="I241" s="206">
        <v>1</v>
      </c>
      <c r="J241" s="206">
        <v>8.3333333333333343E-2</v>
      </c>
      <c r="K241" s="206"/>
      <c r="L241" s="206">
        <v>8.3333333333333343E-2</v>
      </c>
      <c r="M241" s="206"/>
      <c r="N241" s="206">
        <v>8.3333333333333343E-2</v>
      </c>
      <c r="O241" s="206"/>
      <c r="P241" s="206">
        <v>8.3333333333333343E-2</v>
      </c>
      <c r="Q241" s="206"/>
      <c r="R241" s="206">
        <v>8.3333333333333343E-2</v>
      </c>
      <c r="S241" s="206"/>
      <c r="T241" s="206">
        <v>8.3333333333333343E-2</v>
      </c>
      <c r="U241" s="206"/>
      <c r="V241" s="206">
        <v>8.3333333333333343E-2</v>
      </c>
      <c r="W241" s="206"/>
      <c r="X241" s="206">
        <v>8.3333333333333343E-2</v>
      </c>
      <c r="Y241" s="206"/>
      <c r="Z241" s="206">
        <v>8.3333333333333343E-2</v>
      </c>
      <c r="AA241" s="206"/>
      <c r="AB241" s="206">
        <v>8.3333333333333343E-2</v>
      </c>
      <c r="AC241" s="206"/>
      <c r="AD241" s="206">
        <v>8.3333333333333343E-2</v>
      </c>
      <c r="AE241" s="206"/>
      <c r="AF241" s="206">
        <v>8.3333333333333343E-2</v>
      </c>
      <c r="AG241" s="206"/>
      <c r="AH241" s="206">
        <f t="shared" si="15"/>
        <v>1.0000000000000002</v>
      </c>
      <c r="AI241" s="170">
        <f t="shared" si="15"/>
        <v>0</v>
      </c>
      <c r="AJ241" s="166" t="s">
        <v>616</v>
      </c>
      <c r="AK241" s="172">
        <v>17</v>
      </c>
      <c r="AL241" s="269">
        <v>396377767</v>
      </c>
      <c r="AM241" s="172" t="s">
        <v>617</v>
      </c>
      <c r="AN241" s="172" t="s">
        <v>618</v>
      </c>
      <c r="AO241" s="25" t="s">
        <v>619</v>
      </c>
      <c r="AP241" s="25" t="s">
        <v>1071</v>
      </c>
    </row>
    <row r="242" spans="1:42" s="184" customFormat="1" ht="57" customHeight="1" x14ac:dyDescent="0.25">
      <c r="A242" s="177" t="s">
        <v>411</v>
      </c>
      <c r="B242" s="178" t="s">
        <v>412</v>
      </c>
      <c r="C242" s="178">
        <v>326</v>
      </c>
      <c r="D242" s="166" t="s">
        <v>620</v>
      </c>
      <c r="E242" s="166" t="s">
        <v>621</v>
      </c>
      <c r="F242" s="169">
        <v>44713</v>
      </c>
      <c r="G242" s="169">
        <v>44926</v>
      </c>
      <c r="H242" s="271">
        <f>+I242+I243</f>
        <v>1</v>
      </c>
      <c r="I242" s="206">
        <v>0.5</v>
      </c>
      <c r="J242" s="206"/>
      <c r="K242" s="206"/>
      <c r="L242" s="206"/>
      <c r="M242" s="206"/>
      <c r="N242" s="206"/>
      <c r="O242" s="206"/>
      <c r="P242" s="206"/>
      <c r="Q242" s="206"/>
      <c r="R242" s="206"/>
      <c r="S242" s="206"/>
      <c r="T242" s="206">
        <v>0.5</v>
      </c>
      <c r="U242" s="206"/>
      <c r="V242" s="206"/>
      <c r="W242" s="206"/>
      <c r="X242" s="206"/>
      <c r="Y242" s="206"/>
      <c r="Z242" s="206"/>
      <c r="AA242" s="206"/>
      <c r="AB242" s="206"/>
      <c r="AC242" s="206"/>
      <c r="AD242" s="206">
        <v>0.5</v>
      </c>
      <c r="AE242" s="206"/>
      <c r="AF242" s="206"/>
      <c r="AG242" s="206"/>
      <c r="AH242" s="206">
        <f>+J242+L242+N242+P242+R242+T242+V242+X242+Z242+AB242+AD242+AF242</f>
        <v>1</v>
      </c>
      <c r="AI242" s="170">
        <f>+K242+M242+O242+Q242+S242+U242+W242+Y242+AA242+AC242+AE242+AG242</f>
        <v>0</v>
      </c>
      <c r="AJ242" s="166" t="s">
        <v>622</v>
      </c>
      <c r="AK242" s="171" t="s">
        <v>82</v>
      </c>
      <c r="AL242" s="268"/>
      <c r="AM242" s="172" t="s">
        <v>617</v>
      </c>
      <c r="AN242" s="172" t="s">
        <v>618</v>
      </c>
      <c r="AO242" s="25" t="s">
        <v>619</v>
      </c>
      <c r="AP242" s="25" t="s">
        <v>1071</v>
      </c>
    </row>
    <row r="243" spans="1:42" s="183" customFormat="1" ht="57" customHeight="1" x14ac:dyDescent="0.25">
      <c r="A243" s="167" t="s">
        <v>411</v>
      </c>
      <c r="B243" s="171" t="s">
        <v>412</v>
      </c>
      <c r="C243" s="171">
        <v>326</v>
      </c>
      <c r="D243" s="166" t="s">
        <v>620</v>
      </c>
      <c r="E243" s="166" t="s">
        <v>623</v>
      </c>
      <c r="F243" s="169">
        <v>44866</v>
      </c>
      <c r="G243" s="169">
        <v>44895</v>
      </c>
      <c r="H243" s="271"/>
      <c r="I243" s="206">
        <v>0.5</v>
      </c>
      <c r="J243" s="206"/>
      <c r="K243" s="206"/>
      <c r="L243" s="206"/>
      <c r="M243" s="206"/>
      <c r="N243" s="206"/>
      <c r="O243" s="206"/>
      <c r="P243" s="206"/>
      <c r="Q243" s="206"/>
      <c r="R243" s="206"/>
      <c r="S243" s="206"/>
      <c r="T243" s="206"/>
      <c r="U243" s="206"/>
      <c r="V243" s="206"/>
      <c r="W243" s="206"/>
      <c r="X243" s="206"/>
      <c r="Y243" s="206"/>
      <c r="Z243" s="206"/>
      <c r="AA243" s="206"/>
      <c r="AB243" s="206"/>
      <c r="AC243" s="206"/>
      <c r="AD243" s="206">
        <v>1</v>
      </c>
      <c r="AE243" s="206"/>
      <c r="AF243" s="206"/>
      <c r="AG243" s="206"/>
      <c r="AH243" s="206">
        <f t="shared" ref="AH243:AI243" si="16">+J243+L243+N243+P243+R243+T243+V243+X243+Z243+AB243+AD243+AF243</f>
        <v>1</v>
      </c>
      <c r="AI243" s="170">
        <f t="shared" si="16"/>
        <v>0</v>
      </c>
      <c r="AJ243" s="166" t="s">
        <v>624</v>
      </c>
      <c r="AK243" s="171" t="s">
        <v>82</v>
      </c>
      <c r="AL243" s="268"/>
      <c r="AM243" s="172" t="s">
        <v>617</v>
      </c>
      <c r="AN243" s="172" t="s">
        <v>618</v>
      </c>
      <c r="AO243" s="25" t="s">
        <v>619</v>
      </c>
      <c r="AP243" s="25" t="s">
        <v>1071</v>
      </c>
    </row>
    <row r="244" spans="1:42" s="184" customFormat="1" ht="71.25" x14ac:dyDescent="0.25">
      <c r="A244" s="177" t="s">
        <v>411</v>
      </c>
      <c r="B244" s="178" t="s">
        <v>412</v>
      </c>
      <c r="C244" s="178">
        <v>326</v>
      </c>
      <c r="D244" s="166" t="s">
        <v>625</v>
      </c>
      <c r="E244" s="166" t="s">
        <v>626</v>
      </c>
      <c r="F244" s="169">
        <v>44621</v>
      </c>
      <c r="G244" s="169">
        <v>44681</v>
      </c>
      <c r="H244" s="271">
        <f>+I244+I245+I246+I247+I248</f>
        <v>1</v>
      </c>
      <c r="I244" s="206">
        <v>0.2</v>
      </c>
      <c r="J244" s="206"/>
      <c r="K244" s="206"/>
      <c r="L244" s="206"/>
      <c r="M244" s="206"/>
      <c r="N244" s="206">
        <v>0.5</v>
      </c>
      <c r="O244" s="206"/>
      <c r="P244" s="206">
        <v>0.5</v>
      </c>
      <c r="Q244" s="206"/>
      <c r="R244" s="206"/>
      <c r="S244" s="206"/>
      <c r="T244" s="206"/>
      <c r="U244" s="206"/>
      <c r="V244" s="206"/>
      <c r="W244" s="206"/>
      <c r="X244" s="206"/>
      <c r="Y244" s="206"/>
      <c r="Z244" s="206"/>
      <c r="AA244" s="206"/>
      <c r="AB244" s="206"/>
      <c r="AC244" s="206"/>
      <c r="AD244" s="206"/>
      <c r="AE244" s="206"/>
      <c r="AF244" s="206"/>
      <c r="AG244" s="206"/>
      <c r="AH244" s="206">
        <f t="shared" si="15"/>
        <v>1</v>
      </c>
      <c r="AI244" s="170">
        <f t="shared" si="15"/>
        <v>0</v>
      </c>
      <c r="AJ244" s="166" t="s">
        <v>627</v>
      </c>
      <c r="AK244" s="276">
        <v>1</v>
      </c>
      <c r="AL244" s="270"/>
      <c r="AM244" s="172" t="s">
        <v>617</v>
      </c>
      <c r="AN244" s="172" t="s">
        <v>618</v>
      </c>
      <c r="AO244" s="25" t="s">
        <v>619</v>
      </c>
      <c r="AP244" s="25" t="s">
        <v>416</v>
      </c>
    </row>
    <row r="245" spans="1:42" s="184" customFormat="1" ht="71.25" x14ac:dyDescent="0.25">
      <c r="A245" s="177" t="s">
        <v>411</v>
      </c>
      <c r="B245" s="178" t="s">
        <v>412</v>
      </c>
      <c r="C245" s="178">
        <v>326</v>
      </c>
      <c r="D245" s="166" t="s">
        <v>625</v>
      </c>
      <c r="E245" s="166" t="s">
        <v>628</v>
      </c>
      <c r="F245" s="169">
        <v>44652</v>
      </c>
      <c r="G245" s="169">
        <v>44681</v>
      </c>
      <c r="H245" s="271"/>
      <c r="I245" s="206">
        <v>0.2</v>
      </c>
      <c r="J245" s="206"/>
      <c r="K245" s="206"/>
      <c r="L245" s="206"/>
      <c r="M245" s="206"/>
      <c r="N245" s="206"/>
      <c r="O245" s="206"/>
      <c r="P245" s="206">
        <v>1</v>
      </c>
      <c r="Q245" s="206"/>
      <c r="R245" s="206"/>
      <c r="S245" s="206"/>
      <c r="T245" s="206"/>
      <c r="U245" s="206"/>
      <c r="V245" s="206"/>
      <c r="W245" s="206"/>
      <c r="X245" s="206"/>
      <c r="Y245" s="206"/>
      <c r="Z245" s="206"/>
      <c r="AA245" s="206"/>
      <c r="AB245" s="206"/>
      <c r="AC245" s="206"/>
      <c r="AD245" s="206"/>
      <c r="AE245" s="206"/>
      <c r="AF245" s="206"/>
      <c r="AG245" s="206"/>
      <c r="AH245" s="206">
        <f t="shared" si="15"/>
        <v>1</v>
      </c>
      <c r="AI245" s="170">
        <f t="shared" si="15"/>
        <v>0</v>
      </c>
      <c r="AJ245" s="166" t="s">
        <v>629</v>
      </c>
      <c r="AK245" s="276"/>
      <c r="AL245" s="270"/>
      <c r="AM245" s="172" t="s">
        <v>617</v>
      </c>
      <c r="AN245" s="172" t="s">
        <v>618</v>
      </c>
      <c r="AO245" s="25" t="s">
        <v>619</v>
      </c>
      <c r="AP245" s="25" t="s">
        <v>416</v>
      </c>
    </row>
    <row r="246" spans="1:42" s="183" customFormat="1" ht="71.25" x14ac:dyDescent="0.25">
      <c r="A246" s="167" t="s">
        <v>411</v>
      </c>
      <c r="B246" s="171" t="s">
        <v>412</v>
      </c>
      <c r="C246" s="171">
        <v>326</v>
      </c>
      <c r="D246" s="166" t="s">
        <v>625</v>
      </c>
      <c r="E246" s="166" t="s">
        <v>630</v>
      </c>
      <c r="F246" s="169">
        <v>44805</v>
      </c>
      <c r="G246" s="169">
        <v>44895</v>
      </c>
      <c r="H246" s="271"/>
      <c r="I246" s="206">
        <v>0.1</v>
      </c>
      <c r="J246" s="206"/>
      <c r="K246" s="206"/>
      <c r="L246" s="206"/>
      <c r="M246" s="206"/>
      <c r="N246" s="206"/>
      <c r="O246" s="206"/>
      <c r="P246" s="206"/>
      <c r="Q246" s="206"/>
      <c r="R246" s="206"/>
      <c r="S246" s="206"/>
      <c r="T246" s="206"/>
      <c r="U246" s="206"/>
      <c r="V246" s="206"/>
      <c r="W246" s="206"/>
      <c r="X246" s="206"/>
      <c r="Y246" s="206"/>
      <c r="Z246" s="206">
        <v>0.35</v>
      </c>
      <c r="AA246" s="206"/>
      <c r="AB246" s="206">
        <v>0.35</v>
      </c>
      <c r="AC246" s="206"/>
      <c r="AD246" s="206">
        <v>0.3</v>
      </c>
      <c r="AE246" s="206"/>
      <c r="AF246" s="206"/>
      <c r="AG246" s="206"/>
      <c r="AH246" s="206">
        <f t="shared" si="15"/>
        <v>1</v>
      </c>
      <c r="AI246" s="170">
        <f t="shared" si="15"/>
        <v>0</v>
      </c>
      <c r="AJ246" s="166" t="s">
        <v>631</v>
      </c>
      <c r="AK246" s="276"/>
      <c r="AL246" s="270"/>
      <c r="AM246" s="172" t="s">
        <v>617</v>
      </c>
      <c r="AN246" s="172" t="s">
        <v>618</v>
      </c>
      <c r="AO246" s="25" t="s">
        <v>619</v>
      </c>
      <c r="AP246" s="25" t="s">
        <v>1071</v>
      </c>
    </row>
    <row r="247" spans="1:42" s="183" customFormat="1" ht="71.25" x14ac:dyDescent="0.25">
      <c r="A247" s="167" t="s">
        <v>411</v>
      </c>
      <c r="B247" s="171" t="s">
        <v>412</v>
      </c>
      <c r="C247" s="171">
        <v>326</v>
      </c>
      <c r="D247" s="166" t="s">
        <v>625</v>
      </c>
      <c r="E247" s="166" t="s">
        <v>632</v>
      </c>
      <c r="F247" s="169">
        <v>44866</v>
      </c>
      <c r="G247" s="169">
        <v>44895</v>
      </c>
      <c r="H247" s="271"/>
      <c r="I247" s="206">
        <v>0.4</v>
      </c>
      <c r="J247" s="206"/>
      <c r="K247" s="206"/>
      <c r="L247" s="206"/>
      <c r="M247" s="206"/>
      <c r="N247" s="206"/>
      <c r="O247" s="206"/>
      <c r="P247" s="206"/>
      <c r="Q247" s="206"/>
      <c r="R247" s="206"/>
      <c r="S247" s="206"/>
      <c r="T247" s="206"/>
      <c r="U247" s="206"/>
      <c r="V247" s="206"/>
      <c r="W247" s="206"/>
      <c r="X247" s="206"/>
      <c r="Y247" s="206"/>
      <c r="Z247" s="206"/>
      <c r="AA247" s="206"/>
      <c r="AB247" s="206"/>
      <c r="AC247" s="206"/>
      <c r="AD247" s="206">
        <v>1</v>
      </c>
      <c r="AE247" s="206"/>
      <c r="AF247" s="206"/>
      <c r="AG247" s="206"/>
      <c r="AH247" s="206">
        <f t="shared" si="15"/>
        <v>1</v>
      </c>
      <c r="AI247" s="170">
        <f t="shared" si="15"/>
        <v>0</v>
      </c>
      <c r="AJ247" s="166" t="s">
        <v>633</v>
      </c>
      <c r="AK247" s="276"/>
      <c r="AL247" s="270"/>
      <c r="AM247" s="172" t="s">
        <v>617</v>
      </c>
      <c r="AN247" s="172" t="s">
        <v>618</v>
      </c>
      <c r="AO247" s="25" t="s">
        <v>619</v>
      </c>
      <c r="AP247" s="25" t="s">
        <v>1071</v>
      </c>
    </row>
    <row r="248" spans="1:42" s="183" customFormat="1" ht="71.25" x14ac:dyDescent="0.25">
      <c r="A248" s="167" t="s">
        <v>411</v>
      </c>
      <c r="B248" s="171" t="s">
        <v>412</v>
      </c>
      <c r="C248" s="171">
        <v>326</v>
      </c>
      <c r="D248" s="166" t="s">
        <v>625</v>
      </c>
      <c r="E248" s="166" t="s">
        <v>634</v>
      </c>
      <c r="F248" s="169">
        <v>44866</v>
      </c>
      <c r="G248" s="169">
        <v>44895</v>
      </c>
      <c r="H248" s="271"/>
      <c r="I248" s="206">
        <v>0.1</v>
      </c>
      <c r="J248" s="206"/>
      <c r="K248" s="206"/>
      <c r="L248" s="206"/>
      <c r="M248" s="206"/>
      <c r="N248" s="206"/>
      <c r="O248" s="206"/>
      <c r="P248" s="206"/>
      <c r="Q248" s="206"/>
      <c r="R248" s="206"/>
      <c r="S248" s="206"/>
      <c r="T248" s="206"/>
      <c r="U248" s="206"/>
      <c r="V248" s="206"/>
      <c r="W248" s="206"/>
      <c r="X248" s="206"/>
      <c r="Y248" s="206"/>
      <c r="Z248" s="206"/>
      <c r="AA248" s="206"/>
      <c r="AB248" s="206"/>
      <c r="AC248" s="206"/>
      <c r="AD248" s="206">
        <v>1</v>
      </c>
      <c r="AE248" s="206"/>
      <c r="AF248" s="206"/>
      <c r="AG248" s="206"/>
      <c r="AH248" s="206">
        <f t="shared" ref="AH248:AI270" si="17">+J248+L248+N248+P248+R248+T248+V248+X248+Z248+AB248+AD248+AF248</f>
        <v>1</v>
      </c>
      <c r="AI248" s="170">
        <f t="shared" si="17"/>
        <v>0</v>
      </c>
      <c r="AJ248" s="166" t="s">
        <v>635</v>
      </c>
      <c r="AK248" s="276"/>
      <c r="AL248" s="277"/>
      <c r="AM248" s="172" t="s">
        <v>617</v>
      </c>
      <c r="AN248" s="172" t="s">
        <v>618</v>
      </c>
      <c r="AO248" s="25" t="s">
        <v>619</v>
      </c>
      <c r="AP248" s="25" t="s">
        <v>1071</v>
      </c>
    </row>
    <row r="249" spans="1:42" s="184" customFormat="1" ht="71.25" x14ac:dyDescent="0.25">
      <c r="A249" s="177" t="s">
        <v>41</v>
      </c>
      <c r="B249" s="178" t="s">
        <v>437</v>
      </c>
      <c r="C249" s="178">
        <v>432</v>
      </c>
      <c r="D249" s="166" t="s">
        <v>636</v>
      </c>
      <c r="E249" s="166" t="s">
        <v>637</v>
      </c>
      <c r="F249" s="169">
        <v>44593</v>
      </c>
      <c r="G249" s="169">
        <v>44651</v>
      </c>
      <c r="H249" s="271">
        <f>I249+I250+I251+I252</f>
        <v>1</v>
      </c>
      <c r="I249" s="206">
        <v>0.4</v>
      </c>
      <c r="J249" s="206"/>
      <c r="K249" s="206"/>
      <c r="L249" s="206">
        <v>0.5</v>
      </c>
      <c r="M249" s="206"/>
      <c r="N249" s="206">
        <v>0.5</v>
      </c>
      <c r="O249" s="206"/>
      <c r="P249" s="206"/>
      <c r="Q249" s="206"/>
      <c r="R249" s="206"/>
      <c r="S249" s="206"/>
      <c r="T249" s="206"/>
      <c r="U249" s="206"/>
      <c r="V249" s="206"/>
      <c r="W249" s="206"/>
      <c r="X249" s="206"/>
      <c r="Y249" s="206"/>
      <c r="Z249" s="206"/>
      <c r="AA249" s="206"/>
      <c r="AB249" s="206"/>
      <c r="AC249" s="206"/>
      <c r="AD249" s="206"/>
      <c r="AE249" s="206"/>
      <c r="AF249" s="206"/>
      <c r="AG249" s="206"/>
      <c r="AH249" s="206">
        <f t="shared" si="17"/>
        <v>1</v>
      </c>
      <c r="AI249" s="170">
        <f t="shared" si="17"/>
        <v>0</v>
      </c>
      <c r="AJ249" s="166" t="s">
        <v>638</v>
      </c>
      <c r="AK249" s="281">
        <v>0.26</v>
      </c>
      <c r="AL249" s="269">
        <v>268830000</v>
      </c>
      <c r="AM249" s="172" t="s">
        <v>617</v>
      </c>
      <c r="AN249" s="172" t="s">
        <v>618</v>
      </c>
      <c r="AO249" s="25" t="s">
        <v>619</v>
      </c>
      <c r="AP249" s="25" t="s">
        <v>416</v>
      </c>
    </row>
    <row r="250" spans="1:42" s="184" customFormat="1" ht="71.25" x14ac:dyDescent="0.25">
      <c r="A250" s="177" t="s">
        <v>41</v>
      </c>
      <c r="B250" s="178" t="s">
        <v>437</v>
      </c>
      <c r="C250" s="178">
        <v>432</v>
      </c>
      <c r="D250" s="166" t="s">
        <v>636</v>
      </c>
      <c r="E250" s="166" t="s">
        <v>639</v>
      </c>
      <c r="F250" s="169">
        <v>44652</v>
      </c>
      <c r="G250" s="169">
        <v>44681</v>
      </c>
      <c r="H250" s="271"/>
      <c r="I250" s="206">
        <v>0.1</v>
      </c>
      <c r="J250" s="206"/>
      <c r="K250" s="206"/>
      <c r="L250" s="206"/>
      <c r="M250" s="206"/>
      <c r="N250" s="206"/>
      <c r="O250" s="206"/>
      <c r="P250" s="206">
        <v>1</v>
      </c>
      <c r="Q250" s="206"/>
      <c r="R250" s="206"/>
      <c r="S250" s="206"/>
      <c r="T250" s="206"/>
      <c r="U250" s="206"/>
      <c r="V250" s="206"/>
      <c r="W250" s="206"/>
      <c r="X250" s="206"/>
      <c r="Y250" s="206"/>
      <c r="Z250" s="206"/>
      <c r="AA250" s="206"/>
      <c r="AB250" s="206"/>
      <c r="AC250" s="206"/>
      <c r="AD250" s="206"/>
      <c r="AE250" s="206"/>
      <c r="AF250" s="206"/>
      <c r="AG250" s="206"/>
      <c r="AH250" s="206">
        <f t="shared" si="17"/>
        <v>1</v>
      </c>
      <c r="AI250" s="170">
        <f t="shared" si="17"/>
        <v>0</v>
      </c>
      <c r="AJ250" s="166" t="s">
        <v>640</v>
      </c>
      <c r="AK250" s="281"/>
      <c r="AL250" s="270"/>
      <c r="AM250" s="172" t="s">
        <v>617</v>
      </c>
      <c r="AN250" s="172" t="s">
        <v>618</v>
      </c>
      <c r="AO250" s="25" t="s">
        <v>619</v>
      </c>
      <c r="AP250" s="25" t="s">
        <v>416</v>
      </c>
    </row>
    <row r="251" spans="1:42" s="183" customFormat="1" ht="42.75" x14ac:dyDescent="0.25">
      <c r="A251" s="167" t="s">
        <v>41</v>
      </c>
      <c r="B251" s="256" t="s">
        <v>437</v>
      </c>
      <c r="C251" s="256">
        <v>432</v>
      </c>
      <c r="D251" s="254" t="s">
        <v>636</v>
      </c>
      <c r="E251" s="254" t="s">
        <v>1023</v>
      </c>
      <c r="F251" s="169">
        <v>44835</v>
      </c>
      <c r="G251" s="169">
        <v>44865</v>
      </c>
      <c r="H251" s="271"/>
      <c r="I251" s="257">
        <v>0.35</v>
      </c>
      <c r="J251" s="257"/>
      <c r="K251" s="257"/>
      <c r="L251" s="257"/>
      <c r="M251" s="257"/>
      <c r="N251" s="257"/>
      <c r="O251" s="257"/>
      <c r="P251" s="257"/>
      <c r="Q251" s="257"/>
      <c r="R251" s="257"/>
      <c r="S251" s="257"/>
      <c r="T251" s="257"/>
      <c r="U251" s="257"/>
      <c r="V251" s="257"/>
      <c r="W251" s="257"/>
      <c r="X251" s="257"/>
      <c r="Y251" s="257"/>
      <c r="Z251" s="257"/>
      <c r="AA251" s="257"/>
      <c r="AB251" s="257">
        <v>1</v>
      </c>
      <c r="AC251" s="257"/>
      <c r="AD251" s="257"/>
      <c r="AE251" s="257"/>
      <c r="AF251" s="257"/>
      <c r="AG251" s="257"/>
      <c r="AH251" s="257">
        <f>+J251+L251+N251+P251+R251+T251+V251+X251+Z251+AB251+AD251+AF251</f>
        <v>1</v>
      </c>
      <c r="AI251" s="170">
        <f t="shared" si="17"/>
        <v>0</v>
      </c>
      <c r="AJ251" s="254" t="s">
        <v>642</v>
      </c>
      <c r="AK251" s="281"/>
      <c r="AL251" s="270"/>
      <c r="AM251" s="253" t="s">
        <v>617</v>
      </c>
      <c r="AN251" s="253" t="s">
        <v>618</v>
      </c>
      <c r="AO251" s="25" t="s">
        <v>619</v>
      </c>
      <c r="AP251" s="25" t="s">
        <v>1071</v>
      </c>
    </row>
    <row r="252" spans="1:42" s="184" customFormat="1" ht="42.75" x14ac:dyDescent="0.25">
      <c r="A252" s="177" t="s">
        <v>41</v>
      </c>
      <c r="B252" s="178" t="s">
        <v>437</v>
      </c>
      <c r="C252" s="178">
        <v>432</v>
      </c>
      <c r="D252" s="166" t="s">
        <v>636</v>
      </c>
      <c r="E252" s="166" t="s">
        <v>643</v>
      </c>
      <c r="F252" s="169">
        <v>44713</v>
      </c>
      <c r="G252" s="169">
        <v>44742</v>
      </c>
      <c r="H252" s="271"/>
      <c r="I252" s="206">
        <v>0.15</v>
      </c>
      <c r="J252" s="206"/>
      <c r="K252" s="206"/>
      <c r="L252" s="206"/>
      <c r="M252" s="206"/>
      <c r="N252" s="206"/>
      <c r="O252" s="206"/>
      <c r="P252" s="206"/>
      <c r="Q252" s="206"/>
      <c r="R252" s="206"/>
      <c r="S252" s="206"/>
      <c r="T252" s="206">
        <v>1</v>
      </c>
      <c r="U252" s="206"/>
      <c r="V252" s="206"/>
      <c r="W252" s="206"/>
      <c r="X252" s="206"/>
      <c r="Y252" s="206"/>
      <c r="Z252" s="206"/>
      <c r="AA252" s="206"/>
      <c r="AB252" s="206"/>
      <c r="AC252" s="206"/>
      <c r="AD252" s="206"/>
      <c r="AE252" s="206"/>
      <c r="AF252" s="206"/>
      <c r="AG252" s="206"/>
      <c r="AH252" s="206">
        <f t="shared" si="17"/>
        <v>1</v>
      </c>
      <c r="AI252" s="170">
        <f t="shared" si="17"/>
        <v>0</v>
      </c>
      <c r="AJ252" s="166" t="s">
        <v>644</v>
      </c>
      <c r="AK252" s="281"/>
      <c r="AL252" s="277"/>
      <c r="AM252" s="172" t="s">
        <v>617</v>
      </c>
      <c r="AN252" s="172" t="s">
        <v>618</v>
      </c>
      <c r="AO252" s="25" t="s">
        <v>619</v>
      </c>
      <c r="AP252" s="25" t="s">
        <v>416</v>
      </c>
    </row>
    <row r="253" spans="1:42" s="184" customFormat="1" ht="58.5" x14ac:dyDescent="0.25">
      <c r="A253" s="177" t="s">
        <v>41</v>
      </c>
      <c r="B253" s="178" t="s">
        <v>437</v>
      </c>
      <c r="C253" s="178">
        <v>432</v>
      </c>
      <c r="D253" s="166" t="s">
        <v>645</v>
      </c>
      <c r="E253" s="166" t="s">
        <v>646</v>
      </c>
      <c r="F253" s="169">
        <v>44713</v>
      </c>
      <c r="G253" s="169">
        <v>44926</v>
      </c>
      <c r="H253" s="258">
        <f>+I253</f>
        <v>1</v>
      </c>
      <c r="I253" s="206">
        <v>1</v>
      </c>
      <c r="J253" s="206"/>
      <c r="K253" s="206"/>
      <c r="L253" s="206"/>
      <c r="M253" s="206"/>
      <c r="N253" s="206"/>
      <c r="O253" s="206"/>
      <c r="P253" s="206"/>
      <c r="Q253" s="206"/>
      <c r="R253" s="206"/>
      <c r="S253" s="206"/>
      <c r="T253" s="206">
        <v>0.5</v>
      </c>
      <c r="U253" s="206"/>
      <c r="V253" s="206"/>
      <c r="W253" s="206"/>
      <c r="X253" s="206"/>
      <c r="Y253" s="206"/>
      <c r="Z253" s="206"/>
      <c r="AA253" s="206"/>
      <c r="AB253" s="206"/>
      <c r="AC253" s="206"/>
      <c r="AD253" s="206">
        <v>0.5</v>
      </c>
      <c r="AE253" s="206"/>
      <c r="AF253" s="206"/>
      <c r="AG253" s="206"/>
      <c r="AH253" s="206">
        <f t="shared" si="17"/>
        <v>1</v>
      </c>
      <c r="AI253" s="170">
        <f t="shared" si="17"/>
        <v>0</v>
      </c>
      <c r="AJ253" s="166" t="s">
        <v>622</v>
      </c>
      <c r="AK253" s="171" t="s">
        <v>82</v>
      </c>
      <c r="AL253" s="171" t="s">
        <v>82</v>
      </c>
      <c r="AM253" s="172" t="s">
        <v>617</v>
      </c>
      <c r="AN253" s="172" t="s">
        <v>618</v>
      </c>
      <c r="AO253" s="25" t="s">
        <v>619</v>
      </c>
      <c r="AP253" s="25" t="s">
        <v>1071</v>
      </c>
    </row>
    <row r="254" spans="1:42" s="184" customFormat="1" ht="85.5" x14ac:dyDescent="0.25">
      <c r="A254" s="177" t="s">
        <v>41</v>
      </c>
      <c r="B254" s="178" t="s">
        <v>656</v>
      </c>
      <c r="C254" s="178">
        <v>550</v>
      </c>
      <c r="D254" s="166" t="s">
        <v>657</v>
      </c>
      <c r="E254" s="166" t="s">
        <v>658</v>
      </c>
      <c r="F254" s="169">
        <v>44713</v>
      </c>
      <c r="G254" s="169">
        <v>44926</v>
      </c>
      <c r="H254" s="271">
        <f>+I254+I255+I256+I257+I258</f>
        <v>1</v>
      </c>
      <c r="I254" s="206">
        <v>0.15</v>
      </c>
      <c r="J254" s="206"/>
      <c r="K254" s="206"/>
      <c r="L254" s="206"/>
      <c r="M254" s="206"/>
      <c r="N254" s="206"/>
      <c r="O254" s="206"/>
      <c r="P254" s="206"/>
      <c r="Q254" s="206"/>
      <c r="R254" s="206"/>
      <c r="S254" s="206"/>
      <c r="T254" s="206">
        <v>0.5</v>
      </c>
      <c r="U254" s="206"/>
      <c r="V254" s="206"/>
      <c r="W254" s="206"/>
      <c r="X254" s="206"/>
      <c r="Y254" s="206"/>
      <c r="Z254" s="206"/>
      <c r="AA254" s="206"/>
      <c r="AB254" s="206"/>
      <c r="AC254" s="206"/>
      <c r="AD254" s="206">
        <v>0.5</v>
      </c>
      <c r="AE254" s="206"/>
      <c r="AF254" s="206"/>
      <c r="AG254" s="206"/>
      <c r="AH254" s="206">
        <f t="shared" si="17"/>
        <v>1</v>
      </c>
      <c r="AI254" s="170">
        <f t="shared" si="17"/>
        <v>0</v>
      </c>
      <c r="AJ254" s="166" t="s">
        <v>659</v>
      </c>
      <c r="AK254" s="276">
        <v>1</v>
      </c>
      <c r="AL254" s="269">
        <v>126690000</v>
      </c>
      <c r="AM254" s="172" t="s">
        <v>617</v>
      </c>
      <c r="AN254" s="172" t="s">
        <v>618</v>
      </c>
      <c r="AO254" s="25" t="s">
        <v>619</v>
      </c>
      <c r="AP254" s="25" t="s">
        <v>1071</v>
      </c>
    </row>
    <row r="255" spans="1:42" s="184" customFormat="1" ht="43.5" x14ac:dyDescent="0.25">
      <c r="A255" s="177" t="s">
        <v>41</v>
      </c>
      <c r="B255" s="178" t="s">
        <v>656</v>
      </c>
      <c r="C255" s="178">
        <v>550</v>
      </c>
      <c r="D255" s="166" t="s">
        <v>657</v>
      </c>
      <c r="E255" s="166" t="s">
        <v>660</v>
      </c>
      <c r="F255" s="169">
        <v>44621</v>
      </c>
      <c r="G255" s="169">
        <v>44651</v>
      </c>
      <c r="H255" s="271"/>
      <c r="I255" s="206">
        <v>0.25</v>
      </c>
      <c r="J255" s="206"/>
      <c r="K255" s="206"/>
      <c r="L255" s="206"/>
      <c r="M255" s="206"/>
      <c r="N255" s="206">
        <v>1</v>
      </c>
      <c r="O255" s="206"/>
      <c r="P255" s="206"/>
      <c r="Q255" s="206"/>
      <c r="R255" s="206"/>
      <c r="S255" s="206"/>
      <c r="T255" s="206"/>
      <c r="U255" s="206"/>
      <c r="V255" s="206"/>
      <c r="W255" s="206"/>
      <c r="X255" s="206"/>
      <c r="Y255" s="206"/>
      <c r="Z255" s="206"/>
      <c r="AA255" s="206"/>
      <c r="AB255" s="206"/>
      <c r="AC255" s="206"/>
      <c r="AD255" s="206"/>
      <c r="AE255" s="206"/>
      <c r="AF255" s="206"/>
      <c r="AG255" s="206"/>
      <c r="AH255" s="206">
        <f t="shared" si="17"/>
        <v>1</v>
      </c>
      <c r="AI255" s="170">
        <f t="shared" si="17"/>
        <v>0</v>
      </c>
      <c r="AJ255" s="166" t="s">
        <v>661</v>
      </c>
      <c r="AK255" s="276"/>
      <c r="AL255" s="270"/>
      <c r="AM255" s="172" t="s">
        <v>617</v>
      </c>
      <c r="AN255" s="172" t="s">
        <v>618</v>
      </c>
      <c r="AO255" s="25" t="s">
        <v>619</v>
      </c>
      <c r="AP255" s="25" t="s">
        <v>416</v>
      </c>
    </row>
    <row r="256" spans="1:42" s="184" customFormat="1" ht="43.5" x14ac:dyDescent="0.25">
      <c r="A256" s="177" t="s">
        <v>41</v>
      </c>
      <c r="B256" s="178" t="s">
        <v>656</v>
      </c>
      <c r="C256" s="178">
        <v>550</v>
      </c>
      <c r="D256" s="166" t="s">
        <v>657</v>
      </c>
      <c r="E256" s="166" t="s">
        <v>662</v>
      </c>
      <c r="F256" s="169">
        <v>44652</v>
      </c>
      <c r="G256" s="169">
        <v>44926</v>
      </c>
      <c r="H256" s="271"/>
      <c r="I256" s="206">
        <v>0.3</v>
      </c>
      <c r="J256" s="206"/>
      <c r="K256" s="206"/>
      <c r="L256" s="206"/>
      <c r="M256" s="206"/>
      <c r="N256" s="206"/>
      <c r="O256" s="206"/>
      <c r="P256" s="206">
        <v>0.2</v>
      </c>
      <c r="Q256" s="206"/>
      <c r="R256" s="206"/>
      <c r="S256" s="206"/>
      <c r="T256" s="206">
        <v>0.2</v>
      </c>
      <c r="U256" s="206"/>
      <c r="V256" s="206"/>
      <c r="W256" s="206"/>
      <c r="X256" s="206">
        <v>0.2</v>
      </c>
      <c r="Y256" s="206"/>
      <c r="Z256" s="206"/>
      <c r="AA256" s="206"/>
      <c r="AB256" s="206">
        <v>0.2</v>
      </c>
      <c r="AC256" s="206"/>
      <c r="AD256" s="206"/>
      <c r="AE256" s="206"/>
      <c r="AF256" s="206">
        <v>0.2</v>
      </c>
      <c r="AG256" s="206"/>
      <c r="AH256" s="206">
        <f t="shared" si="17"/>
        <v>1</v>
      </c>
      <c r="AI256" s="170">
        <f t="shared" si="17"/>
        <v>0</v>
      </c>
      <c r="AJ256" s="166" t="s">
        <v>663</v>
      </c>
      <c r="AK256" s="276"/>
      <c r="AL256" s="270"/>
      <c r="AM256" s="172" t="s">
        <v>617</v>
      </c>
      <c r="AN256" s="172" t="s">
        <v>618</v>
      </c>
      <c r="AO256" s="25" t="s">
        <v>619</v>
      </c>
      <c r="AP256" s="25" t="s">
        <v>1071</v>
      </c>
    </row>
    <row r="257" spans="1:42" s="184" customFormat="1" ht="43.5" x14ac:dyDescent="0.25">
      <c r="A257" s="177" t="s">
        <v>41</v>
      </c>
      <c r="B257" s="178" t="s">
        <v>656</v>
      </c>
      <c r="C257" s="178">
        <v>550</v>
      </c>
      <c r="D257" s="166" t="s">
        <v>657</v>
      </c>
      <c r="E257" s="166" t="s">
        <v>664</v>
      </c>
      <c r="F257" s="169">
        <v>44621</v>
      </c>
      <c r="G257" s="169">
        <v>44926</v>
      </c>
      <c r="H257" s="271"/>
      <c r="I257" s="206">
        <v>0.1</v>
      </c>
      <c r="J257" s="206"/>
      <c r="K257" s="206"/>
      <c r="L257" s="206"/>
      <c r="M257" s="206"/>
      <c r="N257" s="206">
        <v>0.25</v>
      </c>
      <c r="O257" s="206"/>
      <c r="P257" s="206"/>
      <c r="Q257" s="206"/>
      <c r="R257" s="206"/>
      <c r="S257" s="206"/>
      <c r="T257" s="206">
        <v>0.25</v>
      </c>
      <c r="U257" s="206"/>
      <c r="V257" s="206"/>
      <c r="W257" s="206"/>
      <c r="X257" s="206"/>
      <c r="Y257" s="206"/>
      <c r="Z257" s="206">
        <v>0.25</v>
      </c>
      <c r="AA257" s="206"/>
      <c r="AB257" s="206"/>
      <c r="AC257" s="206"/>
      <c r="AD257" s="206"/>
      <c r="AE257" s="206"/>
      <c r="AF257" s="206">
        <v>0.25</v>
      </c>
      <c r="AG257" s="206"/>
      <c r="AH257" s="206">
        <f t="shared" si="17"/>
        <v>1</v>
      </c>
      <c r="AI257" s="170">
        <f t="shared" si="17"/>
        <v>0</v>
      </c>
      <c r="AJ257" s="166" t="s">
        <v>666</v>
      </c>
      <c r="AK257" s="276"/>
      <c r="AL257" s="270"/>
      <c r="AM257" s="172" t="s">
        <v>617</v>
      </c>
      <c r="AN257" s="172" t="s">
        <v>618</v>
      </c>
      <c r="AO257" s="25" t="s">
        <v>619</v>
      </c>
      <c r="AP257" s="25" t="s">
        <v>1071</v>
      </c>
    </row>
    <row r="258" spans="1:42" s="184" customFormat="1" ht="71.25" x14ac:dyDescent="0.25">
      <c r="A258" s="177" t="s">
        <v>41</v>
      </c>
      <c r="B258" s="178" t="s">
        <v>656</v>
      </c>
      <c r="C258" s="178">
        <v>550</v>
      </c>
      <c r="D258" s="166" t="s">
        <v>657</v>
      </c>
      <c r="E258" s="166" t="s">
        <v>667</v>
      </c>
      <c r="F258" s="169">
        <v>44896</v>
      </c>
      <c r="G258" s="169">
        <v>44926</v>
      </c>
      <c r="H258" s="271"/>
      <c r="I258" s="206">
        <v>0.2</v>
      </c>
      <c r="J258" s="206"/>
      <c r="K258" s="206"/>
      <c r="L258" s="206"/>
      <c r="M258" s="206"/>
      <c r="N258" s="206"/>
      <c r="O258" s="206"/>
      <c r="P258" s="206"/>
      <c r="Q258" s="206"/>
      <c r="R258" s="206"/>
      <c r="S258" s="206"/>
      <c r="T258" s="206"/>
      <c r="U258" s="206"/>
      <c r="V258" s="206"/>
      <c r="W258" s="206"/>
      <c r="X258" s="206"/>
      <c r="Y258" s="206"/>
      <c r="Z258" s="206"/>
      <c r="AA258" s="206"/>
      <c r="AB258" s="206"/>
      <c r="AC258" s="206"/>
      <c r="AD258" s="206"/>
      <c r="AE258" s="206"/>
      <c r="AF258" s="206">
        <v>1</v>
      </c>
      <c r="AG258" s="206"/>
      <c r="AH258" s="206">
        <f t="shared" si="17"/>
        <v>1</v>
      </c>
      <c r="AI258" s="170">
        <f t="shared" si="17"/>
        <v>0</v>
      </c>
      <c r="AJ258" s="166" t="s">
        <v>668</v>
      </c>
      <c r="AK258" s="276"/>
      <c r="AL258" s="277"/>
      <c r="AM258" s="172" t="s">
        <v>617</v>
      </c>
      <c r="AN258" s="172" t="s">
        <v>618</v>
      </c>
      <c r="AO258" s="25" t="s">
        <v>619</v>
      </c>
      <c r="AP258" s="25" t="s">
        <v>1071</v>
      </c>
    </row>
    <row r="259" spans="1:42" s="184" customFormat="1" ht="100.5" customHeight="1" x14ac:dyDescent="0.25">
      <c r="A259" s="177" t="s">
        <v>41</v>
      </c>
      <c r="B259" s="178" t="s">
        <v>656</v>
      </c>
      <c r="C259" s="178">
        <v>550</v>
      </c>
      <c r="D259" s="166" t="s">
        <v>669</v>
      </c>
      <c r="E259" s="166" t="s">
        <v>670</v>
      </c>
      <c r="F259" s="169">
        <v>44896</v>
      </c>
      <c r="G259" s="169">
        <v>44926</v>
      </c>
      <c r="H259" s="271">
        <f>+I259+I260</f>
        <v>1</v>
      </c>
      <c r="I259" s="206">
        <v>0.5</v>
      </c>
      <c r="J259" s="206"/>
      <c r="K259" s="206"/>
      <c r="L259" s="206"/>
      <c r="M259" s="206"/>
      <c r="N259" s="206"/>
      <c r="O259" s="206"/>
      <c r="P259" s="206"/>
      <c r="Q259" s="206"/>
      <c r="R259" s="206"/>
      <c r="S259" s="206"/>
      <c r="T259" s="206"/>
      <c r="U259" s="206"/>
      <c r="V259" s="206"/>
      <c r="W259" s="206"/>
      <c r="X259" s="206"/>
      <c r="Y259" s="206"/>
      <c r="Z259" s="206"/>
      <c r="AA259" s="206"/>
      <c r="AB259" s="206"/>
      <c r="AC259" s="206"/>
      <c r="AD259" s="206"/>
      <c r="AE259" s="206"/>
      <c r="AF259" s="206">
        <v>1</v>
      </c>
      <c r="AG259" s="206"/>
      <c r="AH259" s="206">
        <f>+J259+L259+N259+P259+R259+T259+V259+X259+Z259+AB259+AD259+AF259</f>
        <v>1</v>
      </c>
      <c r="AI259" s="170">
        <f>+K259+M259+O259+Q259+S259+U259+W259+Y259+AA259+AC259+AE259+AG259</f>
        <v>0</v>
      </c>
      <c r="AJ259" s="166" t="s">
        <v>671</v>
      </c>
      <c r="AK259" s="171" t="s">
        <v>82</v>
      </c>
      <c r="AL259" s="171" t="s">
        <v>82</v>
      </c>
      <c r="AM259" s="172" t="s">
        <v>617</v>
      </c>
      <c r="AN259" s="172" t="s">
        <v>618</v>
      </c>
      <c r="AO259" s="25" t="s">
        <v>619</v>
      </c>
      <c r="AP259" s="25" t="s">
        <v>1071</v>
      </c>
    </row>
    <row r="260" spans="1:42" s="184" customFormat="1" ht="114.75" customHeight="1" x14ac:dyDescent="0.25">
      <c r="A260" s="177" t="s">
        <v>41</v>
      </c>
      <c r="B260" s="178" t="s">
        <v>656</v>
      </c>
      <c r="C260" s="178">
        <v>550</v>
      </c>
      <c r="D260" s="166" t="s">
        <v>669</v>
      </c>
      <c r="E260" s="166" t="s">
        <v>672</v>
      </c>
      <c r="F260" s="169">
        <v>44713</v>
      </c>
      <c r="G260" s="169">
        <v>44895</v>
      </c>
      <c r="H260" s="271"/>
      <c r="I260" s="206">
        <v>0.5</v>
      </c>
      <c r="J260" s="206"/>
      <c r="K260" s="206"/>
      <c r="L260" s="206"/>
      <c r="M260" s="206"/>
      <c r="N260" s="206"/>
      <c r="O260" s="206"/>
      <c r="P260" s="206"/>
      <c r="Q260" s="206"/>
      <c r="R260" s="206"/>
      <c r="S260" s="206"/>
      <c r="T260" s="206">
        <v>0.5</v>
      </c>
      <c r="U260" s="206"/>
      <c r="V260" s="206"/>
      <c r="W260" s="206"/>
      <c r="X260" s="206"/>
      <c r="Y260" s="206"/>
      <c r="Z260" s="206"/>
      <c r="AA260" s="206"/>
      <c r="AB260" s="206"/>
      <c r="AC260" s="206"/>
      <c r="AD260" s="206">
        <v>0.5</v>
      </c>
      <c r="AE260" s="206"/>
      <c r="AF260" s="206"/>
      <c r="AG260" s="206"/>
      <c r="AH260" s="206">
        <f>+J260+L260+N260+P260+R260+T260+V260+X260+Z260+AB260+AD260+AF260</f>
        <v>1</v>
      </c>
      <c r="AI260" s="170">
        <f>+K260+M260+O260+Q260+S260+U260+W260+Y260+AA260+AC260+AE260+AG260</f>
        <v>0</v>
      </c>
      <c r="AJ260" s="166" t="s">
        <v>673</v>
      </c>
      <c r="AK260" s="171" t="s">
        <v>82</v>
      </c>
      <c r="AL260" s="171" t="s">
        <v>82</v>
      </c>
      <c r="AM260" s="172" t="s">
        <v>617</v>
      </c>
      <c r="AN260" s="172" t="s">
        <v>618</v>
      </c>
      <c r="AO260" s="25" t="s">
        <v>619</v>
      </c>
      <c r="AP260" s="25" t="s">
        <v>1071</v>
      </c>
    </row>
    <row r="261" spans="1:42" s="183" customFormat="1" ht="64.5" customHeight="1" x14ac:dyDescent="0.25">
      <c r="A261" s="167" t="s">
        <v>411</v>
      </c>
      <c r="B261" s="256" t="s">
        <v>412</v>
      </c>
      <c r="C261" s="256">
        <v>329</v>
      </c>
      <c r="D261" s="254" t="s">
        <v>674</v>
      </c>
      <c r="E261" s="254" t="s">
        <v>1026</v>
      </c>
      <c r="F261" s="169">
        <v>44774</v>
      </c>
      <c r="G261" s="169">
        <v>44865</v>
      </c>
      <c r="H261" s="271">
        <f>+I261+I262+I263+I264</f>
        <v>1</v>
      </c>
      <c r="I261" s="257">
        <v>0.1</v>
      </c>
      <c r="J261" s="257"/>
      <c r="K261" s="257"/>
      <c r="L261" s="257"/>
      <c r="M261" s="257"/>
      <c r="N261" s="257"/>
      <c r="O261" s="257"/>
      <c r="P261" s="257"/>
      <c r="Q261" s="257"/>
      <c r="R261" s="257"/>
      <c r="S261" s="257"/>
      <c r="T261" s="257"/>
      <c r="U261" s="257"/>
      <c r="V261" s="257"/>
      <c r="W261" s="257"/>
      <c r="X261" s="257">
        <v>0.25</v>
      </c>
      <c r="Y261" s="257"/>
      <c r="Z261" s="257">
        <v>0.25</v>
      </c>
      <c r="AA261" s="257"/>
      <c r="AB261" s="257">
        <v>0.5</v>
      </c>
      <c r="AC261" s="257"/>
      <c r="AD261" s="257"/>
      <c r="AE261" s="257"/>
      <c r="AF261" s="257"/>
      <c r="AG261" s="257"/>
      <c r="AH261" s="257">
        <f t="shared" ref="AH261:AI261" si="18">+J261+L261+N261+P261+R261+T261+V261+X261+Z261+AB261+AD261+AF261</f>
        <v>1</v>
      </c>
      <c r="AI261" s="170">
        <f t="shared" si="18"/>
        <v>0</v>
      </c>
      <c r="AJ261" s="254" t="s">
        <v>1027</v>
      </c>
      <c r="AK261" s="276">
        <v>1</v>
      </c>
      <c r="AL261" s="269">
        <v>1822640634</v>
      </c>
      <c r="AM261" s="253" t="s">
        <v>617</v>
      </c>
      <c r="AN261" s="253" t="s">
        <v>618</v>
      </c>
      <c r="AO261" s="25" t="s">
        <v>619</v>
      </c>
      <c r="AP261" s="25" t="s">
        <v>1071</v>
      </c>
    </row>
    <row r="262" spans="1:42" s="184" customFormat="1" ht="57.75" customHeight="1" x14ac:dyDescent="0.25">
      <c r="A262" s="177" t="s">
        <v>411</v>
      </c>
      <c r="B262" s="178" t="s">
        <v>412</v>
      </c>
      <c r="C262" s="178">
        <v>329</v>
      </c>
      <c r="D262" s="166" t="s">
        <v>674</v>
      </c>
      <c r="E262" s="166" t="s">
        <v>677</v>
      </c>
      <c r="F262" s="169">
        <v>44593</v>
      </c>
      <c r="G262" s="169">
        <v>44620</v>
      </c>
      <c r="H262" s="271"/>
      <c r="I262" s="206">
        <v>0.2</v>
      </c>
      <c r="J262" s="206"/>
      <c r="K262" s="206"/>
      <c r="L262" s="206">
        <v>1</v>
      </c>
      <c r="M262" s="206"/>
      <c r="N262" s="206"/>
      <c r="O262" s="206"/>
      <c r="P262" s="206"/>
      <c r="Q262" s="206"/>
      <c r="R262" s="206"/>
      <c r="S262" s="206"/>
      <c r="T262" s="206"/>
      <c r="U262" s="206"/>
      <c r="V262" s="206"/>
      <c r="W262" s="206"/>
      <c r="X262" s="206"/>
      <c r="Y262" s="206"/>
      <c r="Z262" s="206"/>
      <c r="AA262" s="206"/>
      <c r="AB262" s="206"/>
      <c r="AC262" s="206"/>
      <c r="AD262" s="206"/>
      <c r="AE262" s="206"/>
      <c r="AF262" s="206"/>
      <c r="AG262" s="206"/>
      <c r="AH262" s="206">
        <f t="shared" si="17"/>
        <v>1</v>
      </c>
      <c r="AI262" s="170">
        <f t="shared" si="17"/>
        <v>0</v>
      </c>
      <c r="AJ262" s="166" t="s">
        <v>678</v>
      </c>
      <c r="AK262" s="276"/>
      <c r="AL262" s="270"/>
      <c r="AM262" s="172" t="s">
        <v>617</v>
      </c>
      <c r="AN262" s="172" t="s">
        <v>618</v>
      </c>
      <c r="AO262" s="25" t="s">
        <v>619</v>
      </c>
      <c r="AP262" s="25" t="s">
        <v>416</v>
      </c>
    </row>
    <row r="263" spans="1:42" s="184" customFormat="1" ht="80.25" customHeight="1" x14ac:dyDescent="0.25">
      <c r="A263" s="177" t="s">
        <v>411</v>
      </c>
      <c r="B263" s="178" t="s">
        <v>412</v>
      </c>
      <c r="C263" s="178">
        <v>329</v>
      </c>
      <c r="D263" s="166" t="s">
        <v>674</v>
      </c>
      <c r="E263" s="166" t="s">
        <v>679</v>
      </c>
      <c r="F263" s="169">
        <v>44621</v>
      </c>
      <c r="G263" s="169">
        <v>44926</v>
      </c>
      <c r="H263" s="271"/>
      <c r="I263" s="206">
        <v>0.6</v>
      </c>
      <c r="J263" s="206"/>
      <c r="K263" s="206"/>
      <c r="L263" s="206"/>
      <c r="M263" s="206"/>
      <c r="N263" s="206">
        <v>0.25</v>
      </c>
      <c r="O263" s="206"/>
      <c r="P263" s="206"/>
      <c r="Q263" s="206"/>
      <c r="R263" s="206"/>
      <c r="S263" s="206"/>
      <c r="T263" s="206">
        <v>0.25</v>
      </c>
      <c r="U263" s="206"/>
      <c r="V263" s="206"/>
      <c r="W263" s="206"/>
      <c r="X263" s="206"/>
      <c r="Y263" s="206"/>
      <c r="Z263" s="206">
        <v>0.25</v>
      </c>
      <c r="AA263" s="206"/>
      <c r="AB263" s="206"/>
      <c r="AC263" s="206"/>
      <c r="AD263" s="206"/>
      <c r="AE263" s="206"/>
      <c r="AF263" s="206">
        <v>0.25</v>
      </c>
      <c r="AG263" s="206"/>
      <c r="AH263" s="206">
        <f t="shared" si="17"/>
        <v>1</v>
      </c>
      <c r="AI263" s="170">
        <f t="shared" si="17"/>
        <v>0</v>
      </c>
      <c r="AJ263" s="166" t="s">
        <v>680</v>
      </c>
      <c r="AK263" s="276"/>
      <c r="AL263" s="270"/>
      <c r="AM263" s="172" t="s">
        <v>617</v>
      </c>
      <c r="AN263" s="172" t="s">
        <v>618</v>
      </c>
      <c r="AO263" s="25" t="s">
        <v>619</v>
      </c>
      <c r="AP263" s="25" t="s">
        <v>1071</v>
      </c>
    </row>
    <row r="264" spans="1:42" s="184" customFormat="1" ht="71.25" x14ac:dyDescent="0.25">
      <c r="A264" s="177" t="s">
        <v>411</v>
      </c>
      <c r="B264" s="178" t="s">
        <v>412</v>
      </c>
      <c r="C264" s="178">
        <v>329</v>
      </c>
      <c r="D264" s="166" t="s">
        <v>674</v>
      </c>
      <c r="E264" s="166" t="s">
        <v>681</v>
      </c>
      <c r="F264" s="169">
        <v>44896</v>
      </c>
      <c r="G264" s="169">
        <v>44926</v>
      </c>
      <c r="H264" s="271"/>
      <c r="I264" s="206">
        <v>0.1</v>
      </c>
      <c r="J264" s="206"/>
      <c r="K264" s="206"/>
      <c r="L264" s="206"/>
      <c r="M264" s="206"/>
      <c r="N264" s="206"/>
      <c r="O264" s="206"/>
      <c r="P264" s="206"/>
      <c r="Q264" s="206"/>
      <c r="R264" s="206"/>
      <c r="S264" s="206"/>
      <c r="T264" s="206"/>
      <c r="U264" s="206"/>
      <c r="V264" s="206"/>
      <c r="W264" s="206"/>
      <c r="X264" s="206"/>
      <c r="Y264" s="206"/>
      <c r="Z264" s="206"/>
      <c r="AA264" s="206"/>
      <c r="AB264" s="206"/>
      <c r="AC264" s="206"/>
      <c r="AD264" s="206"/>
      <c r="AE264" s="206"/>
      <c r="AF264" s="206">
        <v>1</v>
      </c>
      <c r="AG264" s="206"/>
      <c r="AH264" s="206">
        <f t="shared" si="17"/>
        <v>1</v>
      </c>
      <c r="AI264" s="170">
        <f t="shared" si="17"/>
        <v>0</v>
      </c>
      <c r="AJ264" s="166" t="s">
        <v>682</v>
      </c>
      <c r="AK264" s="276"/>
      <c r="AL264" s="270"/>
      <c r="AM264" s="172" t="s">
        <v>617</v>
      </c>
      <c r="AN264" s="172" t="s">
        <v>618</v>
      </c>
      <c r="AO264" s="25" t="s">
        <v>619</v>
      </c>
      <c r="AP264" s="25" t="s">
        <v>1071</v>
      </c>
    </row>
    <row r="265" spans="1:42" s="184" customFormat="1" ht="71.25" customHeight="1" x14ac:dyDescent="0.25">
      <c r="A265" s="177" t="s">
        <v>411</v>
      </c>
      <c r="B265" s="178" t="s">
        <v>412</v>
      </c>
      <c r="C265" s="178">
        <v>329</v>
      </c>
      <c r="D265" s="166" t="s">
        <v>683</v>
      </c>
      <c r="E265" s="166" t="s">
        <v>684</v>
      </c>
      <c r="F265" s="169">
        <v>44621</v>
      </c>
      <c r="G265" s="169">
        <v>44926</v>
      </c>
      <c r="H265" s="271">
        <f>SUM(I265:I275)</f>
        <v>1</v>
      </c>
      <c r="I265" s="206">
        <v>0.1</v>
      </c>
      <c r="J265" s="206"/>
      <c r="K265" s="206"/>
      <c r="L265" s="206"/>
      <c r="M265" s="206"/>
      <c r="N265" s="206">
        <v>0.25</v>
      </c>
      <c r="O265" s="206"/>
      <c r="P265" s="206"/>
      <c r="Q265" s="206"/>
      <c r="R265" s="206"/>
      <c r="S265" s="206"/>
      <c r="T265" s="206">
        <v>0.25</v>
      </c>
      <c r="U265" s="206"/>
      <c r="V265" s="206"/>
      <c r="W265" s="206"/>
      <c r="X265" s="206"/>
      <c r="Y265" s="206"/>
      <c r="Z265" s="206">
        <v>0.25</v>
      </c>
      <c r="AA265" s="206"/>
      <c r="AB265" s="206"/>
      <c r="AC265" s="206"/>
      <c r="AD265" s="206"/>
      <c r="AE265" s="206"/>
      <c r="AF265" s="206">
        <v>0.25</v>
      </c>
      <c r="AG265" s="206"/>
      <c r="AH265" s="206">
        <f t="shared" si="17"/>
        <v>1</v>
      </c>
      <c r="AI265" s="170">
        <f t="shared" si="17"/>
        <v>0</v>
      </c>
      <c r="AJ265" s="239" t="s">
        <v>685</v>
      </c>
      <c r="AK265" s="171" t="s">
        <v>82</v>
      </c>
      <c r="AL265" s="270"/>
      <c r="AM265" s="172" t="s">
        <v>617</v>
      </c>
      <c r="AN265" s="172" t="s">
        <v>618</v>
      </c>
      <c r="AO265" s="25" t="s">
        <v>619</v>
      </c>
      <c r="AP265" s="25" t="s">
        <v>1071</v>
      </c>
    </row>
    <row r="266" spans="1:42" s="184" customFormat="1" ht="58.5" customHeight="1" x14ac:dyDescent="0.25">
      <c r="A266" s="177" t="s">
        <v>411</v>
      </c>
      <c r="B266" s="178" t="s">
        <v>412</v>
      </c>
      <c r="C266" s="178">
        <v>329</v>
      </c>
      <c r="D266" s="166" t="s">
        <v>683</v>
      </c>
      <c r="E266" s="166" t="s">
        <v>686</v>
      </c>
      <c r="F266" s="169">
        <v>44652</v>
      </c>
      <c r="G266" s="169">
        <v>44681</v>
      </c>
      <c r="H266" s="271"/>
      <c r="I266" s="206">
        <v>0.1</v>
      </c>
      <c r="J266" s="206"/>
      <c r="K266" s="206"/>
      <c r="L266" s="206"/>
      <c r="M266" s="206"/>
      <c r="N266" s="206"/>
      <c r="O266" s="206"/>
      <c r="P266" s="206">
        <v>1</v>
      </c>
      <c r="Q266" s="206"/>
      <c r="R266" s="206"/>
      <c r="S266" s="206"/>
      <c r="T266" s="206"/>
      <c r="U266" s="206"/>
      <c r="V266" s="206"/>
      <c r="W266" s="206"/>
      <c r="X266" s="206"/>
      <c r="Y266" s="206"/>
      <c r="Z266" s="206"/>
      <c r="AA266" s="206"/>
      <c r="AB266" s="206"/>
      <c r="AC266" s="206"/>
      <c r="AD266" s="206"/>
      <c r="AE266" s="206"/>
      <c r="AF266" s="206"/>
      <c r="AG266" s="206"/>
      <c r="AH266" s="206">
        <f t="shared" si="17"/>
        <v>1</v>
      </c>
      <c r="AI266" s="170">
        <f t="shared" si="17"/>
        <v>0</v>
      </c>
      <c r="AJ266" s="239" t="s">
        <v>687</v>
      </c>
      <c r="AK266" s="171" t="s">
        <v>82</v>
      </c>
      <c r="AL266" s="270"/>
      <c r="AM266" s="172" t="s">
        <v>617</v>
      </c>
      <c r="AN266" s="172" t="s">
        <v>618</v>
      </c>
      <c r="AO266" s="25" t="s">
        <v>619</v>
      </c>
      <c r="AP266" s="25" t="s">
        <v>416</v>
      </c>
    </row>
    <row r="267" spans="1:42" s="184" customFormat="1" ht="58.5" customHeight="1" x14ac:dyDescent="0.25">
      <c r="A267" s="177" t="s">
        <v>411</v>
      </c>
      <c r="B267" s="178" t="s">
        <v>412</v>
      </c>
      <c r="C267" s="178">
        <v>329</v>
      </c>
      <c r="D267" s="166" t="s">
        <v>683</v>
      </c>
      <c r="E267" s="166" t="s">
        <v>688</v>
      </c>
      <c r="F267" s="169">
        <v>44621</v>
      </c>
      <c r="G267" s="169">
        <v>44926</v>
      </c>
      <c r="H267" s="271"/>
      <c r="I267" s="206">
        <v>0.1</v>
      </c>
      <c r="J267" s="206"/>
      <c r="K267" s="206"/>
      <c r="L267" s="206"/>
      <c r="M267" s="206"/>
      <c r="N267" s="206">
        <v>0.25</v>
      </c>
      <c r="O267" s="206"/>
      <c r="P267" s="206"/>
      <c r="Q267" s="206"/>
      <c r="R267" s="206"/>
      <c r="S267" s="206"/>
      <c r="T267" s="206">
        <v>0.25</v>
      </c>
      <c r="U267" s="206"/>
      <c r="V267" s="206"/>
      <c r="W267" s="206"/>
      <c r="X267" s="206"/>
      <c r="Y267" s="206"/>
      <c r="Z267" s="206">
        <v>0.25</v>
      </c>
      <c r="AA267" s="206"/>
      <c r="AB267" s="206"/>
      <c r="AC267" s="206"/>
      <c r="AD267" s="206"/>
      <c r="AE267" s="206"/>
      <c r="AF267" s="206">
        <v>0.25</v>
      </c>
      <c r="AG267" s="206"/>
      <c r="AH267" s="206">
        <f t="shared" si="17"/>
        <v>1</v>
      </c>
      <c r="AI267" s="170">
        <f t="shared" si="17"/>
        <v>0</v>
      </c>
      <c r="AJ267" s="239" t="s">
        <v>689</v>
      </c>
      <c r="AK267" s="171" t="s">
        <v>82</v>
      </c>
      <c r="AL267" s="270"/>
      <c r="AM267" s="172" t="s">
        <v>617</v>
      </c>
      <c r="AN267" s="172" t="s">
        <v>618</v>
      </c>
      <c r="AO267" s="25" t="s">
        <v>619</v>
      </c>
      <c r="AP267" s="25" t="s">
        <v>1071</v>
      </c>
    </row>
    <row r="268" spans="1:42" s="184" customFormat="1" ht="58.5" customHeight="1" x14ac:dyDescent="0.25">
      <c r="A268" s="177" t="s">
        <v>411</v>
      </c>
      <c r="B268" s="178" t="s">
        <v>412</v>
      </c>
      <c r="C268" s="178">
        <v>329</v>
      </c>
      <c r="D268" s="166" t="s">
        <v>690</v>
      </c>
      <c r="E268" s="166" t="s">
        <v>691</v>
      </c>
      <c r="F268" s="169">
        <v>44621</v>
      </c>
      <c r="G268" s="169">
        <v>44926</v>
      </c>
      <c r="H268" s="271"/>
      <c r="I268" s="206">
        <v>0.1</v>
      </c>
      <c r="J268" s="206"/>
      <c r="K268" s="206"/>
      <c r="L268" s="206"/>
      <c r="M268" s="206"/>
      <c r="N268" s="206">
        <v>0.25</v>
      </c>
      <c r="O268" s="206"/>
      <c r="P268" s="206"/>
      <c r="Q268" s="206"/>
      <c r="R268" s="206"/>
      <c r="S268" s="206"/>
      <c r="T268" s="206">
        <v>0.25</v>
      </c>
      <c r="U268" s="206"/>
      <c r="V268" s="206"/>
      <c r="W268" s="206"/>
      <c r="X268" s="206"/>
      <c r="Y268" s="206"/>
      <c r="Z268" s="206">
        <v>0.25</v>
      </c>
      <c r="AA268" s="206"/>
      <c r="AB268" s="206"/>
      <c r="AC268" s="206"/>
      <c r="AD268" s="206"/>
      <c r="AE268" s="206"/>
      <c r="AF268" s="206">
        <v>0.25</v>
      </c>
      <c r="AG268" s="206"/>
      <c r="AH268" s="206">
        <f t="shared" si="17"/>
        <v>1</v>
      </c>
      <c r="AI268" s="170">
        <f t="shared" si="17"/>
        <v>0</v>
      </c>
      <c r="AJ268" s="239" t="s">
        <v>692</v>
      </c>
      <c r="AK268" s="171" t="s">
        <v>82</v>
      </c>
      <c r="AL268" s="270"/>
      <c r="AM268" s="172" t="s">
        <v>617</v>
      </c>
      <c r="AN268" s="172" t="s">
        <v>618</v>
      </c>
      <c r="AO268" s="25" t="s">
        <v>619</v>
      </c>
      <c r="AP268" s="25" t="s">
        <v>1071</v>
      </c>
    </row>
    <row r="269" spans="1:42" s="184" customFormat="1" ht="58.5" customHeight="1" x14ac:dyDescent="0.25">
      <c r="A269" s="177" t="s">
        <v>411</v>
      </c>
      <c r="B269" s="178" t="s">
        <v>412</v>
      </c>
      <c r="C269" s="178">
        <v>329</v>
      </c>
      <c r="D269" s="166" t="s">
        <v>683</v>
      </c>
      <c r="E269" s="166" t="s">
        <v>695</v>
      </c>
      <c r="F269" s="169">
        <v>44621</v>
      </c>
      <c r="G269" s="169">
        <v>44742</v>
      </c>
      <c r="H269" s="271"/>
      <c r="I269" s="206">
        <v>0.1</v>
      </c>
      <c r="J269" s="206"/>
      <c r="K269" s="206"/>
      <c r="L269" s="206"/>
      <c r="M269" s="206"/>
      <c r="N269" s="206">
        <v>0.5</v>
      </c>
      <c r="O269" s="206"/>
      <c r="P269" s="206"/>
      <c r="Q269" s="206"/>
      <c r="R269" s="206"/>
      <c r="S269" s="206"/>
      <c r="T269" s="206">
        <v>0.5</v>
      </c>
      <c r="U269" s="206"/>
      <c r="V269" s="206"/>
      <c r="W269" s="206"/>
      <c r="X269" s="206"/>
      <c r="Y269" s="206"/>
      <c r="Z269" s="206"/>
      <c r="AA269" s="206"/>
      <c r="AB269" s="206"/>
      <c r="AC269" s="206"/>
      <c r="AD269" s="206"/>
      <c r="AE269" s="206"/>
      <c r="AF269" s="206"/>
      <c r="AG269" s="206"/>
      <c r="AH269" s="206">
        <f t="shared" si="17"/>
        <v>1</v>
      </c>
      <c r="AI269" s="170">
        <f t="shared" si="17"/>
        <v>0</v>
      </c>
      <c r="AJ269" s="239" t="s">
        <v>696</v>
      </c>
      <c r="AK269" s="171" t="s">
        <v>82</v>
      </c>
      <c r="AL269" s="270"/>
      <c r="AM269" s="172" t="s">
        <v>617</v>
      </c>
      <c r="AN269" s="172" t="s">
        <v>618</v>
      </c>
      <c r="AO269" s="25" t="s">
        <v>619</v>
      </c>
      <c r="AP269" s="25" t="s">
        <v>416</v>
      </c>
    </row>
    <row r="270" spans="1:42" s="184" customFormat="1" ht="58.5" customHeight="1" x14ac:dyDescent="0.25">
      <c r="A270" s="177" t="s">
        <v>411</v>
      </c>
      <c r="B270" s="178" t="s">
        <v>412</v>
      </c>
      <c r="C270" s="178">
        <v>329</v>
      </c>
      <c r="D270" s="166" t="s">
        <v>690</v>
      </c>
      <c r="E270" s="166" t="s">
        <v>697</v>
      </c>
      <c r="F270" s="169">
        <v>44743</v>
      </c>
      <c r="G270" s="169">
        <v>44926</v>
      </c>
      <c r="H270" s="271"/>
      <c r="I270" s="206">
        <v>0.1</v>
      </c>
      <c r="J270" s="206"/>
      <c r="K270" s="206"/>
      <c r="L270" s="206"/>
      <c r="M270" s="206"/>
      <c r="N270" s="206"/>
      <c r="O270" s="206"/>
      <c r="P270" s="206"/>
      <c r="Q270" s="206"/>
      <c r="R270" s="206"/>
      <c r="S270" s="206"/>
      <c r="T270" s="206"/>
      <c r="U270" s="206"/>
      <c r="V270" s="206">
        <v>0.3</v>
      </c>
      <c r="W270" s="206"/>
      <c r="X270" s="206"/>
      <c r="Y270" s="206"/>
      <c r="Z270" s="206">
        <v>0.35</v>
      </c>
      <c r="AA270" s="206"/>
      <c r="AB270" s="206"/>
      <c r="AC270" s="206"/>
      <c r="AD270" s="206"/>
      <c r="AE270" s="206"/>
      <c r="AF270" s="206">
        <v>0.35</v>
      </c>
      <c r="AG270" s="206"/>
      <c r="AH270" s="206">
        <f t="shared" si="17"/>
        <v>0.99999999999999989</v>
      </c>
      <c r="AI270" s="170">
        <f t="shared" si="17"/>
        <v>0</v>
      </c>
      <c r="AJ270" s="239" t="s">
        <v>698</v>
      </c>
      <c r="AK270" s="171" t="s">
        <v>82</v>
      </c>
      <c r="AL270" s="270"/>
      <c r="AM270" s="172" t="s">
        <v>617</v>
      </c>
      <c r="AN270" s="172" t="s">
        <v>618</v>
      </c>
      <c r="AO270" s="25" t="s">
        <v>619</v>
      </c>
      <c r="AP270" s="25" t="s">
        <v>1071</v>
      </c>
    </row>
    <row r="271" spans="1:42" s="184" customFormat="1" ht="58.5" customHeight="1" x14ac:dyDescent="0.25">
      <c r="A271" s="177" t="s">
        <v>411</v>
      </c>
      <c r="B271" s="178" t="s">
        <v>412</v>
      </c>
      <c r="C271" s="178">
        <v>329</v>
      </c>
      <c r="D271" s="166" t="s">
        <v>683</v>
      </c>
      <c r="E271" s="166" t="s">
        <v>699</v>
      </c>
      <c r="F271" s="169">
        <v>44713</v>
      </c>
      <c r="G271" s="169">
        <v>44742</v>
      </c>
      <c r="H271" s="271"/>
      <c r="I271" s="206">
        <v>0.1</v>
      </c>
      <c r="J271" s="206"/>
      <c r="K271" s="206"/>
      <c r="L271" s="206"/>
      <c r="M271" s="206"/>
      <c r="N271" s="206"/>
      <c r="O271" s="206"/>
      <c r="P271" s="206"/>
      <c r="Q271" s="206"/>
      <c r="R271" s="206"/>
      <c r="S271" s="206"/>
      <c r="T271" s="206">
        <v>1</v>
      </c>
      <c r="U271" s="206"/>
      <c r="V271" s="206"/>
      <c r="W271" s="206"/>
      <c r="X271" s="206"/>
      <c r="Y271" s="206"/>
      <c r="Z271" s="206"/>
      <c r="AA271" s="206"/>
      <c r="AB271" s="206"/>
      <c r="AC271" s="206"/>
      <c r="AD271" s="206"/>
      <c r="AE271" s="206"/>
      <c r="AF271" s="206"/>
      <c r="AG271" s="206"/>
      <c r="AH271" s="206">
        <f t="shared" ref="AH271:AI272" si="19">+J271+L271+N271+P271+R271+T271+V271+X271+Z271+AB271+AD271+AF271</f>
        <v>1</v>
      </c>
      <c r="AI271" s="170">
        <f t="shared" si="19"/>
        <v>0</v>
      </c>
      <c r="AJ271" s="239" t="s">
        <v>700</v>
      </c>
      <c r="AK271" s="171" t="s">
        <v>82</v>
      </c>
      <c r="AL271" s="270"/>
      <c r="AM271" s="172" t="s">
        <v>617</v>
      </c>
      <c r="AN271" s="172" t="s">
        <v>618</v>
      </c>
      <c r="AO271" s="25" t="s">
        <v>619</v>
      </c>
      <c r="AP271" s="25" t="s">
        <v>416</v>
      </c>
    </row>
    <row r="272" spans="1:42" s="184" customFormat="1" ht="58.5" customHeight="1" x14ac:dyDescent="0.25">
      <c r="A272" s="177" t="s">
        <v>411</v>
      </c>
      <c r="B272" s="178" t="s">
        <v>412</v>
      </c>
      <c r="C272" s="178">
        <v>329</v>
      </c>
      <c r="D272" s="166" t="s">
        <v>683</v>
      </c>
      <c r="E272" s="166" t="s">
        <v>701</v>
      </c>
      <c r="F272" s="169">
        <v>44593</v>
      </c>
      <c r="G272" s="169">
        <v>44926</v>
      </c>
      <c r="H272" s="271"/>
      <c r="I272" s="206">
        <v>0.1</v>
      </c>
      <c r="J272" s="206"/>
      <c r="K272" s="206"/>
      <c r="L272" s="206">
        <v>0.16666666666666669</v>
      </c>
      <c r="M272" s="206"/>
      <c r="N272" s="206"/>
      <c r="O272" s="206"/>
      <c r="P272" s="206">
        <v>0.16666666666666669</v>
      </c>
      <c r="Q272" s="206"/>
      <c r="R272" s="206"/>
      <c r="S272" s="206"/>
      <c r="T272" s="206">
        <v>0.16666666666666669</v>
      </c>
      <c r="U272" s="206"/>
      <c r="V272" s="206"/>
      <c r="W272" s="206"/>
      <c r="X272" s="206">
        <v>0.16666666666666669</v>
      </c>
      <c r="Y272" s="206"/>
      <c r="Z272" s="206"/>
      <c r="AA272" s="206"/>
      <c r="AB272" s="206">
        <v>0.16666666666666669</v>
      </c>
      <c r="AC272" s="206"/>
      <c r="AD272" s="206"/>
      <c r="AE272" s="206"/>
      <c r="AF272" s="206">
        <v>0.16666666666666669</v>
      </c>
      <c r="AG272" s="206"/>
      <c r="AH272" s="206">
        <f t="shared" si="19"/>
        <v>1.0000000000000002</v>
      </c>
      <c r="AI272" s="170">
        <f t="shared" si="19"/>
        <v>0</v>
      </c>
      <c r="AJ272" s="239" t="s">
        <v>702</v>
      </c>
      <c r="AK272" s="171" t="s">
        <v>82</v>
      </c>
      <c r="AL272" s="270"/>
      <c r="AM272" s="172" t="s">
        <v>617</v>
      </c>
      <c r="AN272" s="172" t="s">
        <v>618</v>
      </c>
      <c r="AO272" s="25" t="s">
        <v>619</v>
      </c>
      <c r="AP272" s="25" t="s">
        <v>1071</v>
      </c>
    </row>
    <row r="273" spans="1:43" s="183" customFormat="1" ht="91.5" customHeight="1" x14ac:dyDescent="0.25">
      <c r="A273" s="167" t="s">
        <v>411</v>
      </c>
      <c r="B273" s="256" t="s">
        <v>412</v>
      </c>
      <c r="C273" s="256">
        <v>329</v>
      </c>
      <c r="D273" s="240" t="s">
        <v>703</v>
      </c>
      <c r="E273" s="241" t="s">
        <v>1029</v>
      </c>
      <c r="F273" s="233">
        <v>44621</v>
      </c>
      <c r="G273" s="233">
        <v>44926</v>
      </c>
      <c r="H273" s="271"/>
      <c r="I273" s="260">
        <v>0.05</v>
      </c>
      <c r="J273" s="261" t="s">
        <v>705</v>
      </c>
      <c r="K273" s="261" t="s">
        <v>705</v>
      </c>
      <c r="L273" s="261" t="s">
        <v>705</v>
      </c>
      <c r="M273" s="261" t="s">
        <v>705</v>
      </c>
      <c r="N273" s="260">
        <v>0.25</v>
      </c>
      <c r="O273" s="261" t="s">
        <v>705</v>
      </c>
      <c r="P273" s="261" t="s">
        <v>705</v>
      </c>
      <c r="Q273" s="261" t="s">
        <v>705</v>
      </c>
      <c r="R273" s="261" t="s">
        <v>705</v>
      </c>
      <c r="S273" s="261" t="s">
        <v>705</v>
      </c>
      <c r="T273" s="260">
        <v>0.25</v>
      </c>
      <c r="U273" s="261" t="s">
        <v>705</v>
      </c>
      <c r="V273" s="261" t="s">
        <v>705</v>
      </c>
      <c r="W273" s="261" t="s">
        <v>705</v>
      </c>
      <c r="X273" s="261" t="s">
        <v>705</v>
      </c>
      <c r="Y273" s="261" t="s">
        <v>705</v>
      </c>
      <c r="Z273" s="260">
        <v>0.25</v>
      </c>
      <c r="AA273" s="261" t="s">
        <v>705</v>
      </c>
      <c r="AB273" s="261" t="s">
        <v>705</v>
      </c>
      <c r="AC273" s="261" t="s">
        <v>705</v>
      </c>
      <c r="AD273" s="261" t="s">
        <v>705</v>
      </c>
      <c r="AE273" s="261" t="s">
        <v>705</v>
      </c>
      <c r="AF273" s="260">
        <v>0.25</v>
      </c>
      <c r="AG273" s="261" t="s">
        <v>705</v>
      </c>
      <c r="AH273" s="260">
        <v>1</v>
      </c>
      <c r="AI273" s="244">
        <v>0</v>
      </c>
      <c r="AJ273" s="245" t="s">
        <v>706</v>
      </c>
      <c r="AK273" s="256" t="s">
        <v>82</v>
      </c>
      <c r="AL273" s="270"/>
      <c r="AM273" s="253" t="s">
        <v>617</v>
      </c>
      <c r="AN273" s="261" t="s">
        <v>618</v>
      </c>
      <c r="AO273" s="261" t="s">
        <v>619</v>
      </c>
      <c r="AP273" s="25" t="s">
        <v>1071</v>
      </c>
    </row>
    <row r="274" spans="1:43" s="184" customFormat="1" ht="58.5" customHeight="1" x14ac:dyDescent="0.25">
      <c r="A274" s="177" t="s">
        <v>411</v>
      </c>
      <c r="B274" s="178" t="s">
        <v>412</v>
      </c>
      <c r="C274" s="178">
        <v>329</v>
      </c>
      <c r="D274" s="166" t="s">
        <v>683</v>
      </c>
      <c r="E274" s="166" t="s">
        <v>707</v>
      </c>
      <c r="F274" s="169">
        <v>44652</v>
      </c>
      <c r="G274" s="169">
        <v>44742</v>
      </c>
      <c r="H274" s="271"/>
      <c r="I274" s="206">
        <v>0.05</v>
      </c>
      <c r="J274" s="206"/>
      <c r="K274" s="206"/>
      <c r="L274" s="206"/>
      <c r="M274" s="206"/>
      <c r="N274" s="206"/>
      <c r="O274" s="206"/>
      <c r="P274" s="206">
        <v>0.5</v>
      </c>
      <c r="Q274" s="206"/>
      <c r="R274" s="206"/>
      <c r="S274" s="206"/>
      <c r="T274" s="206">
        <v>0.5</v>
      </c>
      <c r="U274" s="206"/>
      <c r="V274" s="206"/>
      <c r="W274" s="206"/>
      <c r="X274" s="206"/>
      <c r="Y274" s="206"/>
      <c r="Z274" s="206"/>
      <c r="AA274" s="206"/>
      <c r="AB274" s="206"/>
      <c r="AC274" s="206"/>
      <c r="AD274" s="206"/>
      <c r="AE274" s="206"/>
      <c r="AF274" s="206"/>
      <c r="AG274" s="206"/>
      <c r="AH274" s="206">
        <f t="shared" ref="AH274:AI287" si="20">+J274+L274+N274+P274+R274+T274+V274+X274+Z274+AB274+AD274+AF274</f>
        <v>1</v>
      </c>
      <c r="AI274" s="170">
        <f t="shared" si="20"/>
        <v>0</v>
      </c>
      <c r="AJ274" s="239" t="s">
        <v>708</v>
      </c>
      <c r="AK274" s="171" t="s">
        <v>82</v>
      </c>
      <c r="AL274" s="270"/>
      <c r="AM274" s="172" t="s">
        <v>617</v>
      </c>
      <c r="AN274" s="172" t="s">
        <v>618</v>
      </c>
      <c r="AO274" s="25" t="s">
        <v>619</v>
      </c>
      <c r="AP274" s="25" t="s">
        <v>416</v>
      </c>
    </row>
    <row r="275" spans="1:43" s="183" customFormat="1" ht="114" x14ac:dyDescent="0.25">
      <c r="A275" s="167" t="s">
        <v>411</v>
      </c>
      <c r="B275" s="256" t="s">
        <v>412</v>
      </c>
      <c r="C275" s="256">
        <v>329</v>
      </c>
      <c r="D275" s="254" t="s">
        <v>683</v>
      </c>
      <c r="E275" s="254" t="s">
        <v>1031</v>
      </c>
      <c r="F275" s="169">
        <v>44713</v>
      </c>
      <c r="G275" s="169">
        <v>44865</v>
      </c>
      <c r="H275" s="271"/>
      <c r="I275" s="257">
        <v>0.1</v>
      </c>
      <c r="J275" s="257"/>
      <c r="K275" s="257"/>
      <c r="L275" s="257"/>
      <c r="M275" s="257"/>
      <c r="N275" s="257"/>
      <c r="O275" s="257"/>
      <c r="P275" s="257"/>
      <c r="Q275" s="257"/>
      <c r="R275" s="257"/>
      <c r="S275" s="257"/>
      <c r="T275" s="257">
        <v>0.2</v>
      </c>
      <c r="U275" s="257"/>
      <c r="V275" s="257">
        <v>0.2</v>
      </c>
      <c r="W275" s="257"/>
      <c r="X275" s="257">
        <v>0.2</v>
      </c>
      <c r="Y275" s="257"/>
      <c r="Z275" s="257">
        <v>0.2</v>
      </c>
      <c r="AA275" s="257"/>
      <c r="AB275" s="257">
        <v>0.2</v>
      </c>
      <c r="AC275" s="257"/>
      <c r="AD275" s="257"/>
      <c r="AE275" s="257"/>
      <c r="AF275" s="257"/>
      <c r="AG275" s="257"/>
      <c r="AH275" s="257">
        <f>+J275+L275+N275+P275+R275+T275+V275+X275+Z275+AB275+AD275+AF275</f>
        <v>1</v>
      </c>
      <c r="AI275" s="170">
        <f t="shared" si="20"/>
        <v>0</v>
      </c>
      <c r="AJ275" s="239" t="s">
        <v>710</v>
      </c>
      <c r="AK275" s="256" t="s">
        <v>82</v>
      </c>
      <c r="AL275" s="270"/>
      <c r="AM275" s="253" t="s">
        <v>617</v>
      </c>
      <c r="AN275" s="253" t="s">
        <v>618</v>
      </c>
      <c r="AO275" s="25" t="s">
        <v>619</v>
      </c>
      <c r="AP275" s="25" t="s">
        <v>1071</v>
      </c>
      <c r="AQ275" s="167"/>
    </row>
    <row r="276" spans="1:43" s="184" customFormat="1" ht="117.75" customHeight="1" x14ac:dyDescent="0.25">
      <c r="A276" s="177" t="s">
        <v>411</v>
      </c>
      <c r="B276" s="178" t="s">
        <v>412</v>
      </c>
      <c r="C276" s="178">
        <v>329</v>
      </c>
      <c r="D276" s="166" t="s">
        <v>711</v>
      </c>
      <c r="E276" s="166" t="s">
        <v>712</v>
      </c>
      <c r="F276" s="169">
        <v>44621</v>
      </c>
      <c r="G276" s="169">
        <v>44926</v>
      </c>
      <c r="H276" s="264">
        <f>+I276+I277+I278+I279+I280+I281+I282+I283+I284+I285+I286+I287+I288+I289+I290+I291+I292</f>
        <v>1.0000000000000002</v>
      </c>
      <c r="I276" s="206">
        <v>0.1</v>
      </c>
      <c r="J276" s="206"/>
      <c r="K276" s="206"/>
      <c r="L276" s="206"/>
      <c r="M276" s="206"/>
      <c r="N276" s="206">
        <v>0.25</v>
      </c>
      <c r="O276" s="206"/>
      <c r="P276" s="206"/>
      <c r="Q276" s="206"/>
      <c r="R276" s="206"/>
      <c r="S276" s="206"/>
      <c r="T276" s="206">
        <v>0.25</v>
      </c>
      <c r="U276" s="206"/>
      <c r="V276" s="206"/>
      <c r="W276" s="206"/>
      <c r="X276" s="206"/>
      <c r="Y276" s="206"/>
      <c r="Z276" s="206">
        <v>0.25</v>
      </c>
      <c r="AA276" s="206"/>
      <c r="AB276" s="206"/>
      <c r="AC276" s="206"/>
      <c r="AD276" s="206"/>
      <c r="AE276" s="206"/>
      <c r="AF276" s="206">
        <v>0.25</v>
      </c>
      <c r="AG276" s="206"/>
      <c r="AH276" s="206">
        <f t="shared" si="20"/>
        <v>1</v>
      </c>
      <c r="AI276" s="170">
        <f t="shared" si="20"/>
        <v>0</v>
      </c>
      <c r="AJ276" s="166" t="s">
        <v>713</v>
      </c>
      <c r="AK276" s="267">
        <v>1</v>
      </c>
      <c r="AL276" s="270"/>
      <c r="AM276" s="172" t="s">
        <v>617</v>
      </c>
      <c r="AN276" s="172" t="s">
        <v>618</v>
      </c>
      <c r="AO276" s="25" t="s">
        <v>619</v>
      </c>
      <c r="AP276" s="25" t="s">
        <v>1071</v>
      </c>
    </row>
    <row r="277" spans="1:43" s="184" customFormat="1" ht="102.75" customHeight="1" x14ac:dyDescent="0.25">
      <c r="A277" s="177" t="s">
        <v>411</v>
      </c>
      <c r="B277" s="178" t="s">
        <v>412</v>
      </c>
      <c r="C277" s="178">
        <v>329</v>
      </c>
      <c r="D277" s="166" t="s">
        <v>711</v>
      </c>
      <c r="E277" s="166" t="s">
        <v>714</v>
      </c>
      <c r="F277" s="169">
        <v>44713</v>
      </c>
      <c r="G277" s="169">
        <v>44926</v>
      </c>
      <c r="H277" s="265"/>
      <c r="I277" s="206">
        <v>0.05</v>
      </c>
      <c r="J277" s="206"/>
      <c r="K277" s="206"/>
      <c r="L277" s="206"/>
      <c r="M277" s="206"/>
      <c r="N277" s="206"/>
      <c r="O277" s="206"/>
      <c r="P277" s="206">
        <v>0.35</v>
      </c>
      <c r="Q277" s="206"/>
      <c r="R277" s="206"/>
      <c r="S277" s="206"/>
      <c r="T277" s="206"/>
      <c r="U277" s="206"/>
      <c r="V277" s="206"/>
      <c r="W277" s="206"/>
      <c r="X277" s="206"/>
      <c r="Y277" s="206"/>
      <c r="Z277" s="206">
        <v>0.35</v>
      </c>
      <c r="AA277" s="206"/>
      <c r="AB277" s="206"/>
      <c r="AC277" s="206"/>
      <c r="AD277" s="206">
        <v>0.3</v>
      </c>
      <c r="AE277" s="206"/>
      <c r="AF277" s="206"/>
      <c r="AG277" s="206"/>
      <c r="AH277" s="206">
        <f t="shared" si="20"/>
        <v>1</v>
      </c>
      <c r="AI277" s="170">
        <f t="shared" si="20"/>
        <v>0</v>
      </c>
      <c r="AJ277" s="166" t="s">
        <v>715</v>
      </c>
      <c r="AK277" s="282"/>
      <c r="AL277" s="270"/>
      <c r="AM277" s="172" t="s">
        <v>617</v>
      </c>
      <c r="AN277" s="172" t="s">
        <v>618</v>
      </c>
      <c r="AO277" s="25" t="s">
        <v>619</v>
      </c>
      <c r="AP277" s="25" t="s">
        <v>1071</v>
      </c>
    </row>
    <row r="278" spans="1:43" s="184" customFormat="1" ht="156.75" customHeight="1" x14ac:dyDescent="0.25">
      <c r="A278" s="177" t="s">
        <v>411</v>
      </c>
      <c r="B278" s="178" t="s">
        <v>412</v>
      </c>
      <c r="C278" s="178">
        <v>329</v>
      </c>
      <c r="D278" s="166" t="s">
        <v>716</v>
      </c>
      <c r="E278" s="166" t="s">
        <v>717</v>
      </c>
      <c r="F278" s="169">
        <v>44621</v>
      </c>
      <c r="G278" s="169">
        <v>44926</v>
      </c>
      <c r="H278" s="265"/>
      <c r="I278" s="206">
        <v>0.05</v>
      </c>
      <c r="J278" s="206"/>
      <c r="K278" s="206"/>
      <c r="L278" s="206"/>
      <c r="M278" s="206"/>
      <c r="N278" s="206">
        <v>0.25</v>
      </c>
      <c r="O278" s="206"/>
      <c r="P278" s="206"/>
      <c r="Q278" s="206"/>
      <c r="R278" s="206"/>
      <c r="S278" s="206"/>
      <c r="T278" s="206">
        <v>0.25</v>
      </c>
      <c r="U278" s="206"/>
      <c r="V278" s="206"/>
      <c r="W278" s="206"/>
      <c r="X278" s="206"/>
      <c r="Y278" s="206"/>
      <c r="Z278" s="206">
        <v>0.25</v>
      </c>
      <c r="AA278" s="206"/>
      <c r="AB278" s="206"/>
      <c r="AC278" s="206"/>
      <c r="AD278" s="206">
        <v>0.25</v>
      </c>
      <c r="AE278" s="206"/>
      <c r="AF278" s="206"/>
      <c r="AG278" s="206"/>
      <c r="AH278" s="206">
        <f t="shared" si="20"/>
        <v>1</v>
      </c>
      <c r="AI278" s="170">
        <f t="shared" si="20"/>
        <v>0</v>
      </c>
      <c r="AJ278" s="166" t="s">
        <v>702</v>
      </c>
      <c r="AK278" s="171" t="s">
        <v>82</v>
      </c>
      <c r="AL278" s="270"/>
      <c r="AM278" s="172" t="s">
        <v>617</v>
      </c>
      <c r="AN278" s="172" t="s">
        <v>618</v>
      </c>
      <c r="AO278" s="25" t="s">
        <v>619</v>
      </c>
      <c r="AP278" s="25" t="s">
        <v>1071</v>
      </c>
    </row>
    <row r="279" spans="1:43" s="183" customFormat="1" ht="115.5" customHeight="1" x14ac:dyDescent="0.25">
      <c r="A279" s="167" t="s">
        <v>411</v>
      </c>
      <c r="B279" s="256" t="s">
        <v>412</v>
      </c>
      <c r="C279" s="256">
        <v>329</v>
      </c>
      <c r="D279" s="254" t="s">
        <v>716</v>
      </c>
      <c r="E279" s="254" t="s">
        <v>1037</v>
      </c>
      <c r="F279" s="169">
        <v>44621</v>
      </c>
      <c r="G279" s="169">
        <v>44926</v>
      </c>
      <c r="H279" s="265"/>
      <c r="I279" s="257">
        <v>0.05</v>
      </c>
      <c r="J279" s="257"/>
      <c r="K279" s="257"/>
      <c r="L279" s="257"/>
      <c r="M279" s="257"/>
      <c r="N279" s="257">
        <v>0.25</v>
      </c>
      <c r="O279" s="257"/>
      <c r="P279" s="257"/>
      <c r="Q279" s="257"/>
      <c r="R279" s="257"/>
      <c r="S279" s="257"/>
      <c r="T279" s="257">
        <v>0.25</v>
      </c>
      <c r="U279" s="257"/>
      <c r="V279" s="257"/>
      <c r="W279" s="257"/>
      <c r="X279" s="257"/>
      <c r="Y279" s="257"/>
      <c r="Z279" s="257">
        <v>0.25</v>
      </c>
      <c r="AA279" s="257"/>
      <c r="AB279" s="257"/>
      <c r="AC279" s="257"/>
      <c r="AD279" s="257">
        <v>0.25</v>
      </c>
      <c r="AE279" s="257"/>
      <c r="AF279" s="257"/>
      <c r="AG279" s="257"/>
      <c r="AH279" s="257">
        <f t="shared" si="20"/>
        <v>1</v>
      </c>
      <c r="AI279" s="170">
        <f t="shared" si="20"/>
        <v>0</v>
      </c>
      <c r="AJ279" s="254" t="s">
        <v>719</v>
      </c>
      <c r="AK279" s="256" t="s">
        <v>82</v>
      </c>
      <c r="AL279" s="270"/>
      <c r="AM279" s="253" t="s">
        <v>617</v>
      </c>
      <c r="AN279" s="253" t="s">
        <v>618</v>
      </c>
      <c r="AO279" s="25" t="s">
        <v>619</v>
      </c>
      <c r="AP279" s="25" t="s">
        <v>1071</v>
      </c>
    </row>
    <row r="280" spans="1:43" s="184" customFormat="1" ht="189.75" customHeight="1" x14ac:dyDescent="0.25">
      <c r="A280" s="177" t="s">
        <v>411</v>
      </c>
      <c r="B280" s="178" t="s">
        <v>412</v>
      </c>
      <c r="C280" s="178">
        <v>329</v>
      </c>
      <c r="D280" s="166" t="s">
        <v>720</v>
      </c>
      <c r="E280" s="166" t="s">
        <v>721</v>
      </c>
      <c r="F280" s="169">
        <v>44621</v>
      </c>
      <c r="G280" s="169">
        <v>44926</v>
      </c>
      <c r="H280" s="265"/>
      <c r="I280" s="206">
        <v>0.05</v>
      </c>
      <c r="J280" s="206"/>
      <c r="K280" s="206"/>
      <c r="L280" s="206"/>
      <c r="M280" s="206"/>
      <c r="N280" s="206">
        <v>0.25</v>
      </c>
      <c r="O280" s="206"/>
      <c r="P280" s="206"/>
      <c r="Q280" s="206"/>
      <c r="R280" s="206"/>
      <c r="S280" s="206"/>
      <c r="T280" s="206">
        <v>0.25</v>
      </c>
      <c r="U280" s="206"/>
      <c r="V280" s="206"/>
      <c r="W280" s="206"/>
      <c r="X280" s="206"/>
      <c r="Y280" s="206"/>
      <c r="Z280" s="206">
        <v>0.25</v>
      </c>
      <c r="AA280" s="206"/>
      <c r="AB280" s="206"/>
      <c r="AC280" s="206"/>
      <c r="AD280" s="206">
        <v>0.25</v>
      </c>
      <c r="AE280" s="206"/>
      <c r="AF280" s="206"/>
      <c r="AG280" s="206"/>
      <c r="AH280" s="206">
        <f t="shared" si="20"/>
        <v>1</v>
      </c>
      <c r="AI280" s="170">
        <f t="shared" si="20"/>
        <v>0</v>
      </c>
      <c r="AJ280" s="166" t="s">
        <v>706</v>
      </c>
      <c r="AK280" s="171" t="s">
        <v>82</v>
      </c>
      <c r="AL280" s="270"/>
      <c r="AM280" s="172" t="s">
        <v>617</v>
      </c>
      <c r="AN280" s="172" t="s">
        <v>618</v>
      </c>
      <c r="AO280" s="25" t="s">
        <v>619</v>
      </c>
      <c r="AP280" s="25" t="s">
        <v>1071</v>
      </c>
    </row>
    <row r="281" spans="1:43" s="184" customFormat="1" ht="189.75" customHeight="1" x14ac:dyDescent="0.25">
      <c r="A281" s="177" t="s">
        <v>411</v>
      </c>
      <c r="B281" s="178" t="s">
        <v>412</v>
      </c>
      <c r="C281" s="178">
        <v>329</v>
      </c>
      <c r="D281" s="166" t="s">
        <v>722</v>
      </c>
      <c r="E281" s="166" t="s">
        <v>723</v>
      </c>
      <c r="F281" s="169">
        <v>44835</v>
      </c>
      <c r="G281" s="169">
        <v>44865</v>
      </c>
      <c r="H281" s="265"/>
      <c r="I281" s="206">
        <v>0.05</v>
      </c>
      <c r="J281" s="206"/>
      <c r="K281" s="206"/>
      <c r="L281" s="206"/>
      <c r="M281" s="206"/>
      <c r="N281" s="206"/>
      <c r="O281" s="206"/>
      <c r="P281" s="206"/>
      <c r="Q281" s="206"/>
      <c r="R281" s="206"/>
      <c r="S281" s="206"/>
      <c r="T281" s="206"/>
      <c r="U281" s="206"/>
      <c r="V281" s="206"/>
      <c r="W281" s="206"/>
      <c r="X281" s="206"/>
      <c r="Y281" s="206"/>
      <c r="Z281" s="206"/>
      <c r="AA281" s="206"/>
      <c r="AB281" s="206">
        <v>1</v>
      </c>
      <c r="AC281" s="206"/>
      <c r="AD281" s="206"/>
      <c r="AE281" s="206"/>
      <c r="AF281" s="206"/>
      <c r="AG281" s="206"/>
      <c r="AH281" s="206">
        <f t="shared" si="20"/>
        <v>1</v>
      </c>
      <c r="AI281" s="170">
        <f t="shared" si="20"/>
        <v>0</v>
      </c>
      <c r="AJ281" s="166" t="s">
        <v>724</v>
      </c>
      <c r="AK281" s="171" t="s">
        <v>82</v>
      </c>
      <c r="AL281" s="270"/>
      <c r="AM281" s="172" t="s">
        <v>617</v>
      </c>
      <c r="AN281" s="172" t="s">
        <v>618</v>
      </c>
      <c r="AO281" s="25" t="s">
        <v>619</v>
      </c>
      <c r="AP281" s="25" t="s">
        <v>1071</v>
      </c>
    </row>
    <row r="282" spans="1:43" s="184" customFormat="1" ht="107.25" customHeight="1" x14ac:dyDescent="0.25">
      <c r="A282" s="177" t="s">
        <v>411</v>
      </c>
      <c r="B282" s="178" t="s">
        <v>412</v>
      </c>
      <c r="C282" s="178">
        <v>329</v>
      </c>
      <c r="D282" s="166" t="s">
        <v>711</v>
      </c>
      <c r="E282" s="166" t="s">
        <v>725</v>
      </c>
      <c r="F282" s="169">
        <v>44652</v>
      </c>
      <c r="G282" s="169">
        <v>44926</v>
      </c>
      <c r="H282" s="265"/>
      <c r="I282" s="206">
        <v>0.05</v>
      </c>
      <c r="J282" s="206"/>
      <c r="K282" s="206"/>
      <c r="L282" s="206"/>
      <c r="M282" s="206"/>
      <c r="N282" s="206"/>
      <c r="O282" s="206"/>
      <c r="P282" s="206">
        <v>0.35</v>
      </c>
      <c r="Q282" s="206"/>
      <c r="R282" s="206"/>
      <c r="S282" s="206"/>
      <c r="T282" s="206"/>
      <c r="U282" s="206"/>
      <c r="V282" s="206"/>
      <c r="W282" s="206"/>
      <c r="X282" s="206"/>
      <c r="Y282" s="206"/>
      <c r="Z282" s="206">
        <v>0.35</v>
      </c>
      <c r="AA282" s="206"/>
      <c r="AB282" s="206"/>
      <c r="AC282" s="206"/>
      <c r="AD282" s="206">
        <v>0.3</v>
      </c>
      <c r="AE282" s="206"/>
      <c r="AF282" s="206"/>
      <c r="AG282" s="206"/>
      <c r="AH282" s="206">
        <f t="shared" si="20"/>
        <v>1</v>
      </c>
      <c r="AI282" s="170">
        <f t="shared" si="20"/>
        <v>0</v>
      </c>
      <c r="AJ282" s="166" t="s">
        <v>726</v>
      </c>
      <c r="AK282" s="171" t="s">
        <v>82</v>
      </c>
      <c r="AL282" s="270"/>
      <c r="AM282" s="172" t="s">
        <v>617</v>
      </c>
      <c r="AN282" s="172" t="s">
        <v>618</v>
      </c>
      <c r="AO282" s="25" t="s">
        <v>619</v>
      </c>
      <c r="AP282" s="25" t="s">
        <v>1071</v>
      </c>
    </row>
    <row r="283" spans="1:43" s="184" customFormat="1" ht="201" customHeight="1" x14ac:dyDescent="0.25">
      <c r="A283" s="177" t="s">
        <v>411</v>
      </c>
      <c r="B283" s="178" t="s">
        <v>412</v>
      </c>
      <c r="C283" s="178">
        <v>329</v>
      </c>
      <c r="D283" s="166" t="s">
        <v>722</v>
      </c>
      <c r="E283" s="166" t="s">
        <v>727</v>
      </c>
      <c r="F283" s="169">
        <v>44593</v>
      </c>
      <c r="G283" s="169">
        <v>44651</v>
      </c>
      <c r="H283" s="265"/>
      <c r="I283" s="206">
        <v>0.05</v>
      </c>
      <c r="J283" s="206"/>
      <c r="K283" s="206"/>
      <c r="L283" s="206">
        <v>0.5</v>
      </c>
      <c r="M283" s="206"/>
      <c r="N283" s="206">
        <v>0.5</v>
      </c>
      <c r="O283" s="206"/>
      <c r="P283" s="206"/>
      <c r="Q283" s="206"/>
      <c r="R283" s="206"/>
      <c r="S283" s="206"/>
      <c r="T283" s="206"/>
      <c r="U283" s="206"/>
      <c r="V283" s="206"/>
      <c r="W283" s="206"/>
      <c r="X283" s="206"/>
      <c r="Y283" s="206"/>
      <c r="Z283" s="206"/>
      <c r="AA283" s="206"/>
      <c r="AB283" s="206"/>
      <c r="AC283" s="206"/>
      <c r="AD283" s="206"/>
      <c r="AE283" s="206"/>
      <c r="AF283" s="206"/>
      <c r="AG283" s="206"/>
      <c r="AH283" s="206">
        <f t="shared" si="20"/>
        <v>1</v>
      </c>
      <c r="AI283" s="170">
        <f t="shared" si="20"/>
        <v>0</v>
      </c>
      <c r="AJ283" s="166" t="s">
        <v>728</v>
      </c>
      <c r="AK283" s="171" t="s">
        <v>82</v>
      </c>
      <c r="AL283" s="270"/>
      <c r="AM283" s="172" t="s">
        <v>617</v>
      </c>
      <c r="AN283" s="172" t="s">
        <v>618</v>
      </c>
      <c r="AO283" s="25" t="s">
        <v>619</v>
      </c>
      <c r="AP283" s="25" t="s">
        <v>416</v>
      </c>
    </row>
    <row r="284" spans="1:43" s="184" customFormat="1" ht="127.5" customHeight="1" x14ac:dyDescent="0.25">
      <c r="A284" s="177" t="s">
        <v>411</v>
      </c>
      <c r="B284" s="178" t="s">
        <v>412</v>
      </c>
      <c r="C284" s="178">
        <v>329</v>
      </c>
      <c r="D284" s="166" t="s">
        <v>711</v>
      </c>
      <c r="E284" s="166" t="s">
        <v>729</v>
      </c>
      <c r="F284" s="169">
        <v>44562</v>
      </c>
      <c r="G284" s="169">
        <v>44926</v>
      </c>
      <c r="H284" s="265"/>
      <c r="I284" s="206">
        <v>0.05</v>
      </c>
      <c r="J284" s="206">
        <v>8.3333333333333343E-2</v>
      </c>
      <c r="K284" s="206"/>
      <c r="L284" s="206">
        <v>8.3333333333333343E-2</v>
      </c>
      <c r="M284" s="206"/>
      <c r="N284" s="206">
        <v>8.3333333333333343E-2</v>
      </c>
      <c r="O284" s="206"/>
      <c r="P284" s="206">
        <v>8.3333333333333343E-2</v>
      </c>
      <c r="Q284" s="206"/>
      <c r="R284" s="206">
        <v>8.3333333333333343E-2</v>
      </c>
      <c r="S284" s="206"/>
      <c r="T284" s="206">
        <v>8.3333333333333343E-2</v>
      </c>
      <c r="U284" s="206"/>
      <c r="V284" s="206">
        <v>8.3333333333333343E-2</v>
      </c>
      <c r="W284" s="206"/>
      <c r="X284" s="206">
        <v>8.3333333333333343E-2</v>
      </c>
      <c r="Y284" s="206"/>
      <c r="Z284" s="206">
        <v>8.3333333333333343E-2</v>
      </c>
      <c r="AA284" s="206"/>
      <c r="AB284" s="206">
        <v>8.3333333333333343E-2</v>
      </c>
      <c r="AC284" s="206"/>
      <c r="AD284" s="206">
        <v>8.3333333333333343E-2</v>
      </c>
      <c r="AE284" s="206"/>
      <c r="AF284" s="206">
        <v>8.3333333333333343E-2</v>
      </c>
      <c r="AG284" s="206"/>
      <c r="AH284" s="206">
        <f t="shared" si="20"/>
        <v>1.0000000000000002</v>
      </c>
      <c r="AI284" s="170">
        <f t="shared" si="20"/>
        <v>0</v>
      </c>
      <c r="AJ284" s="166" t="s">
        <v>730</v>
      </c>
      <c r="AK284" s="171" t="s">
        <v>82</v>
      </c>
      <c r="AL284" s="270"/>
      <c r="AM284" s="172" t="s">
        <v>617</v>
      </c>
      <c r="AN284" s="172" t="s">
        <v>618</v>
      </c>
      <c r="AO284" s="25" t="s">
        <v>619</v>
      </c>
      <c r="AP284" s="25" t="s">
        <v>1071</v>
      </c>
    </row>
    <row r="285" spans="1:43" s="184" customFormat="1" ht="108.75" customHeight="1" x14ac:dyDescent="0.25">
      <c r="A285" s="177" t="s">
        <v>411</v>
      </c>
      <c r="B285" s="178" t="s">
        <v>412</v>
      </c>
      <c r="C285" s="178">
        <v>329</v>
      </c>
      <c r="D285" s="166" t="s">
        <v>711</v>
      </c>
      <c r="E285" s="166" t="s">
        <v>731</v>
      </c>
      <c r="F285" s="169">
        <v>44621</v>
      </c>
      <c r="G285" s="169">
        <v>44926</v>
      </c>
      <c r="H285" s="265"/>
      <c r="I285" s="206">
        <v>0.05</v>
      </c>
      <c r="J285" s="206"/>
      <c r="K285" s="206"/>
      <c r="L285" s="206"/>
      <c r="M285" s="206"/>
      <c r="N285" s="206">
        <v>0.25</v>
      </c>
      <c r="O285" s="206"/>
      <c r="P285" s="206"/>
      <c r="Q285" s="206"/>
      <c r="R285" s="206"/>
      <c r="S285" s="206"/>
      <c r="T285" s="206">
        <v>0.25</v>
      </c>
      <c r="U285" s="206"/>
      <c r="V285" s="206"/>
      <c r="W285" s="206"/>
      <c r="X285" s="206"/>
      <c r="Y285" s="206"/>
      <c r="Z285" s="206">
        <v>0.25</v>
      </c>
      <c r="AA285" s="206"/>
      <c r="AB285" s="206"/>
      <c r="AC285" s="206"/>
      <c r="AD285" s="206"/>
      <c r="AE285" s="206"/>
      <c r="AF285" s="206">
        <v>0.25</v>
      </c>
      <c r="AG285" s="206"/>
      <c r="AH285" s="206">
        <f t="shared" si="20"/>
        <v>1</v>
      </c>
      <c r="AI285" s="170">
        <f t="shared" si="20"/>
        <v>0</v>
      </c>
      <c r="AJ285" s="166" t="s">
        <v>732</v>
      </c>
      <c r="AK285" s="171" t="s">
        <v>82</v>
      </c>
      <c r="AL285" s="270"/>
      <c r="AM285" s="172" t="s">
        <v>617</v>
      </c>
      <c r="AN285" s="172" t="s">
        <v>618</v>
      </c>
      <c r="AO285" s="25" t="s">
        <v>619</v>
      </c>
      <c r="AP285" s="25" t="s">
        <v>1071</v>
      </c>
    </row>
    <row r="286" spans="1:43" s="184" customFormat="1" ht="142.5" x14ac:dyDescent="0.25">
      <c r="A286" s="177" t="s">
        <v>411</v>
      </c>
      <c r="B286" s="178" t="s">
        <v>412</v>
      </c>
      <c r="C286" s="178">
        <v>329</v>
      </c>
      <c r="D286" s="166" t="s">
        <v>711</v>
      </c>
      <c r="E286" s="166" t="s">
        <v>733</v>
      </c>
      <c r="F286" s="169">
        <v>44562</v>
      </c>
      <c r="G286" s="169">
        <v>44926</v>
      </c>
      <c r="H286" s="265"/>
      <c r="I286" s="206">
        <v>0.15</v>
      </c>
      <c r="J286" s="206">
        <v>8.3333333333333343E-2</v>
      </c>
      <c r="K286" s="206"/>
      <c r="L286" s="206">
        <v>8.3333333333333343E-2</v>
      </c>
      <c r="M286" s="206"/>
      <c r="N286" s="206">
        <v>8.3333333333333343E-2</v>
      </c>
      <c r="O286" s="206"/>
      <c r="P286" s="206">
        <v>8.3333333333333343E-2</v>
      </c>
      <c r="Q286" s="206"/>
      <c r="R286" s="206">
        <v>8.3333333333333343E-2</v>
      </c>
      <c r="S286" s="206"/>
      <c r="T286" s="206">
        <v>8.3333333333333343E-2</v>
      </c>
      <c r="U286" s="206"/>
      <c r="V286" s="206">
        <v>8.3333333333333343E-2</v>
      </c>
      <c r="W286" s="206"/>
      <c r="X286" s="206">
        <v>8.3333333333333343E-2</v>
      </c>
      <c r="Y286" s="206"/>
      <c r="Z286" s="206">
        <v>8.3333333333333343E-2</v>
      </c>
      <c r="AA286" s="206"/>
      <c r="AB286" s="206">
        <v>8.3333333333333343E-2</v>
      </c>
      <c r="AC286" s="206"/>
      <c r="AD286" s="206">
        <v>8.3333333333333343E-2</v>
      </c>
      <c r="AE286" s="206"/>
      <c r="AF286" s="206">
        <v>8.3333333333333343E-2</v>
      </c>
      <c r="AG286" s="206"/>
      <c r="AH286" s="206"/>
      <c r="AI286" s="170"/>
      <c r="AJ286" s="166" t="s">
        <v>734</v>
      </c>
      <c r="AK286" s="171" t="s">
        <v>82</v>
      </c>
      <c r="AL286" s="270"/>
      <c r="AM286" s="172" t="s">
        <v>617</v>
      </c>
      <c r="AN286" s="172" t="s">
        <v>618</v>
      </c>
      <c r="AO286" s="25" t="s">
        <v>619</v>
      </c>
      <c r="AP286" s="25" t="s">
        <v>1071</v>
      </c>
    </row>
    <row r="287" spans="1:43" s="184" customFormat="1" ht="114" customHeight="1" x14ac:dyDescent="0.25">
      <c r="A287" s="177" t="s">
        <v>411</v>
      </c>
      <c r="B287" s="178" t="s">
        <v>412</v>
      </c>
      <c r="C287" s="178">
        <v>329</v>
      </c>
      <c r="D287" s="166" t="s">
        <v>735</v>
      </c>
      <c r="E287" s="166" t="s">
        <v>736</v>
      </c>
      <c r="F287" s="169">
        <v>44713</v>
      </c>
      <c r="G287" s="169">
        <v>44895</v>
      </c>
      <c r="H287" s="265"/>
      <c r="I287" s="206">
        <v>0.05</v>
      </c>
      <c r="J287" s="206"/>
      <c r="K287" s="206"/>
      <c r="L287" s="206"/>
      <c r="M287" s="206"/>
      <c r="N287" s="206"/>
      <c r="O287" s="206"/>
      <c r="P287" s="206"/>
      <c r="Q287" s="206"/>
      <c r="R287" s="206"/>
      <c r="S287" s="206"/>
      <c r="T287" s="206">
        <v>0.5</v>
      </c>
      <c r="U287" s="206"/>
      <c r="V287" s="206"/>
      <c r="W287" s="206"/>
      <c r="X287" s="206"/>
      <c r="Y287" s="206"/>
      <c r="Z287" s="206"/>
      <c r="AA287" s="206"/>
      <c r="AB287" s="206"/>
      <c r="AC287" s="206"/>
      <c r="AD287" s="206">
        <v>0.5</v>
      </c>
      <c r="AE287" s="206"/>
      <c r="AF287" s="206"/>
      <c r="AG287" s="206"/>
      <c r="AH287" s="206">
        <f t="shared" si="20"/>
        <v>1</v>
      </c>
      <c r="AI287" s="170">
        <f t="shared" si="20"/>
        <v>0</v>
      </c>
      <c r="AJ287" s="166" t="s">
        <v>737</v>
      </c>
      <c r="AK287" s="171" t="s">
        <v>82</v>
      </c>
      <c r="AL287" s="270"/>
      <c r="AM287" s="172" t="s">
        <v>617</v>
      </c>
      <c r="AN287" s="172" t="s">
        <v>618</v>
      </c>
      <c r="AO287" s="25" t="s">
        <v>619</v>
      </c>
      <c r="AP287" s="25" t="s">
        <v>1071</v>
      </c>
    </row>
    <row r="288" spans="1:43" s="184" customFormat="1" ht="86.25" x14ac:dyDescent="0.25">
      <c r="A288" s="177" t="s">
        <v>411</v>
      </c>
      <c r="B288" s="178" t="s">
        <v>412</v>
      </c>
      <c r="C288" s="178">
        <v>329</v>
      </c>
      <c r="D288" s="240" t="s">
        <v>738</v>
      </c>
      <c r="E288" s="241" t="s">
        <v>739</v>
      </c>
      <c r="F288" s="233">
        <v>44713</v>
      </c>
      <c r="G288" s="233">
        <v>44742</v>
      </c>
      <c r="H288" s="265"/>
      <c r="I288" s="243">
        <v>0.05</v>
      </c>
      <c r="J288" s="242" t="s">
        <v>705</v>
      </c>
      <c r="K288" s="242" t="s">
        <v>705</v>
      </c>
      <c r="L288" s="242" t="s">
        <v>705</v>
      </c>
      <c r="M288" s="242" t="s">
        <v>705</v>
      </c>
      <c r="N288" s="242" t="s">
        <v>705</v>
      </c>
      <c r="O288" s="242" t="s">
        <v>705</v>
      </c>
      <c r="P288" s="242" t="s">
        <v>705</v>
      </c>
      <c r="Q288" s="242" t="s">
        <v>705</v>
      </c>
      <c r="R288" s="242" t="s">
        <v>705</v>
      </c>
      <c r="S288" s="242" t="s">
        <v>705</v>
      </c>
      <c r="T288" s="243">
        <v>1</v>
      </c>
      <c r="U288" s="242" t="s">
        <v>705</v>
      </c>
      <c r="V288" s="242" t="s">
        <v>705</v>
      </c>
      <c r="W288" s="242" t="s">
        <v>705</v>
      </c>
      <c r="X288" s="242" t="s">
        <v>705</v>
      </c>
      <c r="Y288" s="242" t="s">
        <v>705</v>
      </c>
      <c r="Z288" s="242" t="s">
        <v>705</v>
      </c>
      <c r="AA288" s="242" t="s">
        <v>705</v>
      </c>
      <c r="AB288" s="242" t="s">
        <v>705</v>
      </c>
      <c r="AC288" s="242" t="s">
        <v>705</v>
      </c>
      <c r="AD288" s="242" t="s">
        <v>705</v>
      </c>
      <c r="AE288" s="242" t="s">
        <v>705</v>
      </c>
      <c r="AF288" s="242" t="s">
        <v>705</v>
      </c>
      <c r="AG288" s="242" t="s">
        <v>705</v>
      </c>
      <c r="AH288" s="243">
        <v>1</v>
      </c>
      <c r="AI288" s="244">
        <v>0</v>
      </c>
      <c r="AJ288" s="246" t="s">
        <v>741</v>
      </c>
      <c r="AK288" s="171" t="s">
        <v>82</v>
      </c>
      <c r="AL288" s="270"/>
      <c r="AM288" s="242" t="s">
        <v>617</v>
      </c>
      <c r="AN288" s="242" t="s">
        <v>618</v>
      </c>
      <c r="AO288" s="242" t="s">
        <v>619</v>
      </c>
      <c r="AP288" s="25" t="s">
        <v>1071</v>
      </c>
    </row>
    <row r="289" spans="1:42" s="184" customFormat="1" ht="86.25" x14ac:dyDescent="0.2">
      <c r="A289" s="177" t="s">
        <v>411</v>
      </c>
      <c r="B289" s="178" t="s">
        <v>412</v>
      </c>
      <c r="C289" s="178">
        <v>329</v>
      </c>
      <c r="D289" s="240" t="s">
        <v>738</v>
      </c>
      <c r="E289" s="241" t="s">
        <v>742</v>
      </c>
      <c r="F289" s="233">
        <v>44621</v>
      </c>
      <c r="G289" s="233">
        <v>44681</v>
      </c>
      <c r="H289" s="265"/>
      <c r="I289" s="243">
        <v>0.05</v>
      </c>
      <c r="J289" s="242" t="s">
        <v>705</v>
      </c>
      <c r="K289" s="242" t="s">
        <v>705</v>
      </c>
      <c r="L289" s="242" t="s">
        <v>705</v>
      </c>
      <c r="M289" s="242" t="s">
        <v>705</v>
      </c>
      <c r="N289" s="243">
        <v>1</v>
      </c>
      <c r="O289" s="242" t="s">
        <v>705</v>
      </c>
      <c r="P289" s="242" t="s">
        <v>705</v>
      </c>
      <c r="Q289" s="242" t="s">
        <v>705</v>
      </c>
      <c r="R289" s="242" t="s">
        <v>705</v>
      </c>
      <c r="S289" s="242" t="s">
        <v>705</v>
      </c>
      <c r="T289" s="242" t="s">
        <v>705</v>
      </c>
      <c r="U289" s="242" t="s">
        <v>705</v>
      </c>
      <c r="V289" s="242" t="s">
        <v>705</v>
      </c>
      <c r="W289" s="242" t="s">
        <v>705</v>
      </c>
      <c r="X289" s="242" t="s">
        <v>705</v>
      </c>
      <c r="Y289" s="242" t="s">
        <v>705</v>
      </c>
      <c r="Z289" s="242" t="s">
        <v>705</v>
      </c>
      <c r="AA289" s="242" t="s">
        <v>705</v>
      </c>
      <c r="AB289" s="242" t="s">
        <v>705</v>
      </c>
      <c r="AC289" s="242" t="s">
        <v>705</v>
      </c>
      <c r="AD289" s="242" t="s">
        <v>705</v>
      </c>
      <c r="AE289" s="242" t="s">
        <v>705</v>
      </c>
      <c r="AF289" s="242" t="s">
        <v>705</v>
      </c>
      <c r="AG289" s="242" t="s">
        <v>705</v>
      </c>
      <c r="AH289" s="243">
        <v>1</v>
      </c>
      <c r="AI289" s="244">
        <v>0</v>
      </c>
      <c r="AJ289" s="247" t="s">
        <v>743</v>
      </c>
      <c r="AK289" s="171" t="s">
        <v>82</v>
      </c>
      <c r="AL289" s="270"/>
      <c r="AM289" s="248" t="s">
        <v>617</v>
      </c>
      <c r="AN289" s="248" t="s">
        <v>618</v>
      </c>
      <c r="AO289" s="248" t="s">
        <v>619</v>
      </c>
      <c r="AP289" s="248" t="s">
        <v>416</v>
      </c>
    </row>
    <row r="290" spans="1:42" s="184" customFormat="1" ht="86.25" x14ac:dyDescent="0.2">
      <c r="A290" s="177" t="s">
        <v>411</v>
      </c>
      <c r="B290" s="178" t="s">
        <v>412</v>
      </c>
      <c r="C290" s="178">
        <v>329</v>
      </c>
      <c r="D290" s="240" t="s">
        <v>738</v>
      </c>
      <c r="E290" s="241" t="s">
        <v>744</v>
      </c>
      <c r="F290" s="233">
        <v>44621</v>
      </c>
      <c r="G290" s="233">
        <v>44926</v>
      </c>
      <c r="H290" s="265"/>
      <c r="I290" s="243">
        <v>0.05</v>
      </c>
      <c r="J290" s="242" t="s">
        <v>705</v>
      </c>
      <c r="K290" s="242" t="s">
        <v>705</v>
      </c>
      <c r="L290" s="242" t="s">
        <v>705</v>
      </c>
      <c r="M290" s="242" t="s">
        <v>705</v>
      </c>
      <c r="N290" s="243">
        <v>0.25</v>
      </c>
      <c r="O290" s="242" t="s">
        <v>705</v>
      </c>
      <c r="P290" s="242" t="s">
        <v>705</v>
      </c>
      <c r="Q290" s="242" t="s">
        <v>705</v>
      </c>
      <c r="R290" s="242" t="s">
        <v>705</v>
      </c>
      <c r="S290" s="242" t="s">
        <v>705</v>
      </c>
      <c r="T290" s="243">
        <v>0.25</v>
      </c>
      <c r="U290" s="242" t="s">
        <v>705</v>
      </c>
      <c r="V290" s="242" t="s">
        <v>705</v>
      </c>
      <c r="W290" s="242" t="s">
        <v>705</v>
      </c>
      <c r="X290" s="242" t="s">
        <v>705</v>
      </c>
      <c r="Y290" s="242" t="s">
        <v>705</v>
      </c>
      <c r="Z290" s="243">
        <v>0.25</v>
      </c>
      <c r="AA290" s="242" t="s">
        <v>705</v>
      </c>
      <c r="AB290" s="242" t="s">
        <v>705</v>
      </c>
      <c r="AC290" s="242" t="s">
        <v>705</v>
      </c>
      <c r="AD290" s="242" t="s">
        <v>705</v>
      </c>
      <c r="AE290" s="242" t="s">
        <v>705</v>
      </c>
      <c r="AF290" s="243">
        <v>0.25</v>
      </c>
      <c r="AG290" s="242" t="s">
        <v>705</v>
      </c>
      <c r="AH290" s="243">
        <v>1</v>
      </c>
      <c r="AI290" s="244">
        <v>0</v>
      </c>
      <c r="AJ290" s="247" t="s">
        <v>743</v>
      </c>
      <c r="AK290" s="171" t="s">
        <v>82</v>
      </c>
      <c r="AL290" s="270"/>
      <c r="AM290" s="248" t="s">
        <v>617</v>
      </c>
      <c r="AN290" s="248" t="s">
        <v>618</v>
      </c>
      <c r="AO290" s="248" t="s">
        <v>619</v>
      </c>
      <c r="AP290" s="25" t="s">
        <v>1071</v>
      </c>
    </row>
    <row r="291" spans="1:42" s="184" customFormat="1" ht="106.5" customHeight="1" x14ac:dyDescent="0.2">
      <c r="A291" s="177" t="s">
        <v>411</v>
      </c>
      <c r="B291" s="178" t="s">
        <v>412</v>
      </c>
      <c r="C291" s="178">
        <v>329</v>
      </c>
      <c r="D291" s="240" t="s">
        <v>738</v>
      </c>
      <c r="E291" s="241" t="s">
        <v>745</v>
      </c>
      <c r="F291" s="233">
        <v>44713</v>
      </c>
      <c r="G291" s="233">
        <v>44926</v>
      </c>
      <c r="H291" s="265"/>
      <c r="I291" s="243">
        <v>0.05</v>
      </c>
      <c r="J291" s="242" t="s">
        <v>705</v>
      </c>
      <c r="K291" s="242" t="s">
        <v>705</v>
      </c>
      <c r="L291" s="242" t="s">
        <v>705</v>
      </c>
      <c r="M291" s="242" t="s">
        <v>705</v>
      </c>
      <c r="N291" s="242" t="s">
        <v>705</v>
      </c>
      <c r="O291" s="242" t="s">
        <v>705</v>
      </c>
      <c r="P291" s="242" t="s">
        <v>705</v>
      </c>
      <c r="Q291" s="242" t="s">
        <v>705</v>
      </c>
      <c r="R291" s="242" t="s">
        <v>705</v>
      </c>
      <c r="S291" s="242" t="s">
        <v>705</v>
      </c>
      <c r="T291" s="243">
        <v>0.5</v>
      </c>
      <c r="U291" s="242" t="s">
        <v>705</v>
      </c>
      <c r="V291" s="242" t="s">
        <v>705</v>
      </c>
      <c r="W291" s="242" t="s">
        <v>705</v>
      </c>
      <c r="X291" s="242" t="s">
        <v>705</v>
      </c>
      <c r="Y291" s="242" t="s">
        <v>705</v>
      </c>
      <c r="Z291" s="242" t="s">
        <v>705</v>
      </c>
      <c r="AA291" s="242" t="s">
        <v>705</v>
      </c>
      <c r="AB291" s="242" t="s">
        <v>705</v>
      </c>
      <c r="AC291" s="242" t="s">
        <v>705</v>
      </c>
      <c r="AD291" s="243">
        <v>0.5</v>
      </c>
      <c r="AE291" s="242" t="s">
        <v>705</v>
      </c>
      <c r="AF291" s="243"/>
      <c r="AG291" s="242" t="s">
        <v>705</v>
      </c>
      <c r="AH291" s="243">
        <v>1</v>
      </c>
      <c r="AI291" s="244">
        <v>0</v>
      </c>
      <c r="AJ291" s="247" t="s">
        <v>746</v>
      </c>
      <c r="AK291" s="171" t="s">
        <v>82</v>
      </c>
      <c r="AL291" s="270"/>
      <c r="AM291" s="248" t="s">
        <v>617</v>
      </c>
      <c r="AN291" s="248" t="s">
        <v>618</v>
      </c>
      <c r="AO291" s="248" t="s">
        <v>619</v>
      </c>
      <c r="AP291" s="25" t="s">
        <v>1071</v>
      </c>
    </row>
    <row r="292" spans="1:42" s="184" customFormat="1" ht="103.5" customHeight="1" x14ac:dyDescent="0.25">
      <c r="A292" s="177" t="s">
        <v>411</v>
      </c>
      <c r="B292" s="178" t="s">
        <v>412</v>
      </c>
      <c r="C292" s="178">
        <v>329</v>
      </c>
      <c r="D292" s="166" t="s">
        <v>711</v>
      </c>
      <c r="E292" s="166" t="s">
        <v>747</v>
      </c>
      <c r="F292" s="169">
        <v>44713</v>
      </c>
      <c r="G292" s="169">
        <v>44926</v>
      </c>
      <c r="H292" s="266"/>
      <c r="I292" s="206">
        <v>0.05</v>
      </c>
      <c r="J292" s="206"/>
      <c r="K292" s="206"/>
      <c r="L292" s="206"/>
      <c r="M292" s="206"/>
      <c r="N292" s="206"/>
      <c r="O292" s="206"/>
      <c r="P292" s="206"/>
      <c r="Q292" s="206"/>
      <c r="R292" s="206"/>
      <c r="S292" s="206"/>
      <c r="T292" s="206">
        <v>0.5</v>
      </c>
      <c r="U292" s="206"/>
      <c r="V292" s="206"/>
      <c r="W292" s="206"/>
      <c r="X292" s="206"/>
      <c r="Y292" s="206"/>
      <c r="Z292" s="206"/>
      <c r="AA292" s="206"/>
      <c r="AB292" s="206"/>
      <c r="AC292" s="206"/>
      <c r="AD292" s="206">
        <v>0.5</v>
      </c>
      <c r="AE292" s="206"/>
      <c r="AF292" s="206"/>
      <c r="AG292" s="206"/>
      <c r="AH292" s="206">
        <f t="shared" ref="AH292:AI307" si="21">+J292+L292+N292+P292+R292+T292+V292+X292+Z292+AB292+AD292+AF292</f>
        <v>1</v>
      </c>
      <c r="AI292" s="170">
        <f t="shared" si="21"/>
        <v>0</v>
      </c>
      <c r="AJ292" s="166" t="s">
        <v>748</v>
      </c>
      <c r="AK292" s="171" t="s">
        <v>82</v>
      </c>
      <c r="AL292" s="277"/>
      <c r="AM292" s="172" t="s">
        <v>617</v>
      </c>
      <c r="AN292" s="172" t="s">
        <v>618</v>
      </c>
      <c r="AO292" s="25" t="s">
        <v>619</v>
      </c>
      <c r="AP292" s="25" t="s">
        <v>1071</v>
      </c>
    </row>
    <row r="293" spans="1:42" s="184" customFormat="1" ht="105.75" customHeight="1" x14ac:dyDescent="0.25">
      <c r="A293" s="177" t="s">
        <v>41</v>
      </c>
      <c r="B293" s="178" t="s">
        <v>437</v>
      </c>
      <c r="C293" s="178">
        <v>415</v>
      </c>
      <c r="D293" s="166" t="s">
        <v>749</v>
      </c>
      <c r="E293" s="166" t="s">
        <v>750</v>
      </c>
      <c r="F293" s="169">
        <v>44621</v>
      </c>
      <c r="G293" s="169">
        <v>44651</v>
      </c>
      <c r="H293" s="271">
        <f>SUM(I293:I296)</f>
        <v>1</v>
      </c>
      <c r="I293" s="206">
        <v>0.2</v>
      </c>
      <c r="J293" s="206"/>
      <c r="K293" s="206"/>
      <c r="L293" s="206"/>
      <c r="M293" s="206"/>
      <c r="N293" s="206">
        <v>1</v>
      </c>
      <c r="O293" s="206"/>
      <c r="P293" s="206"/>
      <c r="Q293" s="206"/>
      <c r="R293" s="206"/>
      <c r="S293" s="206"/>
      <c r="T293" s="206"/>
      <c r="U293" s="206"/>
      <c r="V293" s="206"/>
      <c r="W293" s="206"/>
      <c r="X293" s="206"/>
      <c r="Y293" s="206"/>
      <c r="Z293" s="206"/>
      <c r="AA293" s="206"/>
      <c r="AB293" s="206"/>
      <c r="AC293" s="206"/>
      <c r="AD293" s="206"/>
      <c r="AE293" s="206"/>
      <c r="AF293" s="206"/>
      <c r="AG293" s="206"/>
      <c r="AH293" s="206">
        <f t="shared" si="21"/>
        <v>1</v>
      </c>
      <c r="AI293" s="170">
        <f t="shared" si="21"/>
        <v>0</v>
      </c>
      <c r="AJ293" s="166" t="s">
        <v>751</v>
      </c>
      <c r="AK293" s="171" t="s">
        <v>82</v>
      </c>
      <c r="AL293" s="171" t="s">
        <v>82</v>
      </c>
      <c r="AM293" s="172" t="s">
        <v>617</v>
      </c>
      <c r="AN293" s="172" t="s">
        <v>618</v>
      </c>
      <c r="AO293" s="25" t="s">
        <v>619</v>
      </c>
      <c r="AP293" s="25" t="s">
        <v>416</v>
      </c>
    </row>
    <row r="294" spans="1:42" s="184" customFormat="1" ht="111.75" customHeight="1" x14ac:dyDescent="0.25">
      <c r="A294" s="177" t="s">
        <v>41</v>
      </c>
      <c r="B294" s="178" t="s">
        <v>437</v>
      </c>
      <c r="C294" s="178">
        <v>415</v>
      </c>
      <c r="D294" s="166" t="s">
        <v>749</v>
      </c>
      <c r="E294" s="166" t="s">
        <v>752</v>
      </c>
      <c r="F294" s="169">
        <v>44713</v>
      </c>
      <c r="G294" s="169">
        <v>44926</v>
      </c>
      <c r="H294" s="271"/>
      <c r="I294" s="206">
        <v>0.2</v>
      </c>
      <c r="J294" s="206"/>
      <c r="K294" s="206"/>
      <c r="L294" s="206"/>
      <c r="M294" s="206"/>
      <c r="N294" s="206"/>
      <c r="O294" s="206"/>
      <c r="P294" s="206"/>
      <c r="Q294" s="206"/>
      <c r="R294" s="206"/>
      <c r="S294" s="206"/>
      <c r="T294" s="206">
        <v>0.5</v>
      </c>
      <c r="U294" s="206"/>
      <c r="V294" s="206"/>
      <c r="W294" s="206"/>
      <c r="X294" s="206"/>
      <c r="Y294" s="206"/>
      <c r="Z294" s="206"/>
      <c r="AA294" s="206"/>
      <c r="AB294" s="206"/>
      <c r="AC294" s="206"/>
      <c r="AD294" s="206">
        <v>0.5</v>
      </c>
      <c r="AE294" s="206"/>
      <c r="AF294" s="206"/>
      <c r="AG294" s="206"/>
      <c r="AH294" s="206">
        <f t="shared" si="21"/>
        <v>1</v>
      </c>
      <c r="AI294" s="170">
        <f t="shared" si="21"/>
        <v>0</v>
      </c>
      <c r="AJ294" s="166" t="s">
        <v>753</v>
      </c>
      <c r="AK294" s="171" t="s">
        <v>82</v>
      </c>
      <c r="AL294" s="171" t="s">
        <v>82</v>
      </c>
      <c r="AM294" s="172" t="s">
        <v>617</v>
      </c>
      <c r="AN294" s="172" t="s">
        <v>618</v>
      </c>
      <c r="AO294" s="25" t="s">
        <v>619</v>
      </c>
      <c r="AP294" s="25" t="s">
        <v>1071</v>
      </c>
    </row>
    <row r="295" spans="1:42" s="184" customFormat="1" ht="108" customHeight="1" x14ac:dyDescent="0.25">
      <c r="A295" s="177" t="s">
        <v>41</v>
      </c>
      <c r="B295" s="178" t="s">
        <v>437</v>
      </c>
      <c r="C295" s="178">
        <v>415</v>
      </c>
      <c r="D295" s="166" t="s">
        <v>749</v>
      </c>
      <c r="E295" s="166" t="s">
        <v>754</v>
      </c>
      <c r="F295" s="169">
        <v>44621</v>
      </c>
      <c r="G295" s="169">
        <v>44926</v>
      </c>
      <c r="H295" s="271"/>
      <c r="I295" s="206">
        <v>0.3</v>
      </c>
      <c r="J295" s="206"/>
      <c r="K295" s="206"/>
      <c r="L295" s="206"/>
      <c r="M295" s="206"/>
      <c r="N295" s="206">
        <v>0.25</v>
      </c>
      <c r="O295" s="206"/>
      <c r="P295" s="206"/>
      <c r="Q295" s="206"/>
      <c r="R295" s="206"/>
      <c r="S295" s="206"/>
      <c r="T295" s="206">
        <v>0.25</v>
      </c>
      <c r="U295" s="206"/>
      <c r="V295" s="206"/>
      <c r="W295" s="206"/>
      <c r="X295" s="206"/>
      <c r="Y295" s="206"/>
      <c r="Z295" s="206">
        <v>0.25</v>
      </c>
      <c r="AA295" s="206"/>
      <c r="AB295" s="206"/>
      <c r="AC295" s="206"/>
      <c r="AD295" s="206">
        <v>0.25</v>
      </c>
      <c r="AE295" s="206"/>
      <c r="AF295" s="206"/>
      <c r="AG295" s="206"/>
      <c r="AH295" s="206">
        <f t="shared" si="21"/>
        <v>1</v>
      </c>
      <c r="AI295" s="170">
        <f t="shared" si="21"/>
        <v>0</v>
      </c>
      <c r="AJ295" s="166" t="s">
        <v>755</v>
      </c>
      <c r="AK295" s="171" t="s">
        <v>82</v>
      </c>
      <c r="AL295" s="171" t="s">
        <v>82</v>
      </c>
      <c r="AM295" s="172" t="s">
        <v>617</v>
      </c>
      <c r="AN295" s="172" t="s">
        <v>618</v>
      </c>
      <c r="AO295" s="25" t="s">
        <v>619</v>
      </c>
      <c r="AP295" s="25" t="s">
        <v>1071</v>
      </c>
    </row>
    <row r="296" spans="1:42" s="184" customFormat="1" ht="115.5" customHeight="1" x14ac:dyDescent="0.25">
      <c r="A296" s="177" t="s">
        <v>41</v>
      </c>
      <c r="B296" s="178" t="s">
        <v>437</v>
      </c>
      <c r="C296" s="178">
        <v>415</v>
      </c>
      <c r="D296" s="166" t="s">
        <v>749</v>
      </c>
      <c r="E296" s="166" t="s">
        <v>756</v>
      </c>
      <c r="F296" s="169">
        <v>44621</v>
      </c>
      <c r="G296" s="169">
        <v>44926</v>
      </c>
      <c r="H296" s="271"/>
      <c r="I296" s="206">
        <v>0.3</v>
      </c>
      <c r="J296" s="206"/>
      <c r="K296" s="206"/>
      <c r="L296" s="206"/>
      <c r="M296" s="206"/>
      <c r="N296" s="206">
        <v>0.25</v>
      </c>
      <c r="O296" s="206"/>
      <c r="P296" s="206"/>
      <c r="Q296" s="206"/>
      <c r="R296" s="206"/>
      <c r="S296" s="206"/>
      <c r="T296" s="206">
        <v>0.25</v>
      </c>
      <c r="U296" s="206"/>
      <c r="V296" s="206"/>
      <c r="W296" s="206"/>
      <c r="X296" s="206"/>
      <c r="Y296" s="206"/>
      <c r="Z296" s="206">
        <v>0.25</v>
      </c>
      <c r="AA296" s="206"/>
      <c r="AB296" s="206"/>
      <c r="AC296" s="206"/>
      <c r="AD296" s="206"/>
      <c r="AE296" s="206"/>
      <c r="AF296" s="206">
        <v>0.25</v>
      </c>
      <c r="AG296" s="206"/>
      <c r="AH296" s="206">
        <f t="shared" si="21"/>
        <v>1</v>
      </c>
      <c r="AI296" s="170">
        <f t="shared" si="21"/>
        <v>0</v>
      </c>
      <c r="AJ296" s="166" t="s">
        <v>757</v>
      </c>
      <c r="AK296" s="171" t="s">
        <v>82</v>
      </c>
      <c r="AL296" s="171" t="s">
        <v>82</v>
      </c>
      <c r="AM296" s="172" t="s">
        <v>617</v>
      </c>
      <c r="AN296" s="172" t="s">
        <v>618</v>
      </c>
      <c r="AO296" s="25" t="s">
        <v>619</v>
      </c>
      <c r="AP296" s="25" t="s">
        <v>1071</v>
      </c>
    </row>
    <row r="297" spans="1:42" s="184" customFormat="1" ht="120" customHeight="1" x14ac:dyDescent="0.25">
      <c r="A297" s="177" t="s">
        <v>41</v>
      </c>
      <c r="B297" s="178" t="s">
        <v>437</v>
      </c>
      <c r="C297" s="178">
        <v>415</v>
      </c>
      <c r="D297" s="166" t="s">
        <v>758</v>
      </c>
      <c r="E297" s="166" t="s">
        <v>759</v>
      </c>
      <c r="F297" s="169">
        <v>44562</v>
      </c>
      <c r="G297" s="169">
        <v>44926</v>
      </c>
      <c r="H297" s="271">
        <f>SUM(I297:I299)</f>
        <v>1</v>
      </c>
      <c r="I297" s="206">
        <v>0.6</v>
      </c>
      <c r="J297" s="206">
        <v>8.3333333333333343E-2</v>
      </c>
      <c r="K297" s="206"/>
      <c r="L297" s="206">
        <v>8.3333333333333343E-2</v>
      </c>
      <c r="M297" s="206"/>
      <c r="N297" s="206">
        <v>8.3333333333333343E-2</v>
      </c>
      <c r="O297" s="206"/>
      <c r="P297" s="206">
        <v>8.3333333333333343E-2</v>
      </c>
      <c r="Q297" s="206"/>
      <c r="R297" s="206">
        <v>8.3333333333333343E-2</v>
      </c>
      <c r="S297" s="206"/>
      <c r="T297" s="206">
        <v>8.3333333333333343E-2</v>
      </c>
      <c r="U297" s="206"/>
      <c r="V297" s="206">
        <v>8.3333333333333343E-2</v>
      </c>
      <c r="W297" s="206"/>
      <c r="X297" s="206">
        <v>8.3333333333333343E-2</v>
      </c>
      <c r="Y297" s="206"/>
      <c r="Z297" s="206">
        <v>8.3333333333333343E-2</v>
      </c>
      <c r="AA297" s="206"/>
      <c r="AB297" s="206">
        <v>8.3333333333333343E-2</v>
      </c>
      <c r="AC297" s="206"/>
      <c r="AD297" s="206">
        <v>8.3333333333333343E-2</v>
      </c>
      <c r="AE297" s="206"/>
      <c r="AF297" s="206">
        <v>8.3333333333333343E-2</v>
      </c>
      <c r="AG297" s="206"/>
      <c r="AH297" s="206">
        <f t="shared" si="21"/>
        <v>1.0000000000000002</v>
      </c>
      <c r="AI297" s="170">
        <f t="shared" si="21"/>
        <v>0</v>
      </c>
      <c r="AJ297" s="166" t="s">
        <v>760</v>
      </c>
      <c r="AK297" s="171" t="s">
        <v>82</v>
      </c>
      <c r="AL297" s="171" t="s">
        <v>82</v>
      </c>
      <c r="AM297" s="172" t="s">
        <v>617</v>
      </c>
      <c r="AN297" s="172" t="s">
        <v>618</v>
      </c>
      <c r="AO297" s="25" t="s">
        <v>619</v>
      </c>
      <c r="AP297" s="25" t="s">
        <v>1071</v>
      </c>
    </row>
    <row r="298" spans="1:42" s="184" customFormat="1" ht="120" customHeight="1" x14ac:dyDescent="0.25">
      <c r="A298" s="177" t="s">
        <v>41</v>
      </c>
      <c r="B298" s="178" t="s">
        <v>437</v>
      </c>
      <c r="C298" s="178">
        <v>415</v>
      </c>
      <c r="D298" s="166" t="s">
        <v>758</v>
      </c>
      <c r="E298" s="166" t="s">
        <v>761</v>
      </c>
      <c r="F298" s="169">
        <v>44713</v>
      </c>
      <c r="G298" s="169">
        <v>44926</v>
      </c>
      <c r="H298" s="271"/>
      <c r="I298" s="206">
        <v>0.25</v>
      </c>
      <c r="J298" s="206"/>
      <c r="K298" s="206"/>
      <c r="L298" s="206"/>
      <c r="M298" s="206"/>
      <c r="N298" s="206"/>
      <c r="O298" s="206"/>
      <c r="P298" s="206"/>
      <c r="Q298" s="206"/>
      <c r="R298" s="206"/>
      <c r="S298" s="206"/>
      <c r="T298" s="206">
        <v>0.5</v>
      </c>
      <c r="U298" s="206"/>
      <c r="V298" s="206"/>
      <c r="W298" s="206"/>
      <c r="X298" s="206"/>
      <c r="Y298" s="206"/>
      <c r="Z298" s="206"/>
      <c r="AA298" s="206"/>
      <c r="AB298" s="206"/>
      <c r="AC298" s="206"/>
      <c r="AD298" s="206">
        <v>0.5</v>
      </c>
      <c r="AE298" s="206"/>
      <c r="AF298" s="206"/>
      <c r="AG298" s="206"/>
      <c r="AH298" s="206">
        <f t="shared" si="21"/>
        <v>1</v>
      </c>
      <c r="AI298" s="170">
        <f t="shared" si="21"/>
        <v>0</v>
      </c>
      <c r="AJ298" s="166" t="s">
        <v>762</v>
      </c>
      <c r="AK298" s="171" t="s">
        <v>82</v>
      </c>
      <c r="AL298" s="171" t="s">
        <v>82</v>
      </c>
      <c r="AM298" s="172" t="s">
        <v>617</v>
      </c>
      <c r="AN298" s="172" t="s">
        <v>618</v>
      </c>
      <c r="AO298" s="25" t="s">
        <v>619</v>
      </c>
      <c r="AP298" s="25" t="s">
        <v>1071</v>
      </c>
    </row>
    <row r="299" spans="1:42" s="184" customFormat="1" ht="128.25" customHeight="1" x14ac:dyDescent="0.25">
      <c r="A299" s="177" t="s">
        <v>41</v>
      </c>
      <c r="B299" s="178" t="s">
        <v>437</v>
      </c>
      <c r="C299" s="178">
        <v>415</v>
      </c>
      <c r="D299" s="166" t="s">
        <v>758</v>
      </c>
      <c r="E299" s="166" t="s">
        <v>763</v>
      </c>
      <c r="F299" s="169">
        <v>44713</v>
      </c>
      <c r="G299" s="169">
        <v>44926</v>
      </c>
      <c r="H299" s="271"/>
      <c r="I299" s="206">
        <v>0.15</v>
      </c>
      <c r="J299" s="206"/>
      <c r="K299" s="206"/>
      <c r="L299" s="206"/>
      <c r="M299" s="206"/>
      <c r="N299" s="206"/>
      <c r="O299" s="206"/>
      <c r="P299" s="206"/>
      <c r="Q299" s="206"/>
      <c r="R299" s="206"/>
      <c r="S299" s="206"/>
      <c r="T299" s="206">
        <v>0.5</v>
      </c>
      <c r="U299" s="206"/>
      <c r="V299" s="206"/>
      <c r="W299" s="206"/>
      <c r="X299" s="206"/>
      <c r="Y299" s="206"/>
      <c r="Z299" s="206"/>
      <c r="AA299" s="206"/>
      <c r="AB299" s="206"/>
      <c r="AC299" s="206"/>
      <c r="AD299" s="206">
        <v>0.5</v>
      </c>
      <c r="AE299" s="206"/>
      <c r="AF299" s="206"/>
      <c r="AG299" s="206"/>
      <c r="AH299" s="206">
        <f t="shared" si="21"/>
        <v>1</v>
      </c>
      <c r="AI299" s="170">
        <f t="shared" si="21"/>
        <v>0</v>
      </c>
      <c r="AJ299" s="166" t="s">
        <v>764</v>
      </c>
      <c r="AK299" s="171" t="s">
        <v>82</v>
      </c>
      <c r="AL299" s="171" t="s">
        <v>82</v>
      </c>
      <c r="AM299" s="172" t="s">
        <v>617</v>
      </c>
      <c r="AN299" s="172" t="s">
        <v>618</v>
      </c>
      <c r="AO299" s="25" t="s">
        <v>619</v>
      </c>
      <c r="AP299" s="25" t="s">
        <v>1071</v>
      </c>
    </row>
    <row r="300" spans="1:42" s="184" customFormat="1" ht="142.5" customHeight="1" x14ac:dyDescent="0.25">
      <c r="A300" s="177" t="s">
        <v>41</v>
      </c>
      <c r="B300" s="178" t="s">
        <v>437</v>
      </c>
      <c r="C300" s="178">
        <v>415</v>
      </c>
      <c r="D300" s="166" t="s">
        <v>765</v>
      </c>
      <c r="E300" s="166" t="s">
        <v>766</v>
      </c>
      <c r="F300" s="169">
        <v>44621</v>
      </c>
      <c r="G300" s="169">
        <v>44926</v>
      </c>
      <c r="H300" s="271">
        <f>SUM(I300:I303)</f>
        <v>1</v>
      </c>
      <c r="I300" s="206">
        <v>0.15</v>
      </c>
      <c r="J300" s="206"/>
      <c r="K300" s="206"/>
      <c r="L300" s="206"/>
      <c r="M300" s="206"/>
      <c r="N300" s="206">
        <v>0.25</v>
      </c>
      <c r="O300" s="206"/>
      <c r="P300" s="206"/>
      <c r="Q300" s="206"/>
      <c r="R300" s="206"/>
      <c r="S300" s="206"/>
      <c r="T300" s="206">
        <v>0.25</v>
      </c>
      <c r="U300" s="206"/>
      <c r="V300" s="206"/>
      <c r="W300" s="206"/>
      <c r="X300" s="206"/>
      <c r="Y300" s="206"/>
      <c r="Z300" s="206">
        <v>0.25</v>
      </c>
      <c r="AA300" s="206"/>
      <c r="AB300" s="206"/>
      <c r="AC300" s="206"/>
      <c r="AD300" s="206">
        <v>0.25</v>
      </c>
      <c r="AE300" s="206"/>
      <c r="AF300" s="206"/>
      <c r="AG300" s="206"/>
      <c r="AH300" s="206">
        <f t="shared" si="21"/>
        <v>1</v>
      </c>
      <c r="AI300" s="170">
        <f t="shared" si="21"/>
        <v>0</v>
      </c>
      <c r="AJ300" s="166" t="s">
        <v>767</v>
      </c>
      <c r="AK300" s="171" t="s">
        <v>82</v>
      </c>
      <c r="AL300" s="171" t="s">
        <v>82</v>
      </c>
      <c r="AM300" s="172" t="s">
        <v>617</v>
      </c>
      <c r="AN300" s="172" t="s">
        <v>618</v>
      </c>
      <c r="AO300" s="25" t="s">
        <v>619</v>
      </c>
      <c r="AP300" s="25" t="s">
        <v>1071</v>
      </c>
    </row>
    <row r="301" spans="1:42" s="184" customFormat="1" ht="142.5" customHeight="1" x14ac:dyDescent="0.25">
      <c r="A301" s="177" t="s">
        <v>41</v>
      </c>
      <c r="B301" s="178" t="s">
        <v>437</v>
      </c>
      <c r="C301" s="178">
        <v>415</v>
      </c>
      <c r="D301" s="166" t="s">
        <v>765</v>
      </c>
      <c r="E301" s="166" t="s">
        <v>768</v>
      </c>
      <c r="F301" s="169">
        <v>44621</v>
      </c>
      <c r="G301" s="169">
        <v>44926</v>
      </c>
      <c r="H301" s="271"/>
      <c r="I301" s="206">
        <v>0.35</v>
      </c>
      <c r="J301" s="206"/>
      <c r="K301" s="206"/>
      <c r="L301" s="206"/>
      <c r="M301" s="206"/>
      <c r="N301" s="206">
        <v>0.25</v>
      </c>
      <c r="O301" s="206"/>
      <c r="P301" s="206"/>
      <c r="Q301" s="206"/>
      <c r="R301" s="206"/>
      <c r="S301" s="206"/>
      <c r="T301" s="206">
        <v>0.25</v>
      </c>
      <c r="U301" s="206"/>
      <c r="V301" s="206"/>
      <c r="W301" s="206"/>
      <c r="X301" s="206"/>
      <c r="Y301" s="206"/>
      <c r="Z301" s="206">
        <v>0.25</v>
      </c>
      <c r="AA301" s="206"/>
      <c r="AB301" s="206"/>
      <c r="AC301" s="206"/>
      <c r="AD301" s="206">
        <v>0.25</v>
      </c>
      <c r="AE301" s="206"/>
      <c r="AF301" s="206"/>
      <c r="AG301" s="206"/>
      <c r="AH301" s="206">
        <f t="shared" si="21"/>
        <v>1</v>
      </c>
      <c r="AI301" s="170">
        <f t="shared" si="21"/>
        <v>0</v>
      </c>
      <c r="AJ301" s="166" t="s">
        <v>769</v>
      </c>
      <c r="AK301" s="171" t="s">
        <v>82</v>
      </c>
      <c r="AL301" s="171" t="s">
        <v>82</v>
      </c>
      <c r="AM301" s="172" t="s">
        <v>617</v>
      </c>
      <c r="AN301" s="172" t="s">
        <v>618</v>
      </c>
      <c r="AO301" s="25" t="s">
        <v>619</v>
      </c>
      <c r="AP301" s="25" t="s">
        <v>1071</v>
      </c>
    </row>
    <row r="302" spans="1:42" s="184" customFormat="1" ht="142.5" customHeight="1" x14ac:dyDescent="0.25">
      <c r="A302" s="177" t="s">
        <v>41</v>
      </c>
      <c r="B302" s="178" t="s">
        <v>437</v>
      </c>
      <c r="C302" s="178">
        <v>415</v>
      </c>
      <c r="D302" s="166" t="s">
        <v>765</v>
      </c>
      <c r="E302" s="166" t="s">
        <v>770</v>
      </c>
      <c r="F302" s="169">
        <v>44621</v>
      </c>
      <c r="G302" s="169">
        <v>44926</v>
      </c>
      <c r="H302" s="271"/>
      <c r="I302" s="206">
        <v>0.35</v>
      </c>
      <c r="J302" s="206"/>
      <c r="K302" s="206"/>
      <c r="L302" s="206"/>
      <c r="M302" s="206"/>
      <c r="N302" s="206">
        <v>0.25</v>
      </c>
      <c r="O302" s="206"/>
      <c r="P302" s="206"/>
      <c r="Q302" s="206"/>
      <c r="R302" s="206"/>
      <c r="S302" s="206"/>
      <c r="T302" s="206">
        <v>0.25</v>
      </c>
      <c r="U302" s="206"/>
      <c r="V302" s="206"/>
      <c r="W302" s="206"/>
      <c r="X302" s="206"/>
      <c r="Y302" s="206"/>
      <c r="Z302" s="206">
        <v>0.25</v>
      </c>
      <c r="AA302" s="206"/>
      <c r="AB302" s="206"/>
      <c r="AC302" s="206"/>
      <c r="AD302" s="206">
        <v>0.25</v>
      </c>
      <c r="AE302" s="206"/>
      <c r="AF302" s="206"/>
      <c r="AG302" s="206"/>
      <c r="AH302" s="206">
        <f t="shared" si="21"/>
        <v>1</v>
      </c>
      <c r="AI302" s="170">
        <f t="shared" si="21"/>
        <v>0</v>
      </c>
      <c r="AJ302" s="166" t="s">
        <v>771</v>
      </c>
      <c r="AK302" s="171" t="s">
        <v>82</v>
      </c>
      <c r="AL302" s="171" t="s">
        <v>82</v>
      </c>
      <c r="AM302" s="172" t="s">
        <v>617</v>
      </c>
      <c r="AN302" s="172" t="s">
        <v>618</v>
      </c>
      <c r="AO302" s="25" t="s">
        <v>619</v>
      </c>
      <c r="AP302" s="25" t="s">
        <v>1071</v>
      </c>
    </row>
    <row r="303" spans="1:42" s="184" customFormat="1" ht="140.25" customHeight="1" x14ac:dyDescent="0.25">
      <c r="A303" s="177" t="s">
        <v>41</v>
      </c>
      <c r="B303" s="178" t="s">
        <v>437</v>
      </c>
      <c r="C303" s="178">
        <v>423</v>
      </c>
      <c r="D303" s="166" t="s">
        <v>765</v>
      </c>
      <c r="E303" s="166" t="s">
        <v>772</v>
      </c>
      <c r="F303" s="169">
        <v>44866</v>
      </c>
      <c r="G303" s="169">
        <v>44895</v>
      </c>
      <c r="H303" s="271"/>
      <c r="I303" s="206">
        <v>0.15</v>
      </c>
      <c r="J303" s="206"/>
      <c r="K303" s="206"/>
      <c r="L303" s="206"/>
      <c r="M303" s="206"/>
      <c r="N303" s="206"/>
      <c r="O303" s="206"/>
      <c r="P303" s="206"/>
      <c r="Q303" s="206"/>
      <c r="R303" s="206"/>
      <c r="S303" s="206"/>
      <c r="T303" s="206"/>
      <c r="U303" s="206"/>
      <c r="V303" s="206"/>
      <c r="W303" s="206"/>
      <c r="X303" s="206"/>
      <c r="Y303" s="206"/>
      <c r="Z303" s="206"/>
      <c r="AA303" s="206"/>
      <c r="AB303" s="206"/>
      <c r="AC303" s="206"/>
      <c r="AD303" s="206">
        <v>1</v>
      </c>
      <c r="AE303" s="206"/>
      <c r="AF303" s="206"/>
      <c r="AG303" s="206"/>
      <c r="AH303" s="206">
        <f t="shared" si="21"/>
        <v>1</v>
      </c>
      <c r="AI303" s="170">
        <f t="shared" si="21"/>
        <v>0</v>
      </c>
      <c r="AJ303" s="166" t="s">
        <v>773</v>
      </c>
      <c r="AK303" s="171" t="s">
        <v>82</v>
      </c>
      <c r="AL303" s="171" t="s">
        <v>82</v>
      </c>
      <c r="AM303" s="172" t="s">
        <v>617</v>
      </c>
      <c r="AN303" s="172" t="s">
        <v>618</v>
      </c>
      <c r="AO303" s="25" t="s">
        <v>619</v>
      </c>
      <c r="AP303" s="25" t="s">
        <v>1071</v>
      </c>
    </row>
    <row r="304" spans="1:42" s="184" customFormat="1" ht="125.25" customHeight="1" x14ac:dyDescent="0.25">
      <c r="A304" s="177" t="s">
        <v>41</v>
      </c>
      <c r="B304" s="178" t="s">
        <v>437</v>
      </c>
      <c r="C304" s="178">
        <v>424</v>
      </c>
      <c r="D304" s="166" t="s">
        <v>774</v>
      </c>
      <c r="E304" s="166" t="s">
        <v>775</v>
      </c>
      <c r="F304" s="169">
        <v>44713</v>
      </c>
      <c r="G304" s="169">
        <v>44926</v>
      </c>
      <c r="H304" s="271">
        <f>SUM(I304:I307)</f>
        <v>1</v>
      </c>
      <c r="I304" s="206">
        <v>0.1</v>
      </c>
      <c r="J304" s="206"/>
      <c r="K304" s="206"/>
      <c r="L304" s="206"/>
      <c r="M304" s="206"/>
      <c r="N304" s="206"/>
      <c r="O304" s="206"/>
      <c r="P304" s="206"/>
      <c r="Q304" s="206"/>
      <c r="R304" s="206"/>
      <c r="S304" s="206"/>
      <c r="T304" s="206">
        <v>0.5</v>
      </c>
      <c r="U304" s="206"/>
      <c r="V304" s="206"/>
      <c r="W304" s="206"/>
      <c r="X304" s="206"/>
      <c r="Y304" s="206"/>
      <c r="Z304" s="206"/>
      <c r="AA304" s="206"/>
      <c r="AB304" s="206"/>
      <c r="AC304" s="206"/>
      <c r="AD304" s="206">
        <v>0.5</v>
      </c>
      <c r="AE304" s="206"/>
      <c r="AF304" s="206"/>
      <c r="AG304" s="206"/>
      <c r="AH304" s="206">
        <f t="shared" si="21"/>
        <v>1</v>
      </c>
      <c r="AI304" s="170">
        <f t="shared" si="21"/>
        <v>0</v>
      </c>
      <c r="AJ304" s="166" t="s">
        <v>776</v>
      </c>
      <c r="AK304" s="171" t="s">
        <v>82</v>
      </c>
      <c r="AL304" s="171" t="s">
        <v>82</v>
      </c>
      <c r="AM304" s="172" t="s">
        <v>617</v>
      </c>
      <c r="AN304" s="172" t="s">
        <v>618</v>
      </c>
      <c r="AO304" s="25" t="s">
        <v>619</v>
      </c>
      <c r="AP304" s="25" t="s">
        <v>1071</v>
      </c>
    </row>
    <row r="305" spans="1:43" s="184" customFormat="1" ht="117" customHeight="1" x14ac:dyDescent="0.25">
      <c r="A305" s="177" t="s">
        <v>41</v>
      </c>
      <c r="B305" s="178" t="s">
        <v>437</v>
      </c>
      <c r="C305" s="178">
        <v>424</v>
      </c>
      <c r="D305" s="166" t="s">
        <v>774</v>
      </c>
      <c r="E305" s="166" t="s">
        <v>777</v>
      </c>
      <c r="F305" s="169">
        <v>44593</v>
      </c>
      <c r="G305" s="169">
        <v>44895</v>
      </c>
      <c r="H305" s="271"/>
      <c r="I305" s="206">
        <v>0.4</v>
      </c>
      <c r="J305" s="206"/>
      <c r="K305" s="206"/>
      <c r="L305" s="206">
        <v>0.1</v>
      </c>
      <c r="M305" s="206"/>
      <c r="N305" s="206">
        <v>0.1</v>
      </c>
      <c r="O305" s="206"/>
      <c r="P305" s="206">
        <v>0.1</v>
      </c>
      <c r="Q305" s="206"/>
      <c r="R305" s="206">
        <v>0.1</v>
      </c>
      <c r="S305" s="206"/>
      <c r="T305" s="206">
        <v>0.1</v>
      </c>
      <c r="U305" s="206"/>
      <c r="V305" s="206">
        <v>0.1</v>
      </c>
      <c r="W305" s="206"/>
      <c r="X305" s="206">
        <v>0.1</v>
      </c>
      <c r="Y305" s="206"/>
      <c r="Z305" s="206">
        <v>0.1</v>
      </c>
      <c r="AA305" s="206"/>
      <c r="AB305" s="206">
        <v>0.1</v>
      </c>
      <c r="AC305" s="206"/>
      <c r="AD305" s="206">
        <v>0.1</v>
      </c>
      <c r="AE305" s="206"/>
      <c r="AF305" s="206"/>
      <c r="AG305" s="206"/>
      <c r="AH305" s="206">
        <f t="shared" si="21"/>
        <v>0.99999999999999989</v>
      </c>
      <c r="AI305" s="170">
        <f t="shared" si="21"/>
        <v>0</v>
      </c>
      <c r="AJ305" s="166" t="s">
        <v>778</v>
      </c>
      <c r="AK305" s="171" t="s">
        <v>82</v>
      </c>
      <c r="AL305" s="171" t="s">
        <v>82</v>
      </c>
      <c r="AM305" s="172" t="s">
        <v>617</v>
      </c>
      <c r="AN305" s="172" t="s">
        <v>618</v>
      </c>
      <c r="AO305" s="25" t="s">
        <v>619</v>
      </c>
      <c r="AP305" s="25" t="s">
        <v>1071</v>
      </c>
    </row>
    <row r="306" spans="1:43" s="184" customFormat="1" ht="105.75" customHeight="1" x14ac:dyDescent="0.25">
      <c r="A306" s="177" t="s">
        <v>41</v>
      </c>
      <c r="B306" s="178" t="s">
        <v>437</v>
      </c>
      <c r="C306" s="178">
        <v>424</v>
      </c>
      <c r="D306" s="166" t="s">
        <v>774</v>
      </c>
      <c r="E306" s="166" t="s">
        <v>779</v>
      </c>
      <c r="F306" s="169">
        <v>44713</v>
      </c>
      <c r="G306" s="169">
        <v>44926</v>
      </c>
      <c r="H306" s="271"/>
      <c r="I306" s="206">
        <v>0.3</v>
      </c>
      <c r="J306" s="206"/>
      <c r="K306" s="206"/>
      <c r="L306" s="206"/>
      <c r="M306" s="206"/>
      <c r="N306" s="206"/>
      <c r="O306" s="206"/>
      <c r="P306" s="206"/>
      <c r="Q306" s="206"/>
      <c r="R306" s="206"/>
      <c r="S306" s="206"/>
      <c r="T306" s="206">
        <v>0.5</v>
      </c>
      <c r="U306" s="206"/>
      <c r="V306" s="206"/>
      <c r="W306" s="206"/>
      <c r="X306" s="206"/>
      <c r="Y306" s="206"/>
      <c r="Z306" s="206"/>
      <c r="AA306" s="206"/>
      <c r="AB306" s="206"/>
      <c r="AC306" s="206"/>
      <c r="AD306" s="206">
        <v>0.5</v>
      </c>
      <c r="AE306" s="206"/>
      <c r="AF306" s="206"/>
      <c r="AG306" s="206"/>
      <c r="AH306" s="206">
        <f t="shared" si="21"/>
        <v>1</v>
      </c>
      <c r="AI306" s="170">
        <f t="shared" si="21"/>
        <v>0</v>
      </c>
      <c r="AJ306" s="166" t="s">
        <v>780</v>
      </c>
      <c r="AK306" s="171" t="s">
        <v>82</v>
      </c>
      <c r="AL306" s="171" t="s">
        <v>82</v>
      </c>
      <c r="AM306" s="172" t="s">
        <v>617</v>
      </c>
      <c r="AN306" s="172" t="s">
        <v>618</v>
      </c>
      <c r="AO306" s="25" t="s">
        <v>619</v>
      </c>
      <c r="AP306" s="25" t="s">
        <v>1071</v>
      </c>
    </row>
    <row r="307" spans="1:43" s="184" customFormat="1" ht="139.5" customHeight="1" x14ac:dyDescent="0.25">
      <c r="A307" s="177" t="s">
        <v>41</v>
      </c>
      <c r="B307" s="178" t="s">
        <v>437</v>
      </c>
      <c r="C307" s="178">
        <v>424</v>
      </c>
      <c r="D307" s="166" t="s">
        <v>781</v>
      </c>
      <c r="E307" s="166" t="s">
        <v>782</v>
      </c>
      <c r="F307" s="169">
        <v>44713</v>
      </c>
      <c r="G307" s="169">
        <v>44926</v>
      </c>
      <c r="H307" s="271"/>
      <c r="I307" s="206">
        <v>0.2</v>
      </c>
      <c r="J307" s="206"/>
      <c r="K307" s="206"/>
      <c r="L307" s="206"/>
      <c r="M307" s="206"/>
      <c r="N307" s="206"/>
      <c r="O307" s="206"/>
      <c r="P307" s="206"/>
      <c r="Q307" s="206"/>
      <c r="R307" s="206"/>
      <c r="S307" s="206"/>
      <c r="T307" s="206">
        <v>0.5</v>
      </c>
      <c r="U307" s="206"/>
      <c r="V307" s="206"/>
      <c r="W307" s="206"/>
      <c r="X307" s="206"/>
      <c r="Y307" s="206"/>
      <c r="Z307" s="206"/>
      <c r="AA307" s="206"/>
      <c r="AB307" s="206"/>
      <c r="AC307" s="206"/>
      <c r="AD307" s="206">
        <v>0.5</v>
      </c>
      <c r="AE307" s="206"/>
      <c r="AF307" s="206"/>
      <c r="AG307" s="206"/>
      <c r="AH307" s="206">
        <f t="shared" si="21"/>
        <v>1</v>
      </c>
      <c r="AI307" s="170">
        <f t="shared" si="21"/>
        <v>0</v>
      </c>
      <c r="AJ307" s="166" t="s">
        <v>783</v>
      </c>
      <c r="AK307" s="171" t="s">
        <v>82</v>
      </c>
      <c r="AL307" s="171" t="s">
        <v>82</v>
      </c>
      <c r="AM307" s="172" t="s">
        <v>617</v>
      </c>
      <c r="AN307" s="172" t="s">
        <v>618</v>
      </c>
      <c r="AO307" s="25" t="s">
        <v>619</v>
      </c>
      <c r="AP307" s="25" t="s">
        <v>1071</v>
      </c>
    </row>
    <row r="308" spans="1:43" s="184" customFormat="1" ht="110.25" customHeight="1" x14ac:dyDescent="0.25">
      <c r="A308" s="177" t="s">
        <v>41</v>
      </c>
      <c r="B308" s="178" t="s">
        <v>437</v>
      </c>
      <c r="C308" s="178">
        <v>420</v>
      </c>
      <c r="D308" s="166" t="s">
        <v>1016</v>
      </c>
      <c r="E308" s="166" t="s">
        <v>1013</v>
      </c>
      <c r="F308" s="169">
        <v>44774</v>
      </c>
      <c r="G308" s="169">
        <v>44926</v>
      </c>
      <c r="H308" s="204">
        <v>1</v>
      </c>
      <c r="I308" s="206">
        <v>0.1</v>
      </c>
      <c r="J308" s="206"/>
      <c r="K308" s="206"/>
      <c r="L308" s="206"/>
      <c r="M308" s="206"/>
      <c r="N308" s="206"/>
      <c r="O308" s="206"/>
      <c r="P308" s="206"/>
      <c r="Q308" s="206"/>
      <c r="R308" s="206"/>
      <c r="S308" s="206"/>
      <c r="T308" s="206"/>
      <c r="U308" s="206"/>
      <c r="V308" s="206"/>
      <c r="W308" s="206"/>
      <c r="X308" s="206">
        <v>0.2</v>
      </c>
      <c r="Y308" s="206"/>
      <c r="Z308" s="206">
        <v>0.2</v>
      </c>
      <c r="AA308" s="206"/>
      <c r="AB308" s="206">
        <v>0.2</v>
      </c>
      <c r="AC308" s="206"/>
      <c r="AD308" s="206">
        <v>0.2</v>
      </c>
      <c r="AE308" s="206"/>
      <c r="AF308" s="206">
        <v>0.2</v>
      </c>
      <c r="AG308" s="206"/>
      <c r="AH308" s="206">
        <f t="shared" ref="AH308:AI308" si="22">+J308+L308+N308+P308+R308+T308+V308+X308+Z308+AB308+AD308+AF308</f>
        <v>1</v>
      </c>
      <c r="AI308" s="170">
        <f t="shared" si="22"/>
        <v>0</v>
      </c>
      <c r="AJ308" s="166" t="s">
        <v>989</v>
      </c>
      <c r="AK308" s="172" t="s">
        <v>82</v>
      </c>
      <c r="AL308" s="171" t="s">
        <v>82</v>
      </c>
      <c r="AM308" s="172" t="s">
        <v>617</v>
      </c>
      <c r="AN308" s="172" t="s">
        <v>618</v>
      </c>
      <c r="AO308" s="25" t="s">
        <v>619</v>
      </c>
      <c r="AP308" s="25" t="s">
        <v>1071</v>
      </c>
      <c r="AQ308" s="185"/>
    </row>
    <row r="309" spans="1:43" s="184" customFormat="1" ht="42.75" x14ac:dyDescent="0.25">
      <c r="A309" s="177" t="s">
        <v>41</v>
      </c>
      <c r="B309" s="178" t="s">
        <v>437</v>
      </c>
      <c r="C309" s="178">
        <v>422</v>
      </c>
      <c r="D309" s="240" t="s">
        <v>784</v>
      </c>
      <c r="E309" s="241" t="s">
        <v>785</v>
      </c>
      <c r="F309" s="233">
        <v>44621</v>
      </c>
      <c r="G309" s="233">
        <v>44925</v>
      </c>
      <c r="H309" s="278">
        <v>1</v>
      </c>
      <c r="I309" s="243">
        <v>0.4</v>
      </c>
      <c r="J309" s="242" t="s">
        <v>705</v>
      </c>
      <c r="K309" s="242" t="s">
        <v>705</v>
      </c>
      <c r="L309" s="242" t="s">
        <v>705</v>
      </c>
      <c r="M309" s="242" t="s">
        <v>705</v>
      </c>
      <c r="N309" s="243">
        <v>0.25</v>
      </c>
      <c r="O309" s="242" t="s">
        <v>705</v>
      </c>
      <c r="P309" s="242" t="s">
        <v>705</v>
      </c>
      <c r="Q309" s="242" t="s">
        <v>705</v>
      </c>
      <c r="R309" s="242" t="s">
        <v>705</v>
      </c>
      <c r="S309" s="242" t="s">
        <v>705</v>
      </c>
      <c r="T309" s="243">
        <v>0.25</v>
      </c>
      <c r="U309" s="242" t="s">
        <v>705</v>
      </c>
      <c r="V309" s="242" t="s">
        <v>705</v>
      </c>
      <c r="W309" s="242" t="s">
        <v>705</v>
      </c>
      <c r="X309" s="242" t="s">
        <v>705</v>
      </c>
      <c r="Y309" s="242" t="s">
        <v>705</v>
      </c>
      <c r="Z309" s="243">
        <v>0.25</v>
      </c>
      <c r="AA309" s="242" t="s">
        <v>705</v>
      </c>
      <c r="AB309" s="242" t="s">
        <v>705</v>
      </c>
      <c r="AC309" s="242" t="s">
        <v>705</v>
      </c>
      <c r="AD309" s="242" t="s">
        <v>705</v>
      </c>
      <c r="AE309" s="242" t="s">
        <v>705</v>
      </c>
      <c r="AF309" s="243">
        <v>0.25</v>
      </c>
      <c r="AG309" s="242" t="s">
        <v>705</v>
      </c>
      <c r="AH309" s="243">
        <f>AF309+Z309+T309+N309</f>
        <v>1</v>
      </c>
      <c r="AI309" s="170">
        <v>0</v>
      </c>
      <c r="AJ309" s="241" t="s">
        <v>786</v>
      </c>
      <c r="AK309" s="279">
        <v>20639</v>
      </c>
      <c r="AL309" s="273">
        <v>1750624640</v>
      </c>
      <c r="AM309" s="242" t="s">
        <v>787</v>
      </c>
      <c r="AN309" s="242" t="s">
        <v>1067</v>
      </c>
      <c r="AO309" s="242" t="s">
        <v>1068</v>
      </c>
      <c r="AP309" s="261" t="s">
        <v>653</v>
      </c>
    </row>
    <row r="310" spans="1:43" s="184" customFormat="1" ht="142.5" x14ac:dyDescent="0.25">
      <c r="A310" s="177" t="s">
        <v>41</v>
      </c>
      <c r="B310" s="178" t="s">
        <v>437</v>
      </c>
      <c r="C310" s="178">
        <v>422</v>
      </c>
      <c r="D310" s="240" t="s">
        <v>784</v>
      </c>
      <c r="E310" s="241" t="s">
        <v>791</v>
      </c>
      <c r="F310" s="233">
        <v>44562</v>
      </c>
      <c r="G310" s="233">
        <v>44925</v>
      </c>
      <c r="H310" s="278"/>
      <c r="I310" s="243">
        <v>0.4</v>
      </c>
      <c r="J310" s="243">
        <v>0.08</v>
      </c>
      <c r="K310" s="243" t="s">
        <v>705</v>
      </c>
      <c r="L310" s="243">
        <v>0.08</v>
      </c>
      <c r="M310" s="243" t="s">
        <v>705</v>
      </c>
      <c r="N310" s="243">
        <v>0.08</v>
      </c>
      <c r="O310" s="243" t="s">
        <v>705</v>
      </c>
      <c r="P310" s="243">
        <v>0.08</v>
      </c>
      <c r="Q310" s="243" t="s">
        <v>705</v>
      </c>
      <c r="R310" s="243">
        <v>0.08</v>
      </c>
      <c r="S310" s="243" t="s">
        <v>705</v>
      </c>
      <c r="T310" s="243">
        <v>0.08</v>
      </c>
      <c r="U310" s="243" t="s">
        <v>705</v>
      </c>
      <c r="V310" s="243">
        <v>0.08</v>
      </c>
      <c r="W310" s="243" t="s">
        <v>705</v>
      </c>
      <c r="X310" s="243">
        <v>0.08</v>
      </c>
      <c r="Y310" s="243" t="s">
        <v>705</v>
      </c>
      <c r="Z310" s="243">
        <v>0.09</v>
      </c>
      <c r="AA310" s="243" t="s">
        <v>705</v>
      </c>
      <c r="AB310" s="243">
        <v>0.09</v>
      </c>
      <c r="AC310" s="243" t="s">
        <v>705</v>
      </c>
      <c r="AD310" s="243">
        <v>0.09</v>
      </c>
      <c r="AE310" s="243" t="s">
        <v>705</v>
      </c>
      <c r="AF310" s="243">
        <v>0.09</v>
      </c>
      <c r="AG310" s="243" t="s">
        <v>705</v>
      </c>
      <c r="AH310" s="243">
        <f>+J310+L310+N310+P310+R310+T310+V310+X310+Z310+AB310+AD310+AF310</f>
        <v>0.99999999999999989</v>
      </c>
      <c r="AI310" s="170">
        <v>0</v>
      </c>
      <c r="AJ310" s="241" t="s">
        <v>792</v>
      </c>
      <c r="AK310" s="280"/>
      <c r="AL310" s="274"/>
      <c r="AM310" s="242" t="s">
        <v>787</v>
      </c>
      <c r="AN310" s="261" t="s">
        <v>1067</v>
      </c>
      <c r="AO310" s="261" t="s">
        <v>1068</v>
      </c>
      <c r="AP310" s="261" t="s">
        <v>653</v>
      </c>
    </row>
    <row r="311" spans="1:43" s="184" customFormat="1" ht="42.75" x14ac:dyDescent="0.25">
      <c r="A311" s="177" t="s">
        <v>41</v>
      </c>
      <c r="B311" s="178" t="s">
        <v>437</v>
      </c>
      <c r="C311" s="178">
        <v>422</v>
      </c>
      <c r="D311" s="240" t="s">
        <v>784</v>
      </c>
      <c r="E311" s="241" t="s">
        <v>793</v>
      </c>
      <c r="F311" s="233">
        <v>44713</v>
      </c>
      <c r="G311" s="233">
        <v>44925</v>
      </c>
      <c r="H311" s="278"/>
      <c r="I311" s="243">
        <v>0.2</v>
      </c>
      <c r="J311" s="242" t="s">
        <v>705</v>
      </c>
      <c r="K311" s="242" t="s">
        <v>705</v>
      </c>
      <c r="L311" s="242" t="s">
        <v>705</v>
      </c>
      <c r="M311" s="242" t="s">
        <v>705</v>
      </c>
      <c r="N311" s="242" t="s">
        <v>705</v>
      </c>
      <c r="O311" s="242" t="s">
        <v>705</v>
      </c>
      <c r="P311" s="242" t="s">
        <v>705</v>
      </c>
      <c r="Q311" s="242" t="s">
        <v>705</v>
      </c>
      <c r="R311" s="242" t="s">
        <v>705</v>
      </c>
      <c r="S311" s="242" t="s">
        <v>705</v>
      </c>
      <c r="T311" s="243">
        <v>0.5</v>
      </c>
      <c r="U311" s="242" t="s">
        <v>705</v>
      </c>
      <c r="V311" s="242" t="s">
        <v>705</v>
      </c>
      <c r="W311" s="242" t="s">
        <v>705</v>
      </c>
      <c r="X311" s="242" t="s">
        <v>705</v>
      </c>
      <c r="Y311" s="242" t="s">
        <v>705</v>
      </c>
      <c r="Z311" s="242" t="s">
        <v>705</v>
      </c>
      <c r="AA311" s="242" t="s">
        <v>705</v>
      </c>
      <c r="AB311" s="242" t="s">
        <v>705</v>
      </c>
      <c r="AC311" s="242" t="s">
        <v>705</v>
      </c>
      <c r="AD311" s="242" t="s">
        <v>705</v>
      </c>
      <c r="AE311" s="242" t="s">
        <v>705</v>
      </c>
      <c r="AF311" s="243">
        <v>0.5</v>
      </c>
      <c r="AG311" s="242" t="s">
        <v>705</v>
      </c>
      <c r="AH311" s="243">
        <v>1</v>
      </c>
      <c r="AI311" s="170">
        <v>0</v>
      </c>
      <c r="AJ311" s="241" t="s">
        <v>794</v>
      </c>
      <c r="AK311" s="280"/>
      <c r="AL311" s="275"/>
      <c r="AM311" s="242" t="s">
        <v>787</v>
      </c>
      <c r="AN311" s="261" t="s">
        <v>1067</v>
      </c>
      <c r="AO311" s="261" t="s">
        <v>1068</v>
      </c>
      <c r="AP311" s="261" t="s">
        <v>653</v>
      </c>
    </row>
    <row r="312" spans="1:43" s="184" customFormat="1" ht="69" customHeight="1" x14ac:dyDescent="0.25">
      <c r="A312" s="177" t="s">
        <v>41</v>
      </c>
      <c r="B312" s="178" t="s">
        <v>437</v>
      </c>
      <c r="C312" s="178">
        <v>423</v>
      </c>
      <c r="D312" s="240" t="s">
        <v>795</v>
      </c>
      <c r="E312" s="241" t="s">
        <v>796</v>
      </c>
      <c r="F312" s="233">
        <v>44621</v>
      </c>
      <c r="G312" s="233">
        <v>44925</v>
      </c>
      <c r="H312" s="271">
        <f>+I312+I313+I314+I315+I318+I316+I317+I319+I320</f>
        <v>0.99999999999999989</v>
      </c>
      <c r="I312" s="243">
        <v>0.05</v>
      </c>
      <c r="J312" s="242" t="s">
        <v>705</v>
      </c>
      <c r="K312" s="242" t="s">
        <v>705</v>
      </c>
      <c r="L312" s="242" t="s">
        <v>705</v>
      </c>
      <c r="M312" s="242" t="s">
        <v>705</v>
      </c>
      <c r="N312" s="243">
        <v>0.25</v>
      </c>
      <c r="O312" s="242" t="s">
        <v>705</v>
      </c>
      <c r="P312" s="242" t="s">
        <v>705</v>
      </c>
      <c r="Q312" s="242" t="s">
        <v>705</v>
      </c>
      <c r="R312" s="243">
        <v>0.25</v>
      </c>
      <c r="S312" s="242" t="s">
        <v>705</v>
      </c>
      <c r="T312" s="242" t="s">
        <v>705</v>
      </c>
      <c r="U312" s="242" t="s">
        <v>705</v>
      </c>
      <c r="V312" s="242" t="s">
        <v>705</v>
      </c>
      <c r="W312" s="242" t="s">
        <v>705</v>
      </c>
      <c r="X312" s="243">
        <v>0.25</v>
      </c>
      <c r="Y312" s="242" t="s">
        <v>705</v>
      </c>
      <c r="Z312" s="242" t="s">
        <v>705</v>
      </c>
      <c r="AA312" s="242" t="s">
        <v>705</v>
      </c>
      <c r="AB312" s="243">
        <v>0.25</v>
      </c>
      <c r="AC312" s="243"/>
      <c r="AD312" s="242" t="s">
        <v>705</v>
      </c>
      <c r="AE312" s="242" t="s">
        <v>705</v>
      </c>
      <c r="AF312" s="242" t="s">
        <v>705</v>
      </c>
      <c r="AG312" s="242" t="s">
        <v>705</v>
      </c>
      <c r="AH312" s="243">
        <f>+N312+R312+X312+AB312</f>
        <v>1</v>
      </c>
      <c r="AI312" s="170">
        <v>0</v>
      </c>
      <c r="AJ312" s="241" t="s">
        <v>797</v>
      </c>
      <c r="AK312" s="276">
        <v>1</v>
      </c>
      <c r="AL312" s="269">
        <v>668524360</v>
      </c>
      <c r="AM312" s="172" t="s">
        <v>787</v>
      </c>
      <c r="AN312" s="261" t="s">
        <v>1067</v>
      </c>
      <c r="AO312" s="261" t="s">
        <v>1068</v>
      </c>
      <c r="AP312" s="261" t="s">
        <v>653</v>
      </c>
    </row>
    <row r="313" spans="1:43" s="184" customFormat="1" ht="42.75" x14ac:dyDescent="0.25">
      <c r="A313" s="177" t="s">
        <v>41</v>
      </c>
      <c r="B313" s="178" t="s">
        <v>437</v>
      </c>
      <c r="C313" s="178">
        <v>423</v>
      </c>
      <c r="D313" s="240" t="s">
        <v>795</v>
      </c>
      <c r="E313" s="241" t="s">
        <v>799</v>
      </c>
      <c r="F313" s="233">
        <v>44593</v>
      </c>
      <c r="G313" s="233">
        <v>44895</v>
      </c>
      <c r="H313" s="271"/>
      <c r="I313" s="243">
        <v>0.15</v>
      </c>
      <c r="J313" s="242" t="s">
        <v>705</v>
      </c>
      <c r="K313" s="242" t="s">
        <v>705</v>
      </c>
      <c r="L313" s="243">
        <v>0.04</v>
      </c>
      <c r="M313" s="242" t="s">
        <v>705</v>
      </c>
      <c r="N313" s="243">
        <v>0.1</v>
      </c>
      <c r="O313" s="242" t="s">
        <v>705</v>
      </c>
      <c r="P313" s="243">
        <v>0.2</v>
      </c>
      <c r="Q313" s="242" t="s">
        <v>705</v>
      </c>
      <c r="R313" s="243">
        <v>0.03</v>
      </c>
      <c r="S313" s="242" t="s">
        <v>705</v>
      </c>
      <c r="T313" s="243">
        <v>0.1</v>
      </c>
      <c r="U313" s="242" t="s">
        <v>705</v>
      </c>
      <c r="V313" s="243">
        <v>0.2</v>
      </c>
      <c r="W313" s="242" t="s">
        <v>705</v>
      </c>
      <c r="X313" s="243">
        <v>0.03</v>
      </c>
      <c r="Y313" s="242" t="s">
        <v>705</v>
      </c>
      <c r="Z313" s="243">
        <v>0.03</v>
      </c>
      <c r="AA313" s="242" t="s">
        <v>705</v>
      </c>
      <c r="AB313" s="243">
        <v>0.09</v>
      </c>
      <c r="AC313" s="242" t="s">
        <v>705</v>
      </c>
      <c r="AD313" s="243">
        <v>0.18</v>
      </c>
      <c r="AE313" s="242" t="s">
        <v>705</v>
      </c>
      <c r="AF313" s="242" t="s">
        <v>705</v>
      </c>
      <c r="AG313" s="242" t="s">
        <v>705</v>
      </c>
      <c r="AH313" s="243">
        <f>+L313+N313+P313+R313+T313+V313+X313+Z313+AB313+AD313</f>
        <v>1</v>
      </c>
      <c r="AI313" s="170">
        <v>0</v>
      </c>
      <c r="AJ313" s="241" t="s">
        <v>800</v>
      </c>
      <c r="AK313" s="276"/>
      <c r="AL313" s="270"/>
      <c r="AM313" s="172" t="s">
        <v>787</v>
      </c>
      <c r="AN313" s="261" t="s">
        <v>1067</v>
      </c>
      <c r="AO313" s="261" t="s">
        <v>1068</v>
      </c>
      <c r="AP313" s="261" t="s">
        <v>653</v>
      </c>
    </row>
    <row r="314" spans="1:43" s="184" customFormat="1" ht="42.75" x14ac:dyDescent="0.25">
      <c r="A314" s="177" t="s">
        <v>41</v>
      </c>
      <c r="B314" s="178" t="s">
        <v>437</v>
      </c>
      <c r="C314" s="178">
        <v>423</v>
      </c>
      <c r="D314" s="240" t="s">
        <v>795</v>
      </c>
      <c r="E314" s="241" t="s">
        <v>801</v>
      </c>
      <c r="F314" s="233">
        <v>44593</v>
      </c>
      <c r="G314" s="233">
        <v>44864</v>
      </c>
      <c r="H314" s="271"/>
      <c r="I314" s="243">
        <v>0.05</v>
      </c>
      <c r="J314" s="242" t="s">
        <v>705</v>
      </c>
      <c r="K314" s="242" t="s">
        <v>705</v>
      </c>
      <c r="L314" s="243">
        <v>0.05</v>
      </c>
      <c r="M314" s="242" t="s">
        <v>705</v>
      </c>
      <c r="N314" s="243">
        <v>0.1</v>
      </c>
      <c r="O314" s="242" t="s">
        <v>705</v>
      </c>
      <c r="P314" s="243">
        <v>0.1</v>
      </c>
      <c r="Q314" s="242" t="s">
        <v>705</v>
      </c>
      <c r="R314" s="243">
        <v>0.25</v>
      </c>
      <c r="S314" s="242" t="s">
        <v>705</v>
      </c>
      <c r="T314" s="243">
        <v>0.05</v>
      </c>
      <c r="U314" s="242" t="s">
        <v>705</v>
      </c>
      <c r="V314" s="243">
        <v>0.1</v>
      </c>
      <c r="W314" s="242" t="s">
        <v>705</v>
      </c>
      <c r="X314" s="243">
        <v>0.1</v>
      </c>
      <c r="Y314" s="242" t="s">
        <v>705</v>
      </c>
      <c r="Z314" s="243">
        <v>0.1</v>
      </c>
      <c r="AA314" s="242" t="s">
        <v>705</v>
      </c>
      <c r="AB314" s="243">
        <v>0.15</v>
      </c>
      <c r="AC314" s="242" t="s">
        <v>705</v>
      </c>
      <c r="AD314" s="242" t="s">
        <v>705</v>
      </c>
      <c r="AE314" s="242" t="s">
        <v>705</v>
      </c>
      <c r="AF314" s="242" t="s">
        <v>705</v>
      </c>
      <c r="AG314" s="242" t="s">
        <v>705</v>
      </c>
      <c r="AH314" s="243">
        <f>+L314+N314+P314+R314+T314+V314+X314+Z314+AB314</f>
        <v>1</v>
      </c>
      <c r="AI314" s="170">
        <v>0</v>
      </c>
      <c r="AJ314" s="241" t="s">
        <v>802</v>
      </c>
      <c r="AK314" s="276"/>
      <c r="AL314" s="270"/>
      <c r="AM314" s="172" t="s">
        <v>787</v>
      </c>
      <c r="AN314" s="261" t="s">
        <v>1067</v>
      </c>
      <c r="AO314" s="261" t="s">
        <v>1068</v>
      </c>
      <c r="AP314" s="261" t="s">
        <v>653</v>
      </c>
    </row>
    <row r="315" spans="1:43" s="184" customFormat="1" ht="71.25" customHeight="1" x14ac:dyDescent="0.25">
      <c r="A315" s="177" t="s">
        <v>41</v>
      </c>
      <c r="B315" s="178" t="s">
        <v>437</v>
      </c>
      <c r="C315" s="178">
        <v>423</v>
      </c>
      <c r="D315" s="240" t="s">
        <v>795</v>
      </c>
      <c r="E315" s="241" t="s">
        <v>803</v>
      </c>
      <c r="F315" s="233">
        <v>44652</v>
      </c>
      <c r="G315" s="233">
        <v>44772</v>
      </c>
      <c r="H315" s="271"/>
      <c r="I315" s="243">
        <v>0.05</v>
      </c>
      <c r="J315" s="242" t="s">
        <v>705</v>
      </c>
      <c r="K315" s="242" t="s">
        <v>705</v>
      </c>
      <c r="L315" s="242" t="s">
        <v>705</v>
      </c>
      <c r="M315" s="242" t="s">
        <v>705</v>
      </c>
      <c r="N315" s="242" t="s">
        <v>705</v>
      </c>
      <c r="O315" s="242" t="s">
        <v>705</v>
      </c>
      <c r="P315" s="243">
        <v>0.25</v>
      </c>
      <c r="Q315" s="242" t="s">
        <v>705</v>
      </c>
      <c r="R315" s="243">
        <v>0.25</v>
      </c>
      <c r="S315" s="242" t="s">
        <v>705</v>
      </c>
      <c r="T315" s="243">
        <v>0.25</v>
      </c>
      <c r="U315" s="242" t="s">
        <v>705</v>
      </c>
      <c r="V315" s="243">
        <v>0.25</v>
      </c>
      <c r="W315" s="242" t="s">
        <v>705</v>
      </c>
      <c r="X315" s="243"/>
      <c r="Y315" s="242" t="s">
        <v>705</v>
      </c>
      <c r="Z315" s="243"/>
      <c r="AA315" s="242" t="s">
        <v>705</v>
      </c>
      <c r="AB315" s="242"/>
      <c r="AC315" s="242" t="s">
        <v>705</v>
      </c>
      <c r="AD315" s="242" t="s">
        <v>705</v>
      </c>
      <c r="AE315" s="242" t="s">
        <v>705</v>
      </c>
      <c r="AF315" s="242" t="s">
        <v>705</v>
      </c>
      <c r="AG315" s="242" t="s">
        <v>705</v>
      </c>
      <c r="AH315" s="243">
        <f>+P315+R315+T315+V315</f>
        <v>1</v>
      </c>
      <c r="AI315" s="170">
        <v>0</v>
      </c>
      <c r="AJ315" s="241" t="s">
        <v>804</v>
      </c>
      <c r="AK315" s="276"/>
      <c r="AL315" s="270"/>
      <c r="AM315" s="172" t="s">
        <v>787</v>
      </c>
      <c r="AN315" s="172" t="s">
        <v>798</v>
      </c>
      <c r="AO315" s="172" t="s">
        <v>1068</v>
      </c>
      <c r="AP315" s="25" t="s">
        <v>1070</v>
      </c>
    </row>
    <row r="316" spans="1:43" s="183" customFormat="1" ht="69.75" customHeight="1" x14ac:dyDescent="0.25">
      <c r="A316" s="167" t="s">
        <v>41</v>
      </c>
      <c r="B316" s="256" t="s">
        <v>437</v>
      </c>
      <c r="C316" s="256">
        <v>423</v>
      </c>
      <c r="D316" s="240" t="s">
        <v>795</v>
      </c>
      <c r="E316" s="241" t="s">
        <v>805</v>
      </c>
      <c r="F316" s="233">
        <v>44835</v>
      </c>
      <c r="G316" s="233">
        <v>44895</v>
      </c>
      <c r="H316" s="271"/>
      <c r="I316" s="260">
        <v>0.2</v>
      </c>
      <c r="J316" s="261" t="s">
        <v>705</v>
      </c>
      <c r="K316" s="261" t="s">
        <v>705</v>
      </c>
      <c r="L316" s="261" t="s">
        <v>705</v>
      </c>
      <c r="M316" s="261" t="s">
        <v>705</v>
      </c>
      <c r="N316" s="261" t="s">
        <v>705</v>
      </c>
      <c r="O316" s="261" t="s">
        <v>705</v>
      </c>
      <c r="P316" s="261" t="s">
        <v>705</v>
      </c>
      <c r="Q316" s="261" t="s">
        <v>705</v>
      </c>
      <c r="R316" s="261" t="s">
        <v>705</v>
      </c>
      <c r="S316" s="261" t="s">
        <v>705</v>
      </c>
      <c r="T316" s="261" t="s">
        <v>705</v>
      </c>
      <c r="U316" s="261" t="s">
        <v>705</v>
      </c>
      <c r="V316" s="261" t="s">
        <v>705</v>
      </c>
      <c r="W316" s="261" t="s">
        <v>705</v>
      </c>
      <c r="X316" s="260"/>
      <c r="Y316" s="261" t="s">
        <v>705</v>
      </c>
      <c r="Z316" s="260"/>
      <c r="AA316" s="261" t="s">
        <v>705</v>
      </c>
      <c r="AB316" s="260">
        <v>0.5</v>
      </c>
      <c r="AC316" s="261" t="s">
        <v>705</v>
      </c>
      <c r="AD316" s="260">
        <v>0.5</v>
      </c>
      <c r="AE316" s="261" t="s">
        <v>705</v>
      </c>
      <c r="AF316" s="261" t="s">
        <v>705</v>
      </c>
      <c r="AG316" s="261" t="s">
        <v>705</v>
      </c>
      <c r="AH316" s="260">
        <f>+X316+Z316+AB316</f>
        <v>0.5</v>
      </c>
      <c r="AI316" s="170">
        <v>0</v>
      </c>
      <c r="AJ316" s="241" t="s">
        <v>806</v>
      </c>
      <c r="AK316" s="276"/>
      <c r="AL316" s="270"/>
      <c r="AM316" s="253" t="s">
        <v>787</v>
      </c>
      <c r="AN316" s="261" t="s">
        <v>1067</v>
      </c>
      <c r="AO316" s="261" t="s">
        <v>1068</v>
      </c>
      <c r="AP316" s="261" t="s">
        <v>653</v>
      </c>
    </row>
    <row r="317" spans="1:43" s="184" customFormat="1" ht="63" customHeight="1" x14ac:dyDescent="0.25">
      <c r="A317" s="177" t="s">
        <v>41</v>
      </c>
      <c r="B317" s="178" t="s">
        <v>437</v>
      </c>
      <c r="C317" s="178">
        <v>423</v>
      </c>
      <c r="D317" s="240" t="s">
        <v>795</v>
      </c>
      <c r="E317" s="241" t="s">
        <v>807</v>
      </c>
      <c r="F317" s="233">
        <v>44593</v>
      </c>
      <c r="G317" s="233">
        <v>44926</v>
      </c>
      <c r="H317" s="271"/>
      <c r="I317" s="243">
        <v>0.15</v>
      </c>
      <c r="J317" s="242" t="s">
        <v>705</v>
      </c>
      <c r="K317" s="242" t="s">
        <v>705</v>
      </c>
      <c r="L317" s="243">
        <v>0.09</v>
      </c>
      <c r="M317" s="242" t="s">
        <v>705</v>
      </c>
      <c r="N317" s="243">
        <v>0.09</v>
      </c>
      <c r="O317" s="242" t="s">
        <v>705</v>
      </c>
      <c r="P317" s="243">
        <v>0.09</v>
      </c>
      <c r="Q317" s="242" t="s">
        <v>705</v>
      </c>
      <c r="R317" s="243">
        <v>0.09</v>
      </c>
      <c r="S317" s="242" t="s">
        <v>705</v>
      </c>
      <c r="T317" s="243">
        <v>0.09</v>
      </c>
      <c r="U317" s="242" t="s">
        <v>705</v>
      </c>
      <c r="V317" s="243">
        <v>0.09</v>
      </c>
      <c r="W317" s="242" t="s">
        <v>705</v>
      </c>
      <c r="X317" s="243">
        <v>0.09</v>
      </c>
      <c r="Y317" s="242" t="s">
        <v>705</v>
      </c>
      <c r="Z317" s="243">
        <v>0.09</v>
      </c>
      <c r="AA317" s="242" t="s">
        <v>705</v>
      </c>
      <c r="AB317" s="243">
        <v>0.09</v>
      </c>
      <c r="AC317" s="242" t="s">
        <v>705</v>
      </c>
      <c r="AD317" s="243">
        <v>0.09</v>
      </c>
      <c r="AE317" s="242" t="s">
        <v>705</v>
      </c>
      <c r="AF317" s="243">
        <v>0.1</v>
      </c>
      <c r="AG317" s="242" t="s">
        <v>705</v>
      </c>
      <c r="AH317" s="243">
        <f>+L317+N317+P317+R317+T317+V317+X317+Z317+AB317+AD317+AF317</f>
        <v>0.99999999999999978</v>
      </c>
      <c r="AI317" s="170">
        <v>0</v>
      </c>
      <c r="AJ317" s="241" t="s">
        <v>808</v>
      </c>
      <c r="AK317" s="276"/>
      <c r="AL317" s="270"/>
      <c r="AM317" s="172" t="s">
        <v>787</v>
      </c>
      <c r="AN317" s="261" t="s">
        <v>1067</v>
      </c>
      <c r="AO317" s="261" t="s">
        <v>1068</v>
      </c>
      <c r="AP317" s="261" t="s">
        <v>653</v>
      </c>
    </row>
    <row r="318" spans="1:43" s="183" customFormat="1" ht="73.5" customHeight="1" x14ac:dyDescent="0.25">
      <c r="A318" s="167" t="s">
        <v>41</v>
      </c>
      <c r="B318" s="256" t="s">
        <v>437</v>
      </c>
      <c r="C318" s="256">
        <v>423</v>
      </c>
      <c r="D318" s="240" t="s">
        <v>795</v>
      </c>
      <c r="E318" s="241" t="s">
        <v>809</v>
      </c>
      <c r="F318" s="233">
        <v>44835</v>
      </c>
      <c r="G318" s="233">
        <v>44865</v>
      </c>
      <c r="H318" s="271"/>
      <c r="I318" s="260">
        <v>0.15</v>
      </c>
      <c r="J318" s="261" t="s">
        <v>705</v>
      </c>
      <c r="K318" s="261" t="s">
        <v>705</v>
      </c>
      <c r="L318" s="261" t="s">
        <v>705</v>
      </c>
      <c r="M318" s="261" t="s">
        <v>705</v>
      </c>
      <c r="N318" s="261" t="s">
        <v>705</v>
      </c>
      <c r="O318" s="261" t="s">
        <v>705</v>
      </c>
      <c r="P318" s="261" t="s">
        <v>705</v>
      </c>
      <c r="Q318" s="261" t="s">
        <v>705</v>
      </c>
      <c r="R318" s="261" t="s">
        <v>705</v>
      </c>
      <c r="S318" s="261" t="s">
        <v>705</v>
      </c>
      <c r="T318" s="261" t="s">
        <v>705</v>
      </c>
      <c r="U318" s="261" t="s">
        <v>705</v>
      </c>
      <c r="V318" s="261" t="s">
        <v>705</v>
      </c>
      <c r="W318" s="261" t="s">
        <v>705</v>
      </c>
      <c r="X318" s="260"/>
      <c r="Y318" s="261" t="s">
        <v>705</v>
      </c>
      <c r="Z318" s="261" t="s">
        <v>705</v>
      </c>
      <c r="AA318" s="261" t="s">
        <v>705</v>
      </c>
      <c r="AB318" s="260">
        <v>1</v>
      </c>
      <c r="AC318" s="261" t="s">
        <v>705</v>
      </c>
      <c r="AD318" s="261" t="s">
        <v>705</v>
      </c>
      <c r="AE318" s="261" t="s">
        <v>705</v>
      </c>
      <c r="AF318" s="261" t="s">
        <v>705</v>
      </c>
      <c r="AG318" s="261" t="s">
        <v>705</v>
      </c>
      <c r="AH318" s="260">
        <f>(X318+AB318)</f>
        <v>1</v>
      </c>
      <c r="AI318" s="170">
        <v>0</v>
      </c>
      <c r="AJ318" s="241" t="s">
        <v>969</v>
      </c>
      <c r="AK318" s="276"/>
      <c r="AL318" s="270"/>
      <c r="AM318" s="253" t="s">
        <v>787</v>
      </c>
      <c r="AN318" s="261" t="s">
        <v>1067</v>
      </c>
      <c r="AO318" s="261" t="s">
        <v>1068</v>
      </c>
      <c r="AP318" s="261" t="s">
        <v>653</v>
      </c>
    </row>
    <row r="319" spans="1:43" s="184" customFormat="1" ht="63" customHeight="1" x14ac:dyDescent="0.25">
      <c r="A319" s="177" t="s">
        <v>41</v>
      </c>
      <c r="B319" s="178" t="s">
        <v>437</v>
      </c>
      <c r="C319" s="178">
        <v>423</v>
      </c>
      <c r="D319" s="240" t="s">
        <v>795</v>
      </c>
      <c r="E319" s="241" t="s">
        <v>811</v>
      </c>
      <c r="F319" s="233">
        <v>44896</v>
      </c>
      <c r="G319" s="233">
        <v>44925</v>
      </c>
      <c r="H319" s="271"/>
      <c r="I319" s="243">
        <v>0.1</v>
      </c>
      <c r="J319" s="242" t="s">
        <v>705</v>
      </c>
      <c r="K319" s="242" t="s">
        <v>705</v>
      </c>
      <c r="L319" s="242" t="s">
        <v>705</v>
      </c>
      <c r="M319" s="242" t="s">
        <v>705</v>
      </c>
      <c r="N319" s="242" t="s">
        <v>705</v>
      </c>
      <c r="O319" s="242" t="s">
        <v>705</v>
      </c>
      <c r="P319" s="242" t="s">
        <v>705</v>
      </c>
      <c r="Q319" s="242" t="s">
        <v>705</v>
      </c>
      <c r="R319" s="242" t="s">
        <v>705</v>
      </c>
      <c r="S319" s="242" t="s">
        <v>705</v>
      </c>
      <c r="T319" s="242" t="s">
        <v>705</v>
      </c>
      <c r="U319" s="242" t="s">
        <v>705</v>
      </c>
      <c r="V319" s="242" t="s">
        <v>705</v>
      </c>
      <c r="W319" s="242" t="s">
        <v>705</v>
      </c>
      <c r="X319" s="242" t="s">
        <v>705</v>
      </c>
      <c r="Y319" s="242" t="s">
        <v>705</v>
      </c>
      <c r="Z319" s="242" t="s">
        <v>705</v>
      </c>
      <c r="AA319" s="242" t="s">
        <v>705</v>
      </c>
      <c r="AB319" s="242" t="s">
        <v>705</v>
      </c>
      <c r="AC319" s="242" t="s">
        <v>705</v>
      </c>
      <c r="AD319" s="242" t="s">
        <v>705</v>
      </c>
      <c r="AE319" s="242" t="s">
        <v>705</v>
      </c>
      <c r="AF319" s="243">
        <v>1</v>
      </c>
      <c r="AG319" s="242" t="s">
        <v>705</v>
      </c>
      <c r="AH319" s="243">
        <f>+AF319</f>
        <v>1</v>
      </c>
      <c r="AI319" s="170">
        <v>0</v>
      </c>
      <c r="AJ319" s="241" t="s">
        <v>812</v>
      </c>
      <c r="AK319" s="276"/>
      <c r="AL319" s="270"/>
      <c r="AM319" s="172" t="s">
        <v>787</v>
      </c>
      <c r="AN319" s="261" t="s">
        <v>1067</v>
      </c>
      <c r="AO319" s="261" t="s">
        <v>1068</v>
      </c>
      <c r="AP319" s="261" t="s">
        <v>653</v>
      </c>
    </row>
    <row r="320" spans="1:43" s="184" customFormat="1" ht="71.25" x14ac:dyDescent="0.25">
      <c r="A320" s="177" t="s">
        <v>41</v>
      </c>
      <c r="B320" s="178" t="s">
        <v>437</v>
      </c>
      <c r="C320" s="178">
        <v>423</v>
      </c>
      <c r="D320" s="240" t="s">
        <v>795</v>
      </c>
      <c r="E320" s="241" t="s">
        <v>813</v>
      </c>
      <c r="F320" s="233">
        <v>44593</v>
      </c>
      <c r="G320" s="233">
        <v>44926</v>
      </c>
      <c r="H320" s="271"/>
      <c r="I320" s="243">
        <v>0.1</v>
      </c>
      <c r="J320" s="242" t="s">
        <v>705</v>
      </c>
      <c r="K320" s="242" t="s">
        <v>705</v>
      </c>
      <c r="L320" s="243">
        <v>0.09</v>
      </c>
      <c r="M320" s="242" t="s">
        <v>705</v>
      </c>
      <c r="N320" s="243">
        <v>0.09</v>
      </c>
      <c r="O320" s="242" t="s">
        <v>705</v>
      </c>
      <c r="P320" s="243">
        <v>0.09</v>
      </c>
      <c r="Q320" s="242" t="s">
        <v>705</v>
      </c>
      <c r="R320" s="243">
        <v>0.09</v>
      </c>
      <c r="S320" s="242" t="s">
        <v>705</v>
      </c>
      <c r="T320" s="243">
        <v>0.09</v>
      </c>
      <c r="U320" s="242" t="s">
        <v>705</v>
      </c>
      <c r="V320" s="243">
        <v>0.09</v>
      </c>
      <c r="W320" s="242" t="s">
        <v>705</v>
      </c>
      <c r="X320" s="243">
        <v>0.09</v>
      </c>
      <c r="Y320" s="242" t="s">
        <v>705</v>
      </c>
      <c r="Z320" s="243">
        <v>0.09</v>
      </c>
      <c r="AA320" s="242" t="s">
        <v>705</v>
      </c>
      <c r="AB320" s="243">
        <v>0.09</v>
      </c>
      <c r="AC320" s="242" t="s">
        <v>705</v>
      </c>
      <c r="AD320" s="243">
        <v>0.09</v>
      </c>
      <c r="AE320" s="242" t="s">
        <v>705</v>
      </c>
      <c r="AF320" s="243">
        <v>0.1</v>
      </c>
      <c r="AG320" s="242" t="s">
        <v>705</v>
      </c>
      <c r="AH320" s="243">
        <f>+L320+N320+P320+R320+T320+V320+X320+Z320+AB320+AD320+AF320</f>
        <v>0.99999999999999978</v>
      </c>
      <c r="AI320" s="170">
        <v>0</v>
      </c>
      <c r="AJ320" s="241" t="s">
        <v>814</v>
      </c>
      <c r="AK320" s="276"/>
      <c r="AL320" s="277"/>
      <c r="AM320" s="172" t="s">
        <v>787</v>
      </c>
      <c r="AN320" s="261" t="s">
        <v>1067</v>
      </c>
      <c r="AO320" s="261" t="s">
        <v>1068</v>
      </c>
      <c r="AP320" s="261" t="s">
        <v>653</v>
      </c>
    </row>
    <row r="321" spans="1:42" s="184" customFormat="1" ht="73.5" customHeight="1" x14ac:dyDescent="0.25">
      <c r="A321" s="177" t="s">
        <v>41</v>
      </c>
      <c r="B321" s="178" t="s">
        <v>437</v>
      </c>
      <c r="C321" s="178">
        <v>423</v>
      </c>
      <c r="D321" s="241" t="s">
        <v>815</v>
      </c>
      <c r="E321" s="241" t="s">
        <v>816</v>
      </c>
      <c r="F321" s="233">
        <v>44682</v>
      </c>
      <c r="G321" s="233">
        <v>44773</v>
      </c>
      <c r="H321" s="243">
        <v>1</v>
      </c>
      <c r="I321" s="243">
        <v>0.2</v>
      </c>
      <c r="J321" s="242" t="s">
        <v>705</v>
      </c>
      <c r="K321" s="242" t="s">
        <v>705</v>
      </c>
      <c r="L321" s="242" t="s">
        <v>705</v>
      </c>
      <c r="M321" s="242" t="s">
        <v>705</v>
      </c>
      <c r="N321" s="242" t="s">
        <v>705</v>
      </c>
      <c r="O321" s="242" t="s">
        <v>705</v>
      </c>
      <c r="P321" s="242" t="s">
        <v>705</v>
      </c>
      <c r="Q321" s="242" t="s">
        <v>705</v>
      </c>
      <c r="R321" s="243">
        <v>0.2</v>
      </c>
      <c r="S321" s="242" t="s">
        <v>705</v>
      </c>
      <c r="T321" s="243">
        <v>0.5</v>
      </c>
      <c r="U321" s="242" t="s">
        <v>705</v>
      </c>
      <c r="V321" s="243">
        <v>0.3</v>
      </c>
      <c r="W321" s="242" t="s">
        <v>705</v>
      </c>
      <c r="X321" s="242" t="s">
        <v>705</v>
      </c>
      <c r="Y321" s="242" t="s">
        <v>705</v>
      </c>
      <c r="Z321" s="242" t="s">
        <v>705</v>
      </c>
      <c r="AA321" s="242" t="s">
        <v>705</v>
      </c>
      <c r="AB321" s="242" t="s">
        <v>705</v>
      </c>
      <c r="AC321" s="242" t="s">
        <v>705</v>
      </c>
      <c r="AD321" s="242" t="s">
        <v>705</v>
      </c>
      <c r="AE321" s="242" t="s">
        <v>705</v>
      </c>
      <c r="AF321" s="242" t="s">
        <v>705</v>
      </c>
      <c r="AG321" s="242" t="s">
        <v>705</v>
      </c>
      <c r="AH321" s="206">
        <f>+R321+T321+V321</f>
        <v>1</v>
      </c>
      <c r="AI321" s="170">
        <v>0</v>
      </c>
      <c r="AJ321" s="241" t="s">
        <v>817</v>
      </c>
      <c r="AK321" s="172" t="s">
        <v>82</v>
      </c>
      <c r="AL321" s="171" t="s">
        <v>82</v>
      </c>
      <c r="AM321" s="172" t="s">
        <v>787</v>
      </c>
      <c r="AN321" s="242" t="s">
        <v>788</v>
      </c>
      <c r="AO321" s="242" t="s">
        <v>1068</v>
      </c>
      <c r="AP321" s="25" t="s">
        <v>1070</v>
      </c>
    </row>
    <row r="322" spans="1:42" s="184" customFormat="1" ht="103.5" customHeight="1" x14ac:dyDescent="0.25">
      <c r="A322" s="177" t="s">
        <v>41</v>
      </c>
      <c r="B322" s="178" t="s">
        <v>437</v>
      </c>
      <c r="C322" s="178">
        <v>424</v>
      </c>
      <c r="D322" s="166" t="s">
        <v>818</v>
      </c>
      <c r="E322" s="166" t="s">
        <v>819</v>
      </c>
      <c r="F322" s="169">
        <v>44593</v>
      </c>
      <c r="G322" s="169">
        <v>44895</v>
      </c>
      <c r="H322" s="271">
        <f>I322+I323+I324+I325+I326</f>
        <v>0.99999999999999989</v>
      </c>
      <c r="I322" s="206">
        <v>0.25</v>
      </c>
      <c r="J322" s="206"/>
      <c r="K322" s="206"/>
      <c r="L322" s="206">
        <v>0.1</v>
      </c>
      <c r="M322" s="206"/>
      <c r="N322" s="206">
        <v>0.1</v>
      </c>
      <c r="O322" s="206"/>
      <c r="P322" s="206">
        <v>0.1</v>
      </c>
      <c r="Q322" s="206"/>
      <c r="R322" s="206">
        <v>0.1</v>
      </c>
      <c r="S322" s="206"/>
      <c r="T322" s="206">
        <v>0.1</v>
      </c>
      <c r="U322" s="206"/>
      <c r="V322" s="206">
        <v>0.1</v>
      </c>
      <c r="W322" s="206"/>
      <c r="X322" s="206">
        <v>0.1</v>
      </c>
      <c r="Y322" s="206"/>
      <c r="Z322" s="206">
        <v>0.1</v>
      </c>
      <c r="AA322" s="206"/>
      <c r="AB322" s="206">
        <v>0.1</v>
      </c>
      <c r="AC322" s="206"/>
      <c r="AD322" s="206">
        <v>0.1</v>
      </c>
      <c r="AE322" s="206"/>
      <c r="AF322" s="206"/>
      <c r="AG322" s="206"/>
      <c r="AH322" s="206">
        <f>+J322+L322+N322+P322+R322+T322+V322+X322+Z322+AB322+AD322+AF322</f>
        <v>0.99999999999999989</v>
      </c>
      <c r="AI322" s="170">
        <f>+K322+M322+O322+Q322+S322+U322+W322+Y322+AA322+AC322+AE322+AG322</f>
        <v>0</v>
      </c>
      <c r="AJ322" s="166" t="s">
        <v>820</v>
      </c>
      <c r="AK322" s="276">
        <v>150</v>
      </c>
      <c r="AL322" s="269">
        <v>1499652000</v>
      </c>
      <c r="AM322" s="172" t="s">
        <v>651</v>
      </c>
      <c r="AN322" s="172" t="s">
        <v>652</v>
      </c>
      <c r="AO322" s="25" t="s">
        <v>653</v>
      </c>
      <c r="AP322" s="25" t="s">
        <v>1071</v>
      </c>
    </row>
    <row r="323" spans="1:42" s="184" customFormat="1" ht="103.5" customHeight="1" x14ac:dyDescent="0.25">
      <c r="A323" s="177" t="s">
        <v>41</v>
      </c>
      <c r="B323" s="178" t="s">
        <v>437</v>
      </c>
      <c r="C323" s="178">
        <v>424</v>
      </c>
      <c r="D323" s="166" t="s">
        <v>818</v>
      </c>
      <c r="E323" s="166" t="s">
        <v>821</v>
      </c>
      <c r="F323" s="169">
        <v>44621</v>
      </c>
      <c r="G323" s="169">
        <v>44925</v>
      </c>
      <c r="H323" s="271"/>
      <c r="I323" s="206">
        <v>0.25</v>
      </c>
      <c r="J323" s="206"/>
      <c r="K323" s="206"/>
      <c r="L323" s="206"/>
      <c r="M323" s="206"/>
      <c r="N323" s="206">
        <v>0.1</v>
      </c>
      <c r="O323" s="206"/>
      <c r="P323" s="206">
        <v>0.1</v>
      </c>
      <c r="Q323" s="206"/>
      <c r="R323" s="206">
        <v>0.1</v>
      </c>
      <c r="S323" s="206"/>
      <c r="T323" s="206">
        <v>0.1</v>
      </c>
      <c r="U323" s="206"/>
      <c r="V323" s="206">
        <v>0.1</v>
      </c>
      <c r="W323" s="206"/>
      <c r="X323" s="206">
        <v>0.1</v>
      </c>
      <c r="Y323" s="206"/>
      <c r="Z323" s="206">
        <v>0.1</v>
      </c>
      <c r="AA323" s="206"/>
      <c r="AB323" s="206">
        <v>0.1</v>
      </c>
      <c r="AC323" s="206"/>
      <c r="AD323" s="206">
        <v>0.1</v>
      </c>
      <c r="AE323" s="206"/>
      <c r="AF323" s="206">
        <v>0.1</v>
      </c>
      <c r="AG323" s="206"/>
      <c r="AH323" s="206">
        <f t="shared" ref="AH323:AI339" si="23">+J323+L323+N323+P323+R323+T323+V323+X323+Z323+AB323+AD323+AF323</f>
        <v>0.99999999999999989</v>
      </c>
      <c r="AI323" s="170">
        <f t="shared" si="23"/>
        <v>0</v>
      </c>
      <c r="AJ323" s="166" t="s">
        <v>822</v>
      </c>
      <c r="AK323" s="276"/>
      <c r="AL323" s="270"/>
      <c r="AM323" s="172" t="s">
        <v>651</v>
      </c>
      <c r="AN323" s="172" t="s">
        <v>652</v>
      </c>
      <c r="AO323" s="25" t="s">
        <v>653</v>
      </c>
      <c r="AP323" s="25" t="s">
        <v>1071</v>
      </c>
    </row>
    <row r="324" spans="1:42" s="184" customFormat="1" ht="128.25" x14ac:dyDescent="0.25">
      <c r="A324" s="177" t="s">
        <v>41</v>
      </c>
      <c r="B324" s="178" t="s">
        <v>437</v>
      </c>
      <c r="C324" s="178">
        <v>424</v>
      </c>
      <c r="D324" s="166" t="s">
        <v>818</v>
      </c>
      <c r="E324" s="166" t="s">
        <v>823</v>
      </c>
      <c r="F324" s="169">
        <v>44621</v>
      </c>
      <c r="G324" s="169">
        <v>44925</v>
      </c>
      <c r="H324" s="271"/>
      <c r="I324" s="206">
        <v>0.1</v>
      </c>
      <c r="J324" s="206"/>
      <c r="K324" s="206"/>
      <c r="L324" s="206"/>
      <c r="M324" s="206"/>
      <c r="N324" s="206">
        <v>0.1</v>
      </c>
      <c r="O324" s="206"/>
      <c r="P324" s="206">
        <v>0.1</v>
      </c>
      <c r="Q324" s="206"/>
      <c r="R324" s="206">
        <v>0.1</v>
      </c>
      <c r="S324" s="206"/>
      <c r="T324" s="206">
        <v>0.1</v>
      </c>
      <c r="U324" s="206"/>
      <c r="V324" s="206">
        <v>0.1</v>
      </c>
      <c r="W324" s="206"/>
      <c r="X324" s="206">
        <v>0.1</v>
      </c>
      <c r="Y324" s="206"/>
      <c r="Z324" s="206">
        <v>0.1</v>
      </c>
      <c r="AA324" s="206"/>
      <c r="AB324" s="206">
        <v>0.1</v>
      </c>
      <c r="AC324" s="206"/>
      <c r="AD324" s="206">
        <v>0.1</v>
      </c>
      <c r="AE324" s="206"/>
      <c r="AF324" s="206">
        <v>0.1</v>
      </c>
      <c r="AG324" s="206"/>
      <c r="AH324" s="206">
        <f t="shared" si="23"/>
        <v>0.99999999999999989</v>
      </c>
      <c r="AI324" s="170">
        <f t="shared" si="23"/>
        <v>0</v>
      </c>
      <c r="AJ324" s="166" t="s">
        <v>824</v>
      </c>
      <c r="AK324" s="276"/>
      <c r="AL324" s="270"/>
      <c r="AM324" s="172" t="s">
        <v>651</v>
      </c>
      <c r="AN324" s="172" t="s">
        <v>652</v>
      </c>
      <c r="AO324" s="25" t="s">
        <v>653</v>
      </c>
      <c r="AP324" s="25" t="s">
        <v>1071</v>
      </c>
    </row>
    <row r="325" spans="1:42" s="184" customFormat="1" ht="99.75" x14ac:dyDescent="0.25">
      <c r="A325" s="177" t="s">
        <v>41</v>
      </c>
      <c r="B325" s="178" t="s">
        <v>437</v>
      </c>
      <c r="C325" s="178">
        <v>424</v>
      </c>
      <c r="D325" s="166" t="s">
        <v>818</v>
      </c>
      <c r="E325" s="166" t="s">
        <v>825</v>
      </c>
      <c r="F325" s="169">
        <v>44593</v>
      </c>
      <c r="G325" s="169">
        <v>44925</v>
      </c>
      <c r="H325" s="271"/>
      <c r="I325" s="206">
        <v>0.3</v>
      </c>
      <c r="J325" s="206"/>
      <c r="K325" s="206"/>
      <c r="L325" s="206">
        <v>0.09</v>
      </c>
      <c r="M325" s="206"/>
      <c r="N325" s="206">
        <v>0.09</v>
      </c>
      <c r="O325" s="206"/>
      <c r="P325" s="206">
        <v>0.09</v>
      </c>
      <c r="Q325" s="206"/>
      <c r="R325" s="206">
        <v>0.09</v>
      </c>
      <c r="S325" s="206"/>
      <c r="T325" s="206">
        <v>0.09</v>
      </c>
      <c r="U325" s="206"/>
      <c r="V325" s="206">
        <v>0.09</v>
      </c>
      <c r="W325" s="206"/>
      <c r="X325" s="206">
        <v>0.09</v>
      </c>
      <c r="Y325" s="206"/>
      <c r="Z325" s="206">
        <v>0.09</v>
      </c>
      <c r="AA325" s="206"/>
      <c r="AB325" s="206">
        <v>0.09</v>
      </c>
      <c r="AC325" s="206"/>
      <c r="AD325" s="206">
        <v>0.1</v>
      </c>
      <c r="AE325" s="206"/>
      <c r="AF325" s="206">
        <v>0.09</v>
      </c>
      <c r="AG325" s="206"/>
      <c r="AH325" s="206">
        <f t="shared" si="23"/>
        <v>0.99999999999999978</v>
      </c>
      <c r="AI325" s="170">
        <f t="shared" si="23"/>
        <v>0</v>
      </c>
      <c r="AJ325" s="166" t="s">
        <v>826</v>
      </c>
      <c r="AK325" s="276"/>
      <c r="AL325" s="270"/>
      <c r="AM325" s="172" t="s">
        <v>651</v>
      </c>
      <c r="AN325" s="172" t="s">
        <v>652</v>
      </c>
      <c r="AO325" s="25" t="s">
        <v>653</v>
      </c>
      <c r="AP325" s="25" t="s">
        <v>1071</v>
      </c>
    </row>
    <row r="326" spans="1:42" s="184" customFormat="1" ht="57" x14ac:dyDescent="0.25">
      <c r="A326" s="177" t="s">
        <v>41</v>
      </c>
      <c r="B326" s="178" t="s">
        <v>437</v>
      </c>
      <c r="C326" s="178">
        <v>424</v>
      </c>
      <c r="D326" s="166" t="s">
        <v>818</v>
      </c>
      <c r="E326" s="166" t="s">
        <v>827</v>
      </c>
      <c r="F326" s="169">
        <v>44743</v>
      </c>
      <c r="G326" s="169">
        <v>44925</v>
      </c>
      <c r="H326" s="271"/>
      <c r="I326" s="206">
        <v>0.1</v>
      </c>
      <c r="J326" s="206"/>
      <c r="K326" s="206"/>
      <c r="L326" s="206"/>
      <c r="M326" s="206"/>
      <c r="N326" s="206"/>
      <c r="O326" s="206"/>
      <c r="P326" s="206"/>
      <c r="Q326" s="206"/>
      <c r="R326" s="206"/>
      <c r="S326" s="206"/>
      <c r="T326" s="206"/>
      <c r="U326" s="206"/>
      <c r="V326" s="206">
        <v>0.1</v>
      </c>
      <c r="W326" s="206"/>
      <c r="X326" s="206">
        <v>0.15</v>
      </c>
      <c r="Y326" s="206"/>
      <c r="Z326" s="206">
        <v>0.2</v>
      </c>
      <c r="AA326" s="206"/>
      <c r="AB326" s="206">
        <v>0.2</v>
      </c>
      <c r="AC326" s="206"/>
      <c r="AD326" s="206">
        <v>0.2</v>
      </c>
      <c r="AE326" s="206"/>
      <c r="AF326" s="206">
        <v>0.15</v>
      </c>
      <c r="AG326" s="206"/>
      <c r="AH326" s="206">
        <f t="shared" si="23"/>
        <v>1</v>
      </c>
      <c r="AI326" s="170">
        <f t="shared" si="23"/>
        <v>0</v>
      </c>
      <c r="AJ326" s="166" t="s">
        <v>828</v>
      </c>
      <c r="AK326" s="276"/>
      <c r="AL326" s="277"/>
      <c r="AM326" s="172" t="s">
        <v>651</v>
      </c>
      <c r="AN326" s="172" t="s">
        <v>652</v>
      </c>
      <c r="AO326" s="25" t="s">
        <v>653</v>
      </c>
      <c r="AP326" s="25" t="s">
        <v>1071</v>
      </c>
    </row>
    <row r="327" spans="1:42" s="184" customFormat="1" ht="78" customHeight="1" x14ac:dyDescent="0.25">
      <c r="A327" s="177" t="s">
        <v>41</v>
      </c>
      <c r="B327" s="178" t="s">
        <v>437</v>
      </c>
      <c r="C327" s="178">
        <v>424</v>
      </c>
      <c r="D327" s="166" t="s">
        <v>829</v>
      </c>
      <c r="E327" s="166" t="s">
        <v>830</v>
      </c>
      <c r="F327" s="169">
        <v>44682</v>
      </c>
      <c r="G327" s="169">
        <v>44895</v>
      </c>
      <c r="H327" s="264">
        <f>+I327++I328+I329+I330</f>
        <v>1</v>
      </c>
      <c r="I327" s="206">
        <v>0.2</v>
      </c>
      <c r="J327" s="206"/>
      <c r="K327" s="206"/>
      <c r="L327" s="206"/>
      <c r="M327" s="206"/>
      <c r="N327" s="206"/>
      <c r="O327" s="206"/>
      <c r="P327" s="206"/>
      <c r="Q327" s="206"/>
      <c r="R327" s="206">
        <v>0.5</v>
      </c>
      <c r="S327" s="206"/>
      <c r="T327" s="206"/>
      <c r="U327" s="206"/>
      <c r="V327" s="206"/>
      <c r="W327" s="206"/>
      <c r="X327" s="206"/>
      <c r="Y327" s="206"/>
      <c r="Z327" s="206"/>
      <c r="AA327" s="206"/>
      <c r="AB327" s="206"/>
      <c r="AC327" s="206"/>
      <c r="AD327" s="206">
        <v>0.5</v>
      </c>
      <c r="AE327" s="206"/>
      <c r="AF327" s="206"/>
      <c r="AG327" s="206"/>
      <c r="AH327" s="206">
        <f t="shared" si="23"/>
        <v>1</v>
      </c>
      <c r="AI327" s="170">
        <f t="shared" si="23"/>
        <v>0</v>
      </c>
      <c r="AJ327" s="166" t="s">
        <v>831</v>
      </c>
      <c r="AK327" s="171" t="s">
        <v>82</v>
      </c>
      <c r="AL327" s="171" t="s">
        <v>82</v>
      </c>
      <c r="AM327" s="172" t="s">
        <v>651</v>
      </c>
      <c r="AN327" s="172" t="s">
        <v>652</v>
      </c>
      <c r="AO327" s="25" t="s">
        <v>653</v>
      </c>
      <c r="AP327" s="25" t="s">
        <v>1071</v>
      </c>
    </row>
    <row r="328" spans="1:42" s="184" customFormat="1" ht="71.25" x14ac:dyDescent="0.25">
      <c r="A328" s="177" t="s">
        <v>41</v>
      </c>
      <c r="B328" s="178" t="s">
        <v>437</v>
      </c>
      <c r="C328" s="178">
        <v>424</v>
      </c>
      <c r="D328" s="166" t="s">
        <v>829</v>
      </c>
      <c r="E328" s="166" t="s">
        <v>1009</v>
      </c>
      <c r="F328" s="169">
        <v>44774</v>
      </c>
      <c r="G328" s="169">
        <v>44926</v>
      </c>
      <c r="H328" s="265"/>
      <c r="I328" s="206">
        <v>0.2</v>
      </c>
      <c r="J328" s="206"/>
      <c r="K328" s="206"/>
      <c r="L328" s="206"/>
      <c r="M328" s="206"/>
      <c r="N328" s="206"/>
      <c r="O328" s="206"/>
      <c r="P328" s="206"/>
      <c r="Q328" s="206"/>
      <c r="R328" s="206"/>
      <c r="S328" s="206"/>
      <c r="T328" s="206"/>
      <c r="U328" s="206"/>
      <c r="V328" s="206"/>
      <c r="W328" s="206"/>
      <c r="X328" s="206">
        <v>0.1</v>
      </c>
      <c r="Y328" s="206"/>
      <c r="Z328" s="206">
        <v>0.2</v>
      </c>
      <c r="AA328" s="206"/>
      <c r="AB328" s="206">
        <v>0.25</v>
      </c>
      <c r="AC328" s="206"/>
      <c r="AD328" s="206">
        <v>0.25</v>
      </c>
      <c r="AE328" s="206"/>
      <c r="AF328" s="206">
        <v>0.2</v>
      </c>
      <c r="AG328" s="206"/>
      <c r="AH328" s="206">
        <f>+J328+L328+N328+P328+R328+T328+V328+X328+Z328+AB328+AD328+AF328</f>
        <v>1</v>
      </c>
      <c r="AI328" s="170">
        <f>+K328+M328+O328+Q328+S328+U328+W328+Y328+AA328+AC328+AE328+AG328</f>
        <v>0</v>
      </c>
      <c r="AJ328" s="166" t="s">
        <v>648</v>
      </c>
      <c r="AK328" s="171" t="s">
        <v>82</v>
      </c>
      <c r="AL328" s="171" t="s">
        <v>82</v>
      </c>
      <c r="AM328" s="172" t="s">
        <v>651</v>
      </c>
      <c r="AN328" s="172" t="s">
        <v>652</v>
      </c>
      <c r="AO328" s="25" t="s">
        <v>653</v>
      </c>
      <c r="AP328" s="25" t="s">
        <v>1071</v>
      </c>
    </row>
    <row r="329" spans="1:42" s="184" customFormat="1" ht="78" customHeight="1" x14ac:dyDescent="0.25">
      <c r="A329" s="177" t="s">
        <v>41</v>
      </c>
      <c r="B329" s="178" t="s">
        <v>437</v>
      </c>
      <c r="C329" s="178">
        <v>424</v>
      </c>
      <c r="D329" s="166" t="s">
        <v>829</v>
      </c>
      <c r="E329" s="166" t="s">
        <v>832</v>
      </c>
      <c r="F329" s="169">
        <v>44593</v>
      </c>
      <c r="G329" s="169">
        <v>44895</v>
      </c>
      <c r="H329" s="265"/>
      <c r="I329" s="206">
        <v>0.4</v>
      </c>
      <c r="J329" s="206"/>
      <c r="K329" s="206"/>
      <c r="L329" s="206">
        <v>0.1</v>
      </c>
      <c r="M329" s="206"/>
      <c r="N329" s="206">
        <v>0.1</v>
      </c>
      <c r="O329" s="206"/>
      <c r="P329" s="206">
        <v>0.1</v>
      </c>
      <c r="Q329" s="206"/>
      <c r="R329" s="206">
        <v>0.1</v>
      </c>
      <c r="S329" s="206"/>
      <c r="T329" s="206">
        <v>0.1</v>
      </c>
      <c r="U329" s="206"/>
      <c r="V329" s="206">
        <v>0.1</v>
      </c>
      <c r="W329" s="206"/>
      <c r="X329" s="206">
        <v>0.1</v>
      </c>
      <c r="Y329" s="206"/>
      <c r="Z329" s="206">
        <v>0.1</v>
      </c>
      <c r="AA329" s="206"/>
      <c r="AB329" s="206">
        <v>0.1</v>
      </c>
      <c r="AC329" s="206"/>
      <c r="AD329" s="206">
        <v>0.1</v>
      </c>
      <c r="AE329" s="206"/>
      <c r="AF329" s="206"/>
      <c r="AG329" s="206"/>
      <c r="AH329" s="206">
        <f t="shared" si="23"/>
        <v>0.99999999999999989</v>
      </c>
      <c r="AI329" s="170">
        <f t="shared" si="23"/>
        <v>0</v>
      </c>
      <c r="AJ329" s="166" t="s">
        <v>833</v>
      </c>
      <c r="AK329" s="172" t="s">
        <v>82</v>
      </c>
      <c r="AL329" s="171" t="s">
        <v>82</v>
      </c>
      <c r="AM329" s="172" t="s">
        <v>651</v>
      </c>
      <c r="AN329" s="172" t="s">
        <v>652</v>
      </c>
      <c r="AO329" s="25" t="s">
        <v>653</v>
      </c>
      <c r="AP329" s="25" t="s">
        <v>1071</v>
      </c>
    </row>
    <row r="330" spans="1:42" s="184" customFormat="1" ht="59.25" customHeight="1" x14ac:dyDescent="0.25">
      <c r="A330" s="177" t="s">
        <v>41</v>
      </c>
      <c r="B330" s="178" t="s">
        <v>437</v>
      </c>
      <c r="C330" s="178">
        <v>424</v>
      </c>
      <c r="D330" s="166" t="s">
        <v>829</v>
      </c>
      <c r="E330" s="166" t="s">
        <v>571</v>
      </c>
      <c r="F330" s="169">
        <v>44713</v>
      </c>
      <c r="G330" s="169">
        <v>44742</v>
      </c>
      <c r="H330" s="266"/>
      <c r="I330" s="206">
        <v>0.2</v>
      </c>
      <c r="J330" s="206"/>
      <c r="K330" s="206"/>
      <c r="L330" s="206"/>
      <c r="M330" s="206"/>
      <c r="N330" s="206"/>
      <c r="O330" s="206"/>
      <c r="P330" s="206"/>
      <c r="Q330" s="206"/>
      <c r="R330" s="206"/>
      <c r="S330" s="206"/>
      <c r="T330" s="206">
        <v>1</v>
      </c>
      <c r="U330" s="206"/>
      <c r="V330" s="206"/>
      <c r="W330" s="206"/>
      <c r="X330" s="206"/>
      <c r="Y330" s="206"/>
      <c r="Z330" s="206"/>
      <c r="AA330" s="206"/>
      <c r="AB330" s="206"/>
      <c r="AC330" s="206"/>
      <c r="AD330" s="206"/>
      <c r="AE330" s="206"/>
      <c r="AF330" s="206"/>
      <c r="AG330" s="206"/>
      <c r="AH330" s="206">
        <f t="shared" si="23"/>
        <v>1</v>
      </c>
      <c r="AI330" s="170">
        <f t="shared" si="23"/>
        <v>0</v>
      </c>
      <c r="AJ330" s="166" t="s">
        <v>522</v>
      </c>
      <c r="AK330" s="172" t="s">
        <v>82</v>
      </c>
      <c r="AL330" s="171" t="s">
        <v>82</v>
      </c>
      <c r="AM330" s="172" t="s">
        <v>651</v>
      </c>
      <c r="AN330" s="172" t="s">
        <v>652</v>
      </c>
      <c r="AO330" s="25" t="s">
        <v>653</v>
      </c>
      <c r="AP330" s="25" t="s">
        <v>416</v>
      </c>
    </row>
    <row r="331" spans="1:42" s="184" customFormat="1" ht="71.25" x14ac:dyDescent="0.25">
      <c r="A331" s="177" t="s">
        <v>411</v>
      </c>
      <c r="B331" s="178" t="s">
        <v>412</v>
      </c>
      <c r="C331" s="178">
        <v>329</v>
      </c>
      <c r="D331" s="166" t="s">
        <v>834</v>
      </c>
      <c r="E331" s="166" t="s">
        <v>835</v>
      </c>
      <c r="F331" s="169">
        <v>44564</v>
      </c>
      <c r="G331" s="169">
        <v>44620</v>
      </c>
      <c r="H331" s="264">
        <f>+I331+I332+I333+I334+I335+I336+I337+I338</f>
        <v>1</v>
      </c>
      <c r="I331" s="206">
        <v>0.25</v>
      </c>
      <c r="J331" s="206">
        <v>0.4</v>
      </c>
      <c r="K331" s="206"/>
      <c r="L331" s="206">
        <v>0.6</v>
      </c>
      <c r="M331" s="206"/>
      <c r="N331" s="206"/>
      <c r="O331" s="206"/>
      <c r="P331" s="206"/>
      <c r="Q331" s="206"/>
      <c r="R331" s="206"/>
      <c r="S331" s="206"/>
      <c r="T331" s="206"/>
      <c r="U331" s="206"/>
      <c r="V331" s="206"/>
      <c r="W331" s="206"/>
      <c r="X331" s="206"/>
      <c r="Y331" s="206"/>
      <c r="Z331" s="206"/>
      <c r="AA331" s="206"/>
      <c r="AB331" s="206"/>
      <c r="AC331" s="206"/>
      <c r="AD331" s="206"/>
      <c r="AE331" s="206"/>
      <c r="AF331" s="206"/>
      <c r="AG331" s="206"/>
      <c r="AH331" s="206">
        <f t="shared" si="23"/>
        <v>1</v>
      </c>
      <c r="AI331" s="170">
        <f t="shared" si="23"/>
        <v>0</v>
      </c>
      <c r="AJ331" s="166" t="s">
        <v>836</v>
      </c>
      <c r="AK331" s="267">
        <v>105</v>
      </c>
      <c r="AL331" s="269">
        <v>2092450000</v>
      </c>
      <c r="AM331" s="172" t="s">
        <v>837</v>
      </c>
      <c r="AN331" s="172" t="s">
        <v>838</v>
      </c>
      <c r="AO331" s="25" t="s">
        <v>839</v>
      </c>
      <c r="AP331" s="25" t="s">
        <v>416</v>
      </c>
    </row>
    <row r="332" spans="1:42" s="184" customFormat="1" ht="71.25" x14ac:dyDescent="0.25">
      <c r="A332" s="177" t="s">
        <v>411</v>
      </c>
      <c r="B332" s="178" t="s">
        <v>412</v>
      </c>
      <c r="C332" s="178">
        <v>329</v>
      </c>
      <c r="D332" s="166" t="s">
        <v>834</v>
      </c>
      <c r="E332" s="166" t="s">
        <v>840</v>
      </c>
      <c r="F332" s="169">
        <v>44621</v>
      </c>
      <c r="G332" s="169">
        <v>44681</v>
      </c>
      <c r="H332" s="265"/>
      <c r="I332" s="206">
        <v>0.2</v>
      </c>
      <c r="J332" s="206"/>
      <c r="K332" s="206"/>
      <c r="L332" s="206"/>
      <c r="M332" s="206"/>
      <c r="N332" s="206">
        <v>0.3</v>
      </c>
      <c r="O332" s="206"/>
      <c r="P332" s="206">
        <v>0.7</v>
      </c>
      <c r="Q332" s="206"/>
      <c r="R332" s="206"/>
      <c r="S332" s="206"/>
      <c r="T332" s="206"/>
      <c r="U332" s="206"/>
      <c r="V332" s="206"/>
      <c r="W332" s="206"/>
      <c r="X332" s="206"/>
      <c r="Y332" s="206"/>
      <c r="Z332" s="206"/>
      <c r="AA332" s="206"/>
      <c r="AB332" s="206"/>
      <c r="AC332" s="206"/>
      <c r="AD332" s="206"/>
      <c r="AE332" s="206"/>
      <c r="AF332" s="206"/>
      <c r="AG332" s="206"/>
      <c r="AH332" s="206">
        <f t="shared" si="23"/>
        <v>1</v>
      </c>
      <c r="AI332" s="170">
        <f t="shared" si="23"/>
        <v>0</v>
      </c>
      <c r="AJ332" s="166" t="s">
        <v>841</v>
      </c>
      <c r="AK332" s="268"/>
      <c r="AL332" s="270"/>
      <c r="AM332" s="172" t="s">
        <v>837</v>
      </c>
      <c r="AN332" s="172" t="s">
        <v>838</v>
      </c>
      <c r="AO332" s="25" t="s">
        <v>839</v>
      </c>
      <c r="AP332" s="25" t="s">
        <v>416</v>
      </c>
    </row>
    <row r="333" spans="1:42" s="184" customFormat="1" ht="71.25" x14ac:dyDescent="0.25">
      <c r="A333" s="177" t="s">
        <v>411</v>
      </c>
      <c r="B333" s="178" t="s">
        <v>412</v>
      </c>
      <c r="C333" s="178">
        <v>329</v>
      </c>
      <c r="D333" s="166" t="s">
        <v>834</v>
      </c>
      <c r="E333" s="166" t="s">
        <v>842</v>
      </c>
      <c r="F333" s="169">
        <v>44743</v>
      </c>
      <c r="G333" s="169">
        <v>44925</v>
      </c>
      <c r="H333" s="265"/>
      <c r="I333" s="206">
        <v>0.1</v>
      </c>
      <c r="J333" s="206"/>
      <c r="K333" s="206"/>
      <c r="L333" s="206"/>
      <c r="M333" s="206"/>
      <c r="N333" s="206"/>
      <c r="O333" s="206"/>
      <c r="P333" s="206"/>
      <c r="Q333" s="206"/>
      <c r="R333" s="206"/>
      <c r="S333" s="206"/>
      <c r="T333" s="206"/>
      <c r="U333" s="206"/>
      <c r="V333" s="206">
        <v>0.1</v>
      </c>
      <c r="W333" s="206"/>
      <c r="X333" s="206">
        <v>0.1</v>
      </c>
      <c r="Y333" s="206"/>
      <c r="Z333" s="206">
        <v>0.2</v>
      </c>
      <c r="AA333" s="206"/>
      <c r="AB333" s="206">
        <v>0.25</v>
      </c>
      <c r="AC333" s="206"/>
      <c r="AD333" s="206">
        <v>0.25</v>
      </c>
      <c r="AE333" s="206"/>
      <c r="AF333" s="206">
        <v>0.1</v>
      </c>
      <c r="AG333" s="206"/>
      <c r="AH333" s="206">
        <f t="shared" si="23"/>
        <v>1</v>
      </c>
      <c r="AI333" s="170">
        <f t="shared" si="23"/>
        <v>0</v>
      </c>
      <c r="AJ333" s="166" t="s">
        <v>843</v>
      </c>
      <c r="AK333" s="268"/>
      <c r="AL333" s="270"/>
      <c r="AM333" s="172" t="s">
        <v>837</v>
      </c>
      <c r="AN333" s="172" t="s">
        <v>838</v>
      </c>
      <c r="AO333" s="25" t="s">
        <v>839</v>
      </c>
      <c r="AP333" s="25" t="s">
        <v>1071</v>
      </c>
    </row>
    <row r="334" spans="1:42" s="184" customFormat="1" ht="76.5" customHeight="1" x14ac:dyDescent="0.25">
      <c r="A334" s="177" t="s">
        <v>411</v>
      </c>
      <c r="B334" s="178" t="s">
        <v>412</v>
      </c>
      <c r="C334" s="178">
        <v>329</v>
      </c>
      <c r="D334" s="166" t="s">
        <v>834</v>
      </c>
      <c r="E334" s="166" t="s">
        <v>844</v>
      </c>
      <c r="F334" s="169">
        <v>44564</v>
      </c>
      <c r="G334" s="169">
        <v>44681</v>
      </c>
      <c r="H334" s="265"/>
      <c r="I334" s="206">
        <v>0.15</v>
      </c>
      <c r="J334" s="206">
        <v>0.1</v>
      </c>
      <c r="K334" s="206"/>
      <c r="L334" s="206">
        <v>0.3</v>
      </c>
      <c r="M334" s="206"/>
      <c r="N334" s="206">
        <v>0.4</v>
      </c>
      <c r="O334" s="206"/>
      <c r="P334" s="206">
        <v>0.2</v>
      </c>
      <c r="Q334" s="206"/>
      <c r="R334" s="206"/>
      <c r="S334" s="206"/>
      <c r="T334" s="206"/>
      <c r="U334" s="206"/>
      <c r="V334" s="206"/>
      <c r="W334" s="206"/>
      <c r="X334" s="206"/>
      <c r="Y334" s="206"/>
      <c r="Z334" s="206"/>
      <c r="AA334" s="206"/>
      <c r="AB334" s="206"/>
      <c r="AC334" s="206"/>
      <c r="AD334" s="206"/>
      <c r="AE334" s="206"/>
      <c r="AF334" s="206"/>
      <c r="AG334" s="206"/>
      <c r="AH334" s="206">
        <f t="shared" si="23"/>
        <v>1</v>
      </c>
      <c r="AI334" s="170">
        <f t="shared" si="23"/>
        <v>0</v>
      </c>
      <c r="AJ334" s="166" t="s">
        <v>845</v>
      </c>
      <c r="AK334" s="268"/>
      <c r="AL334" s="270"/>
      <c r="AM334" s="172" t="s">
        <v>837</v>
      </c>
      <c r="AN334" s="172" t="s">
        <v>838</v>
      </c>
      <c r="AO334" s="25" t="s">
        <v>839</v>
      </c>
      <c r="AP334" s="25" t="s">
        <v>416</v>
      </c>
    </row>
    <row r="335" spans="1:42" s="184" customFormat="1" ht="69.75" customHeight="1" x14ac:dyDescent="0.25">
      <c r="A335" s="177" t="s">
        <v>411</v>
      </c>
      <c r="B335" s="178" t="s">
        <v>412</v>
      </c>
      <c r="C335" s="178">
        <v>329</v>
      </c>
      <c r="D335" s="166" t="s">
        <v>834</v>
      </c>
      <c r="E335" s="166" t="s">
        <v>846</v>
      </c>
      <c r="F335" s="169">
        <v>44621</v>
      </c>
      <c r="G335" s="169">
        <v>44681</v>
      </c>
      <c r="H335" s="265"/>
      <c r="I335" s="206">
        <v>0.1</v>
      </c>
      <c r="J335" s="206"/>
      <c r="K335" s="206"/>
      <c r="L335" s="206"/>
      <c r="M335" s="206"/>
      <c r="N335" s="206">
        <v>0.3</v>
      </c>
      <c r="O335" s="206"/>
      <c r="P335" s="206">
        <v>0.7</v>
      </c>
      <c r="Q335" s="206"/>
      <c r="R335" s="206"/>
      <c r="S335" s="206"/>
      <c r="T335" s="206"/>
      <c r="U335" s="206"/>
      <c r="V335" s="206"/>
      <c r="W335" s="206"/>
      <c r="X335" s="206"/>
      <c r="Y335" s="206"/>
      <c r="Z335" s="206"/>
      <c r="AA335" s="206"/>
      <c r="AB335" s="206"/>
      <c r="AC335" s="206"/>
      <c r="AD335" s="206"/>
      <c r="AE335" s="206"/>
      <c r="AF335" s="206"/>
      <c r="AG335" s="206"/>
      <c r="AH335" s="206">
        <f t="shared" si="23"/>
        <v>1</v>
      </c>
      <c r="AI335" s="170">
        <f t="shared" si="23"/>
        <v>0</v>
      </c>
      <c r="AJ335" s="166" t="s">
        <v>847</v>
      </c>
      <c r="AK335" s="268"/>
      <c r="AL335" s="270"/>
      <c r="AM335" s="172" t="s">
        <v>837</v>
      </c>
      <c r="AN335" s="172" t="s">
        <v>838</v>
      </c>
      <c r="AO335" s="25" t="s">
        <v>839</v>
      </c>
      <c r="AP335" s="25" t="s">
        <v>416</v>
      </c>
    </row>
    <row r="336" spans="1:42" s="183" customFormat="1" ht="69.75" customHeight="1" x14ac:dyDescent="0.25">
      <c r="A336" s="167" t="s">
        <v>411</v>
      </c>
      <c r="B336" s="256" t="s">
        <v>412</v>
      </c>
      <c r="C336" s="256">
        <v>329</v>
      </c>
      <c r="D336" s="254" t="s">
        <v>834</v>
      </c>
      <c r="E336" s="254" t="s">
        <v>995</v>
      </c>
      <c r="F336" s="169">
        <v>44835</v>
      </c>
      <c r="G336" s="169">
        <v>44910</v>
      </c>
      <c r="H336" s="265"/>
      <c r="I336" s="257">
        <v>0.1</v>
      </c>
      <c r="J336" s="257"/>
      <c r="K336" s="257"/>
      <c r="L336" s="257"/>
      <c r="M336" s="257"/>
      <c r="N336" s="257"/>
      <c r="O336" s="257"/>
      <c r="P336" s="257"/>
      <c r="Q336" s="257"/>
      <c r="R336" s="257"/>
      <c r="S336" s="257"/>
      <c r="T336" s="257"/>
      <c r="U336" s="257"/>
      <c r="V336" s="257"/>
      <c r="W336" s="257"/>
      <c r="X336" s="257"/>
      <c r="Y336" s="257"/>
      <c r="Z336" s="257"/>
      <c r="AA336" s="257"/>
      <c r="AB336" s="257">
        <v>0.45</v>
      </c>
      <c r="AC336" s="257"/>
      <c r="AD336" s="257">
        <v>0.45</v>
      </c>
      <c r="AE336" s="257"/>
      <c r="AF336" s="257">
        <v>0.1</v>
      </c>
      <c r="AG336" s="257"/>
      <c r="AH336" s="257">
        <f t="shared" si="23"/>
        <v>1</v>
      </c>
      <c r="AI336" s="170">
        <f t="shared" si="23"/>
        <v>0</v>
      </c>
      <c r="AJ336" s="254" t="s">
        <v>996</v>
      </c>
      <c r="AK336" s="268"/>
      <c r="AL336" s="270"/>
      <c r="AM336" s="253" t="s">
        <v>837</v>
      </c>
      <c r="AN336" s="253" t="s">
        <v>838</v>
      </c>
      <c r="AO336" s="25" t="s">
        <v>839</v>
      </c>
      <c r="AP336" s="25" t="s">
        <v>1071</v>
      </c>
    </row>
    <row r="337" spans="1:42" s="184" customFormat="1" ht="69.75" customHeight="1" x14ac:dyDescent="0.25">
      <c r="A337" s="177" t="s">
        <v>411</v>
      </c>
      <c r="B337" s="178" t="s">
        <v>412</v>
      </c>
      <c r="C337" s="178">
        <v>329</v>
      </c>
      <c r="D337" s="166" t="s">
        <v>834</v>
      </c>
      <c r="E337" s="166" t="s">
        <v>846</v>
      </c>
      <c r="F337" s="169">
        <v>44621</v>
      </c>
      <c r="G337" s="169">
        <v>44681</v>
      </c>
      <c r="H337" s="265"/>
      <c r="I337" s="206">
        <v>0.05</v>
      </c>
      <c r="J337" s="206"/>
      <c r="K337" s="206"/>
      <c r="L337" s="206"/>
      <c r="M337" s="206"/>
      <c r="N337" s="206">
        <v>0.3</v>
      </c>
      <c r="O337" s="206"/>
      <c r="P337" s="206">
        <v>0.7</v>
      </c>
      <c r="Q337" s="206"/>
      <c r="R337" s="206"/>
      <c r="S337" s="206"/>
      <c r="T337" s="206"/>
      <c r="U337" s="206"/>
      <c r="V337" s="206"/>
      <c r="W337" s="206"/>
      <c r="X337" s="206"/>
      <c r="Y337" s="206"/>
      <c r="Z337" s="206"/>
      <c r="AA337" s="206"/>
      <c r="AB337" s="206"/>
      <c r="AC337" s="206"/>
      <c r="AD337" s="206"/>
      <c r="AE337" s="206"/>
      <c r="AF337" s="206"/>
      <c r="AG337" s="206"/>
      <c r="AH337" s="206">
        <f t="shared" ref="AH337" si="24">+J337+L337+N337+P337+R337+T337+V337+X337+Z337+AB337+AD337+AF337</f>
        <v>1</v>
      </c>
      <c r="AI337" s="170">
        <f t="shared" si="23"/>
        <v>0</v>
      </c>
      <c r="AJ337" s="166" t="s">
        <v>847</v>
      </c>
      <c r="AK337" s="268"/>
      <c r="AL337" s="270"/>
      <c r="AM337" s="172" t="s">
        <v>837</v>
      </c>
      <c r="AN337" s="172" t="s">
        <v>838</v>
      </c>
      <c r="AO337" s="25" t="s">
        <v>839</v>
      </c>
      <c r="AP337" s="25" t="s">
        <v>416</v>
      </c>
    </row>
    <row r="338" spans="1:42" s="183" customFormat="1" ht="78.75" customHeight="1" x14ac:dyDescent="0.25">
      <c r="A338" s="167" t="s">
        <v>411</v>
      </c>
      <c r="B338" s="256" t="s">
        <v>412</v>
      </c>
      <c r="C338" s="256">
        <v>329</v>
      </c>
      <c r="D338" s="254" t="s">
        <v>834</v>
      </c>
      <c r="E338" s="254" t="s">
        <v>998</v>
      </c>
      <c r="F338" s="169">
        <v>44866</v>
      </c>
      <c r="G338" s="169">
        <v>44925</v>
      </c>
      <c r="H338" s="266"/>
      <c r="I338" s="257">
        <v>0.05</v>
      </c>
      <c r="J338" s="257"/>
      <c r="K338" s="257"/>
      <c r="L338" s="257"/>
      <c r="M338" s="257"/>
      <c r="N338" s="257"/>
      <c r="O338" s="257"/>
      <c r="P338" s="257"/>
      <c r="Q338" s="257"/>
      <c r="R338" s="257"/>
      <c r="S338" s="257"/>
      <c r="T338" s="257"/>
      <c r="U338" s="257"/>
      <c r="V338" s="257"/>
      <c r="W338" s="257"/>
      <c r="X338" s="257"/>
      <c r="Y338" s="257"/>
      <c r="Z338" s="257"/>
      <c r="AA338" s="257"/>
      <c r="AB338" s="257"/>
      <c r="AC338" s="257"/>
      <c r="AD338" s="257"/>
      <c r="AE338" s="257"/>
      <c r="AF338" s="257">
        <v>1</v>
      </c>
      <c r="AG338" s="257"/>
      <c r="AH338" s="257">
        <f>+J338+L338+N338+P338+R338+T338+V338+X338+Z338+AB338+AD338+AF338</f>
        <v>1</v>
      </c>
      <c r="AI338" s="170">
        <f t="shared" si="23"/>
        <v>0</v>
      </c>
      <c r="AJ338" s="254" t="s">
        <v>847</v>
      </c>
      <c r="AK338" s="259"/>
      <c r="AL338" s="252"/>
      <c r="AM338" s="253" t="s">
        <v>837</v>
      </c>
      <c r="AN338" s="253" t="s">
        <v>838</v>
      </c>
      <c r="AO338" s="25" t="s">
        <v>839</v>
      </c>
      <c r="AP338" s="25" t="s">
        <v>1071</v>
      </c>
    </row>
    <row r="339" spans="1:42" s="184" customFormat="1" ht="78.75" customHeight="1" x14ac:dyDescent="0.25">
      <c r="A339" s="177" t="s">
        <v>411</v>
      </c>
      <c r="B339" s="178" t="s">
        <v>412</v>
      </c>
      <c r="C339" s="178">
        <v>329</v>
      </c>
      <c r="D339" s="166" t="s">
        <v>848</v>
      </c>
      <c r="E339" s="166" t="s">
        <v>849</v>
      </c>
      <c r="F339" s="169">
        <v>44593</v>
      </c>
      <c r="G339" s="169">
        <v>44620</v>
      </c>
      <c r="H339" s="264">
        <f>+I339+I340+I341+I342+I343+I344+I345+I346+I347</f>
        <v>0.99999999999999989</v>
      </c>
      <c r="I339" s="206">
        <v>0.1</v>
      </c>
      <c r="J339" s="251"/>
      <c r="K339" s="206"/>
      <c r="L339" s="206">
        <v>1</v>
      </c>
      <c r="M339" s="206"/>
      <c r="N339" s="206"/>
      <c r="O339" s="206"/>
      <c r="P339" s="206"/>
      <c r="Q339" s="206"/>
      <c r="R339" s="206"/>
      <c r="S339" s="206"/>
      <c r="T339" s="206"/>
      <c r="U339" s="206"/>
      <c r="V339" s="206"/>
      <c r="W339" s="206"/>
      <c r="X339" s="206"/>
      <c r="Y339" s="206"/>
      <c r="Z339" s="206"/>
      <c r="AA339" s="206"/>
      <c r="AB339" s="206"/>
      <c r="AC339" s="206"/>
      <c r="AD339" s="206"/>
      <c r="AE339" s="206"/>
      <c r="AF339" s="206"/>
      <c r="AG339" s="206"/>
      <c r="AH339" s="206" t="e">
        <f>+L339+#REF!+N339+P339+R339+T339+V339+X339+Z339+AB339+AD339+AF339</f>
        <v>#REF!</v>
      </c>
      <c r="AI339" s="170">
        <f t="shared" si="23"/>
        <v>0</v>
      </c>
      <c r="AJ339" s="166" t="s">
        <v>850</v>
      </c>
      <c r="AK339" s="171" t="s">
        <v>82</v>
      </c>
      <c r="AL339" s="171" t="s">
        <v>82</v>
      </c>
      <c r="AM339" s="172" t="s">
        <v>837</v>
      </c>
      <c r="AN339" s="172" t="s">
        <v>838</v>
      </c>
      <c r="AO339" s="25" t="s">
        <v>839</v>
      </c>
      <c r="AP339" s="25" t="s">
        <v>416</v>
      </c>
    </row>
    <row r="340" spans="1:42" s="184" customFormat="1" ht="71.25" x14ac:dyDescent="0.25">
      <c r="A340" s="177" t="s">
        <v>411</v>
      </c>
      <c r="B340" s="178" t="s">
        <v>412</v>
      </c>
      <c r="C340" s="178">
        <v>329</v>
      </c>
      <c r="D340" s="166" t="s">
        <v>848</v>
      </c>
      <c r="E340" s="166" t="s">
        <v>851</v>
      </c>
      <c r="F340" s="169">
        <v>44652</v>
      </c>
      <c r="G340" s="169">
        <v>44804</v>
      </c>
      <c r="H340" s="265"/>
      <c r="I340" s="206">
        <v>0.1</v>
      </c>
      <c r="J340" s="206"/>
      <c r="K340" s="206"/>
      <c r="L340" s="206"/>
      <c r="M340" s="206"/>
      <c r="N340" s="206"/>
      <c r="O340" s="206"/>
      <c r="P340" s="206">
        <v>0.3</v>
      </c>
      <c r="Q340" s="206"/>
      <c r="R340" s="206">
        <v>0.7</v>
      </c>
      <c r="S340" s="206"/>
      <c r="T340" s="206"/>
      <c r="U340" s="206"/>
      <c r="V340" s="206"/>
      <c r="W340" s="206"/>
      <c r="X340" s="206"/>
      <c r="Y340" s="206"/>
      <c r="Z340" s="206"/>
      <c r="AA340" s="206"/>
      <c r="AB340" s="206"/>
      <c r="AC340" s="206"/>
      <c r="AD340" s="206"/>
      <c r="AE340" s="206"/>
      <c r="AF340" s="206"/>
      <c r="AG340" s="206"/>
      <c r="AH340" s="206">
        <f t="shared" ref="AH340:AI347" si="25">+J340+L340+N340+P340+R340+T340+V340+X340+Z340+AB340+AD340+AF340</f>
        <v>1</v>
      </c>
      <c r="AI340" s="170">
        <f t="shared" si="25"/>
        <v>0</v>
      </c>
      <c r="AJ340" s="166" t="s">
        <v>852</v>
      </c>
      <c r="AK340" s="171" t="s">
        <v>82</v>
      </c>
      <c r="AL340" s="171" t="s">
        <v>82</v>
      </c>
      <c r="AM340" s="172" t="s">
        <v>837</v>
      </c>
      <c r="AN340" s="172" t="s">
        <v>838</v>
      </c>
      <c r="AO340" s="25" t="s">
        <v>839</v>
      </c>
      <c r="AP340" s="25" t="s">
        <v>1071</v>
      </c>
    </row>
    <row r="341" spans="1:42" s="183" customFormat="1" ht="71.25" x14ac:dyDescent="0.25">
      <c r="A341" s="167" t="s">
        <v>411</v>
      </c>
      <c r="B341" s="256" t="s">
        <v>412</v>
      </c>
      <c r="C341" s="256">
        <v>329</v>
      </c>
      <c r="D341" s="254" t="s">
        <v>848</v>
      </c>
      <c r="E341" s="254" t="s">
        <v>853</v>
      </c>
      <c r="F341" s="169">
        <v>44775</v>
      </c>
      <c r="G341" s="169">
        <v>44819</v>
      </c>
      <c r="H341" s="265"/>
      <c r="I341" s="255">
        <v>0.1</v>
      </c>
      <c r="J341" s="257"/>
      <c r="K341" s="257"/>
      <c r="L341" s="257"/>
      <c r="M341" s="257"/>
      <c r="N341" s="257"/>
      <c r="O341" s="257"/>
      <c r="P341" s="257"/>
      <c r="Q341" s="257"/>
      <c r="R341" s="257"/>
      <c r="S341" s="257"/>
      <c r="T341" s="257"/>
      <c r="U341" s="257"/>
      <c r="V341" s="257"/>
      <c r="W341" s="257"/>
      <c r="X341" s="257">
        <v>0.5</v>
      </c>
      <c r="Y341" s="257"/>
      <c r="Z341" s="257">
        <v>0.4</v>
      </c>
      <c r="AA341" s="257"/>
      <c r="AB341" s="257">
        <v>0.1</v>
      </c>
      <c r="AC341" s="257"/>
      <c r="AD341" s="257"/>
      <c r="AE341" s="257"/>
      <c r="AF341" s="257"/>
      <c r="AG341" s="257"/>
      <c r="AH341" s="257">
        <f t="shared" si="25"/>
        <v>1</v>
      </c>
      <c r="AI341" s="170">
        <f t="shared" si="25"/>
        <v>0</v>
      </c>
      <c r="AJ341" s="254" t="s">
        <v>854</v>
      </c>
      <c r="AK341" s="256" t="s">
        <v>82</v>
      </c>
      <c r="AL341" s="256" t="s">
        <v>82</v>
      </c>
      <c r="AM341" s="253" t="s">
        <v>837</v>
      </c>
      <c r="AN341" s="253" t="s">
        <v>838</v>
      </c>
      <c r="AO341" s="25" t="s">
        <v>839</v>
      </c>
      <c r="AP341" s="25" t="s">
        <v>1071</v>
      </c>
    </row>
    <row r="342" spans="1:42" s="184" customFormat="1" ht="71.25" x14ac:dyDescent="0.25">
      <c r="A342" s="177" t="s">
        <v>411</v>
      </c>
      <c r="B342" s="178" t="s">
        <v>412</v>
      </c>
      <c r="C342" s="178">
        <v>329</v>
      </c>
      <c r="D342" s="166" t="s">
        <v>848</v>
      </c>
      <c r="E342" s="166" t="s">
        <v>855</v>
      </c>
      <c r="F342" s="168">
        <v>44713</v>
      </c>
      <c r="G342" s="168">
        <v>44742</v>
      </c>
      <c r="H342" s="265"/>
      <c r="I342" s="231">
        <v>0.1</v>
      </c>
      <c r="J342" s="206"/>
      <c r="K342" s="206"/>
      <c r="L342" s="206"/>
      <c r="M342" s="206"/>
      <c r="N342" s="206"/>
      <c r="O342" s="206"/>
      <c r="P342" s="206"/>
      <c r="Q342" s="206"/>
      <c r="R342" s="206"/>
      <c r="S342" s="206"/>
      <c r="T342" s="206">
        <v>1</v>
      </c>
      <c r="U342" s="206"/>
      <c r="V342" s="206"/>
      <c r="W342" s="206"/>
      <c r="X342" s="206"/>
      <c r="Y342" s="206"/>
      <c r="Z342" s="206"/>
      <c r="AA342" s="206"/>
      <c r="AB342" s="206"/>
      <c r="AC342" s="206"/>
      <c r="AD342" s="206"/>
      <c r="AE342" s="206"/>
      <c r="AF342" s="206"/>
      <c r="AG342" s="206"/>
      <c r="AH342" s="206">
        <f t="shared" si="25"/>
        <v>1</v>
      </c>
      <c r="AI342" s="170">
        <f t="shared" si="25"/>
        <v>0</v>
      </c>
      <c r="AJ342" s="166" t="s">
        <v>522</v>
      </c>
      <c r="AK342" s="171" t="s">
        <v>82</v>
      </c>
      <c r="AL342" s="171" t="s">
        <v>82</v>
      </c>
      <c r="AM342" s="172" t="s">
        <v>837</v>
      </c>
      <c r="AN342" s="172" t="s">
        <v>838</v>
      </c>
      <c r="AO342" s="25" t="s">
        <v>839</v>
      </c>
      <c r="AP342" s="25" t="s">
        <v>416</v>
      </c>
    </row>
    <row r="343" spans="1:42" s="183" customFormat="1" ht="71.25" x14ac:dyDescent="0.25">
      <c r="A343" s="167" t="s">
        <v>411</v>
      </c>
      <c r="B343" s="171" t="s">
        <v>412</v>
      </c>
      <c r="C343" s="171">
        <v>329</v>
      </c>
      <c r="D343" s="166" t="s">
        <v>848</v>
      </c>
      <c r="E343" s="166" t="s">
        <v>856</v>
      </c>
      <c r="F343" s="169">
        <v>44866</v>
      </c>
      <c r="G343" s="169">
        <v>44911</v>
      </c>
      <c r="H343" s="265"/>
      <c r="I343" s="206">
        <v>0.1</v>
      </c>
      <c r="J343" s="206"/>
      <c r="K343" s="206"/>
      <c r="L343" s="206"/>
      <c r="M343" s="206"/>
      <c r="N343" s="206"/>
      <c r="O343" s="206"/>
      <c r="P343" s="206"/>
      <c r="Q343" s="206"/>
      <c r="R343" s="206"/>
      <c r="S343" s="206"/>
      <c r="T343" s="206"/>
      <c r="U343" s="206"/>
      <c r="V343" s="206"/>
      <c r="W343" s="206"/>
      <c r="X343" s="206"/>
      <c r="Y343" s="206"/>
      <c r="Z343" s="206"/>
      <c r="AA343" s="206"/>
      <c r="AB343" s="206"/>
      <c r="AC343" s="206"/>
      <c r="AD343" s="206">
        <v>0.2</v>
      </c>
      <c r="AE343" s="206"/>
      <c r="AF343" s="206">
        <v>0.8</v>
      </c>
      <c r="AG343" s="206"/>
      <c r="AH343" s="206">
        <f t="shared" si="25"/>
        <v>1</v>
      </c>
      <c r="AI343" s="170">
        <f t="shared" si="25"/>
        <v>0</v>
      </c>
      <c r="AJ343" s="27" t="s">
        <v>857</v>
      </c>
      <c r="AK343" s="171" t="s">
        <v>82</v>
      </c>
      <c r="AL343" s="171" t="s">
        <v>82</v>
      </c>
      <c r="AM343" s="172" t="s">
        <v>837</v>
      </c>
      <c r="AN343" s="172" t="s">
        <v>838</v>
      </c>
      <c r="AO343" s="25" t="s">
        <v>839</v>
      </c>
      <c r="AP343" s="25" t="s">
        <v>1071</v>
      </c>
    </row>
    <row r="344" spans="1:42" s="184" customFormat="1" ht="81" customHeight="1" x14ac:dyDescent="0.25">
      <c r="A344" s="177" t="s">
        <v>411</v>
      </c>
      <c r="B344" s="178" t="s">
        <v>412</v>
      </c>
      <c r="C344" s="178">
        <v>329</v>
      </c>
      <c r="D344" s="166" t="s">
        <v>848</v>
      </c>
      <c r="E344" s="166" t="s">
        <v>858</v>
      </c>
      <c r="F344" s="168">
        <v>44562</v>
      </c>
      <c r="G344" s="168">
        <v>44925</v>
      </c>
      <c r="H344" s="265"/>
      <c r="I344" s="206">
        <v>0.2</v>
      </c>
      <c r="J344" s="206">
        <v>0.05</v>
      </c>
      <c r="K344" s="206"/>
      <c r="L344" s="206">
        <v>0.05</v>
      </c>
      <c r="M344" s="206"/>
      <c r="N344" s="206">
        <v>0.05</v>
      </c>
      <c r="O344" s="206"/>
      <c r="P344" s="206">
        <v>0.05</v>
      </c>
      <c r="Q344" s="206"/>
      <c r="R344" s="206">
        <v>0.1</v>
      </c>
      <c r="S344" s="206"/>
      <c r="T344" s="206">
        <v>0.1</v>
      </c>
      <c r="U344" s="206"/>
      <c r="V344" s="206">
        <v>0.1</v>
      </c>
      <c r="W344" s="206"/>
      <c r="X344" s="206">
        <v>0.1</v>
      </c>
      <c r="Y344" s="206"/>
      <c r="Z344" s="206">
        <v>0.1</v>
      </c>
      <c r="AA344" s="206"/>
      <c r="AB344" s="206">
        <v>0.1</v>
      </c>
      <c r="AC344" s="206"/>
      <c r="AD344" s="206">
        <v>0.1</v>
      </c>
      <c r="AE344" s="206"/>
      <c r="AF344" s="206">
        <v>0.1</v>
      </c>
      <c r="AG344" s="206"/>
      <c r="AH344" s="206">
        <f t="shared" si="25"/>
        <v>0.99999999999999989</v>
      </c>
      <c r="AI344" s="170">
        <f t="shared" si="25"/>
        <v>0</v>
      </c>
      <c r="AJ344" s="27" t="s">
        <v>859</v>
      </c>
      <c r="AK344" s="171" t="s">
        <v>82</v>
      </c>
      <c r="AL344" s="171" t="s">
        <v>82</v>
      </c>
      <c r="AM344" s="172" t="s">
        <v>837</v>
      </c>
      <c r="AN344" s="172" t="s">
        <v>838</v>
      </c>
      <c r="AO344" s="25" t="s">
        <v>839</v>
      </c>
      <c r="AP344" s="25" t="s">
        <v>1071</v>
      </c>
    </row>
    <row r="345" spans="1:42" s="183" customFormat="1" ht="81" customHeight="1" x14ac:dyDescent="0.25">
      <c r="A345" s="167" t="s">
        <v>411</v>
      </c>
      <c r="B345" s="256" t="s">
        <v>412</v>
      </c>
      <c r="C345" s="256">
        <v>329</v>
      </c>
      <c r="D345" s="254" t="s">
        <v>848</v>
      </c>
      <c r="E345" s="254" t="s">
        <v>1054</v>
      </c>
      <c r="F345" s="168">
        <v>44789</v>
      </c>
      <c r="G345" s="168">
        <v>44849</v>
      </c>
      <c r="H345" s="265"/>
      <c r="I345" s="257">
        <v>0.1</v>
      </c>
      <c r="J345" s="257"/>
      <c r="K345" s="257"/>
      <c r="L345" s="257"/>
      <c r="M345" s="257"/>
      <c r="N345" s="257"/>
      <c r="O345" s="257"/>
      <c r="P345" s="257"/>
      <c r="Q345" s="257"/>
      <c r="R345" s="257"/>
      <c r="S345" s="257"/>
      <c r="T345" s="257"/>
      <c r="U345" s="257"/>
      <c r="V345" s="257"/>
      <c r="W345" s="257"/>
      <c r="X345" s="257"/>
      <c r="Y345" s="257"/>
      <c r="Z345" s="257">
        <v>0.5</v>
      </c>
      <c r="AA345" s="257"/>
      <c r="AB345" s="257">
        <v>0.5</v>
      </c>
      <c r="AC345" s="257"/>
      <c r="AD345" s="257"/>
      <c r="AE345" s="257"/>
      <c r="AF345" s="257"/>
      <c r="AG345" s="257"/>
      <c r="AH345" s="257">
        <f t="shared" si="25"/>
        <v>1</v>
      </c>
      <c r="AI345" s="170">
        <f t="shared" si="25"/>
        <v>0</v>
      </c>
      <c r="AJ345" s="27" t="s">
        <v>1055</v>
      </c>
      <c r="AK345" s="256" t="s">
        <v>82</v>
      </c>
      <c r="AL345" s="256" t="s">
        <v>82</v>
      </c>
      <c r="AM345" s="253" t="s">
        <v>837</v>
      </c>
      <c r="AN345" s="253" t="s">
        <v>838</v>
      </c>
      <c r="AO345" s="25" t="s">
        <v>839</v>
      </c>
      <c r="AP345" s="25" t="s">
        <v>1071</v>
      </c>
    </row>
    <row r="346" spans="1:42" s="183" customFormat="1" ht="81" customHeight="1" x14ac:dyDescent="0.25">
      <c r="A346" s="167" t="s">
        <v>411</v>
      </c>
      <c r="B346" s="256" t="s">
        <v>412</v>
      </c>
      <c r="C346" s="256">
        <v>329</v>
      </c>
      <c r="D346" s="254" t="s">
        <v>848</v>
      </c>
      <c r="E346" s="254" t="s">
        <v>1058</v>
      </c>
      <c r="F346" s="168">
        <v>44824</v>
      </c>
      <c r="G346" s="168">
        <v>44895</v>
      </c>
      <c r="H346" s="265"/>
      <c r="I346" s="257">
        <v>0.1</v>
      </c>
      <c r="J346" s="257"/>
      <c r="K346" s="257"/>
      <c r="L346" s="257"/>
      <c r="M346" s="257"/>
      <c r="N346" s="257"/>
      <c r="O346" s="257"/>
      <c r="P346" s="257"/>
      <c r="Q346" s="257"/>
      <c r="R346" s="257"/>
      <c r="S346" s="257"/>
      <c r="T346" s="257"/>
      <c r="U346" s="257"/>
      <c r="V346" s="257"/>
      <c r="W346" s="257"/>
      <c r="X346" s="257"/>
      <c r="Y346" s="257"/>
      <c r="Z346" s="257">
        <v>0.2</v>
      </c>
      <c r="AA346" s="257"/>
      <c r="AB346" s="257">
        <v>0.4</v>
      </c>
      <c r="AC346" s="257"/>
      <c r="AD346" s="257">
        <v>0.4</v>
      </c>
      <c r="AE346" s="257"/>
      <c r="AF346" s="257"/>
      <c r="AG346" s="257"/>
      <c r="AH346" s="257">
        <f t="shared" si="25"/>
        <v>1</v>
      </c>
      <c r="AI346" s="170">
        <f t="shared" si="25"/>
        <v>0</v>
      </c>
      <c r="AJ346" s="27" t="s">
        <v>1059</v>
      </c>
      <c r="AK346" s="256" t="s">
        <v>82</v>
      </c>
      <c r="AL346" s="256" t="s">
        <v>82</v>
      </c>
      <c r="AM346" s="253" t="s">
        <v>837</v>
      </c>
      <c r="AN346" s="253" t="s">
        <v>838</v>
      </c>
      <c r="AO346" s="25" t="s">
        <v>839</v>
      </c>
      <c r="AP346" s="25" t="s">
        <v>1071</v>
      </c>
    </row>
    <row r="347" spans="1:42" s="183" customFormat="1" ht="105" customHeight="1" x14ac:dyDescent="0.25">
      <c r="A347" s="167" t="s">
        <v>411</v>
      </c>
      <c r="B347" s="256" t="s">
        <v>412</v>
      </c>
      <c r="C347" s="256">
        <v>329</v>
      </c>
      <c r="D347" s="254" t="s">
        <v>848</v>
      </c>
      <c r="E347" s="254" t="s">
        <v>1060</v>
      </c>
      <c r="F347" s="168">
        <v>44866</v>
      </c>
      <c r="G347" s="168">
        <v>44925</v>
      </c>
      <c r="H347" s="266"/>
      <c r="I347" s="257">
        <v>0.1</v>
      </c>
      <c r="J347" s="257"/>
      <c r="K347" s="257"/>
      <c r="L347" s="257"/>
      <c r="M347" s="257"/>
      <c r="N347" s="257"/>
      <c r="O347" s="257"/>
      <c r="P347" s="257"/>
      <c r="Q347" s="257"/>
      <c r="R347" s="257"/>
      <c r="S347" s="257"/>
      <c r="T347" s="257"/>
      <c r="U347" s="257"/>
      <c r="V347" s="257"/>
      <c r="W347" s="257"/>
      <c r="X347" s="257"/>
      <c r="Y347" s="257"/>
      <c r="Z347" s="257"/>
      <c r="AA347" s="257"/>
      <c r="AB347" s="257"/>
      <c r="AC347" s="257"/>
      <c r="AD347" s="257">
        <v>0.8</v>
      </c>
      <c r="AE347" s="257"/>
      <c r="AF347" s="257">
        <v>0.2</v>
      </c>
      <c r="AG347" s="257"/>
      <c r="AH347" s="257">
        <f t="shared" si="25"/>
        <v>1</v>
      </c>
      <c r="AI347" s="170">
        <f t="shared" si="25"/>
        <v>0</v>
      </c>
      <c r="AJ347" s="27" t="s">
        <v>1061</v>
      </c>
      <c r="AK347" s="256" t="s">
        <v>82</v>
      </c>
      <c r="AL347" s="256" t="s">
        <v>82</v>
      </c>
      <c r="AM347" s="253" t="s">
        <v>837</v>
      </c>
      <c r="AN347" s="253" t="s">
        <v>838</v>
      </c>
      <c r="AO347" s="25" t="s">
        <v>839</v>
      </c>
      <c r="AP347" s="25" t="s">
        <v>1071</v>
      </c>
    </row>
    <row r="348" spans="1:42" s="184" customFormat="1" ht="57" x14ac:dyDescent="0.25">
      <c r="A348" s="177" t="s">
        <v>41</v>
      </c>
      <c r="B348" s="178" t="s">
        <v>437</v>
      </c>
      <c r="C348" s="178">
        <v>424</v>
      </c>
      <c r="D348" s="166" t="s">
        <v>860</v>
      </c>
      <c r="E348" s="166" t="s">
        <v>861</v>
      </c>
      <c r="F348" s="169">
        <v>44593</v>
      </c>
      <c r="G348" s="169">
        <v>44926</v>
      </c>
      <c r="H348" s="272">
        <f>+I348+I349+I350+I351+I352+I353+I354+I355+I356+I357</f>
        <v>0.99999999999999989</v>
      </c>
      <c r="I348" s="206">
        <v>0.1</v>
      </c>
      <c r="J348" s="206"/>
      <c r="K348" s="206"/>
      <c r="L348" s="206">
        <v>0.08</v>
      </c>
      <c r="M348" s="206"/>
      <c r="N348" s="206">
        <v>0.08</v>
      </c>
      <c r="O348" s="206"/>
      <c r="P348" s="206">
        <v>0.1</v>
      </c>
      <c r="Q348" s="206"/>
      <c r="R348" s="206">
        <v>0.08</v>
      </c>
      <c r="S348" s="206"/>
      <c r="T348" s="206">
        <v>0.1</v>
      </c>
      <c r="U348" s="206"/>
      <c r="V348" s="206">
        <v>0.1</v>
      </c>
      <c r="W348" s="206"/>
      <c r="X348" s="206">
        <v>0.1</v>
      </c>
      <c r="Y348" s="206"/>
      <c r="Z348" s="206">
        <v>0.1</v>
      </c>
      <c r="AA348" s="206"/>
      <c r="AB348" s="206">
        <v>0.08</v>
      </c>
      <c r="AC348" s="206"/>
      <c r="AD348" s="206">
        <v>0.08</v>
      </c>
      <c r="AE348" s="206"/>
      <c r="AF348" s="206">
        <v>0.1</v>
      </c>
      <c r="AG348" s="206"/>
      <c r="AH348" s="209">
        <f>+J348+L348+N348+P348+R348+T348+V348+X348+Z348+AB348+AD348+AF348</f>
        <v>0.99999999999999989</v>
      </c>
      <c r="AI348" s="29">
        <v>0</v>
      </c>
      <c r="AJ348" s="30" t="s">
        <v>971</v>
      </c>
      <c r="AK348" s="171" t="s">
        <v>82</v>
      </c>
      <c r="AL348" s="171" t="s">
        <v>82</v>
      </c>
      <c r="AM348" s="31" t="s">
        <v>863</v>
      </c>
      <c r="AN348" s="31" t="s">
        <v>864</v>
      </c>
      <c r="AO348" s="31" t="s">
        <v>973</v>
      </c>
      <c r="AP348" s="25" t="s">
        <v>444</v>
      </c>
    </row>
    <row r="349" spans="1:42" s="184" customFormat="1" ht="42.75" x14ac:dyDescent="0.25">
      <c r="A349" s="177" t="s">
        <v>41</v>
      </c>
      <c r="B349" s="178" t="s">
        <v>437</v>
      </c>
      <c r="C349" s="178">
        <v>424</v>
      </c>
      <c r="D349" s="166" t="s">
        <v>860</v>
      </c>
      <c r="E349" s="166" t="s">
        <v>866</v>
      </c>
      <c r="F349" s="169">
        <v>44593</v>
      </c>
      <c r="G349" s="169">
        <v>44926</v>
      </c>
      <c r="H349" s="272"/>
      <c r="I349" s="206">
        <v>0.1</v>
      </c>
      <c r="J349" s="206"/>
      <c r="K349" s="206"/>
      <c r="L349" s="206">
        <v>0.06</v>
      </c>
      <c r="M349" s="206"/>
      <c r="N349" s="206">
        <v>0.12</v>
      </c>
      <c r="O349" s="206"/>
      <c r="P349" s="206">
        <v>0.08</v>
      </c>
      <c r="Q349" s="206"/>
      <c r="R349" s="206">
        <v>0.08</v>
      </c>
      <c r="S349" s="206"/>
      <c r="T349" s="206">
        <v>0.12</v>
      </c>
      <c r="U349" s="206"/>
      <c r="V349" s="206">
        <v>0.08</v>
      </c>
      <c r="W349" s="206"/>
      <c r="X349" s="206">
        <v>0.08</v>
      </c>
      <c r="Y349" s="206"/>
      <c r="Z349" s="206">
        <v>0.08</v>
      </c>
      <c r="AA349" s="206"/>
      <c r="AB349" s="206">
        <v>0.08</v>
      </c>
      <c r="AC349" s="206"/>
      <c r="AD349" s="206">
        <v>0.12</v>
      </c>
      <c r="AE349" s="206"/>
      <c r="AF349" s="206">
        <v>0.1</v>
      </c>
      <c r="AG349" s="206"/>
      <c r="AH349" s="209">
        <f t="shared" ref="AH349:AH358" si="26">+J349+L349+N349+P349+R349+T349+V349+X349+Z349+AB349+AD349+AF349</f>
        <v>0.99999999999999989</v>
      </c>
      <c r="AI349" s="29">
        <v>0</v>
      </c>
      <c r="AJ349" s="30" t="s">
        <v>974</v>
      </c>
      <c r="AK349" s="171" t="s">
        <v>82</v>
      </c>
      <c r="AL349" s="171" t="s">
        <v>82</v>
      </c>
      <c r="AM349" s="31" t="s">
        <v>863</v>
      </c>
      <c r="AN349" s="31" t="s">
        <v>864</v>
      </c>
      <c r="AO349" s="31" t="s">
        <v>973</v>
      </c>
      <c r="AP349" s="25" t="s">
        <v>444</v>
      </c>
    </row>
    <row r="350" spans="1:42" s="183" customFormat="1" ht="42.75" x14ac:dyDescent="0.25">
      <c r="A350" s="167" t="s">
        <v>41</v>
      </c>
      <c r="B350" s="171" t="s">
        <v>437</v>
      </c>
      <c r="C350" s="171">
        <v>424</v>
      </c>
      <c r="D350" s="166" t="s">
        <v>860</v>
      </c>
      <c r="E350" s="166" t="s">
        <v>868</v>
      </c>
      <c r="F350" s="169">
        <v>44743</v>
      </c>
      <c r="G350" s="169">
        <v>44895</v>
      </c>
      <c r="H350" s="272"/>
      <c r="I350" s="206">
        <v>0.1</v>
      </c>
      <c r="J350" s="206"/>
      <c r="K350" s="206"/>
      <c r="L350" s="206"/>
      <c r="M350" s="206"/>
      <c r="N350" s="206"/>
      <c r="O350" s="206"/>
      <c r="P350" s="206"/>
      <c r="Q350" s="206"/>
      <c r="R350" s="206"/>
      <c r="S350" s="206"/>
      <c r="T350" s="206"/>
      <c r="U350" s="206"/>
      <c r="V350" s="206">
        <v>0.2</v>
      </c>
      <c r="W350" s="206"/>
      <c r="X350" s="206">
        <v>0.2</v>
      </c>
      <c r="Y350" s="206"/>
      <c r="Z350" s="206">
        <v>0.2</v>
      </c>
      <c r="AA350" s="206"/>
      <c r="AB350" s="206">
        <v>0.2</v>
      </c>
      <c r="AC350" s="206"/>
      <c r="AD350" s="206">
        <v>0.2</v>
      </c>
      <c r="AE350" s="206"/>
      <c r="AF350" s="206"/>
      <c r="AG350" s="206"/>
      <c r="AH350" s="209">
        <f t="shared" si="26"/>
        <v>1</v>
      </c>
      <c r="AI350" s="29">
        <v>0</v>
      </c>
      <c r="AJ350" s="30" t="s">
        <v>869</v>
      </c>
      <c r="AK350" s="171" t="s">
        <v>82</v>
      </c>
      <c r="AL350" s="171" t="s">
        <v>82</v>
      </c>
      <c r="AM350" s="31" t="s">
        <v>863</v>
      </c>
      <c r="AN350" s="31" t="s">
        <v>864</v>
      </c>
      <c r="AO350" s="31" t="s">
        <v>973</v>
      </c>
      <c r="AP350" s="25" t="s">
        <v>444</v>
      </c>
    </row>
    <row r="351" spans="1:42" s="184" customFormat="1" ht="54" customHeight="1" x14ac:dyDescent="0.25">
      <c r="A351" s="177" t="s">
        <v>41</v>
      </c>
      <c r="B351" s="178" t="s">
        <v>437</v>
      </c>
      <c r="C351" s="178">
        <v>424</v>
      </c>
      <c r="D351" s="166" t="s">
        <v>860</v>
      </c>
      <c r="E351" s="166" t="s">
        <v>870</v>
      </c>
      <c r="F351" s="169">
        <v>44593</v>
      </c>
      <c r="G351" s="169">
        <v>44742</v>
      </c>
      <c r="H351" s="272"/>
      <c r="I351" s="206">
        <v>0.1</v>
      </c>
      <c r="J351" s="206"/>
      <c r="K351" s="206"/>
      <c r="L351" s="206">
        <v>0.15</v>
      </c>
      <c r="M351" s="206"/>
      <c r="N351" s="206"/>
      <c r="O351" s="206"/>
      <c r="P351" s="206">
        <v>0.2</v>
      </c>
      <c r="Q351" s="206"/>
      <c r="R351" s="206">
        <v>0.3</v>
      </c>
      <c r="S351" s="206"/>
      <c r="T351" s="206">
        <v>0.35</v>
      </c>
      <c r="U351" s="206"/>
      <c r="V351" s="206"/>
      <c r="W351" s="206"/>
      <c r="X351" s="206"/>
      <c r="Y351" s="206"/>
      <c r="Z351" s="206"/>
      <c r="AA351" s="206"/>
      <c r="AB351" s="206"/>
      <c r="AC351" s="206"/>
      <c r="AD351" s="206"/>
      <c r="AE351" s="206"/>
      <c r="AF351" s="206"/>
      <c r="AG351" s="206"/>
      <c r="AH351" s="209">
        <f t="shared" si="26"/>
        <v>0.99999999999999989</v>
      </c>
      <c r="AI351" s="29">
        <v>0</v>
      </c>
      <c r="AJ351" s="30" t="s">
        <v>871</v>
      </c>
      <c r="AK351" s="171" t="s">
        <v>82</v>
      </c>
      <c r="AL351" s="171" t="s">
        <v>82</v>
      </c>
      <c r="AM351" s="31" t="s">
        <v>863</v>
      </c>
      <c r="AN351" s="31" t="s">
        <v>864</v>
      </c>
      <c r="AO351" s="31" t="s">
        <v>973</v>
      </c>
      <c r="AP351" s="25" t="s">
        <v>444</v>
      </c>
    </row>
    <row r="352" spans="1:42" s="184" customFormat="1" ht="71.25" x14ac:dyDescent="0.25">
      <c r="A352" s="177" t="s">
        <v>41</v>
      </c>
      <c r="B352" s="178" t="s">
        <v>437</v>
      </c>
      <c r="C352" s="178">
        <v>424</v>
      </c>
      <c r="D352" s="166" t="s">
        <v>860</v>
      </c>
      <c r="E352" s="166" t="s">
        <v>872</v>
      </c>
      <c r="F352" s="169">
        <v>44593</v>
      </c>
      <c r="G352" s="169">
        <v>44895</v>
      </c>
      <c r="H352" s="272"/>
      <c r="I352" s="206">
        <v>0.1</v>
      </c>
      <c r="J352" s="206"/>
      <c r="K352" s="206"/>
      <c r="L352" s="206">
        <v>0.1</v>
      </c>
      <c r="M352" s="206"/>
      <c r="N352" s="206">
        <v>0.1</v>
      </c>
      <c r="O352" s="206"/>
      <c r="P352" s="206"/>
      <c r="Q352" s="206"/>
      <c r="R352" s="206">
        <v>0.2</v>
      </c>
      <c r="S352" s="206"/>
      <c r="T352" s="206"/>
      <c r="U352" s="206"/>
      <c r="V352" s="206">
        <v>0.2</v>
      </c>
      <c r="W352" s="206"/>
      <c r="X352" s="206"/>
      <c r="Y352" s="206"/>
      <c r="Z352" s="206">
        <v>0.2</v>
      </c>
      <c r="AA352" s="206"/>
      <c r="AB352" s="206"/>
      <c r="AC352" s="206"/>
      <c r="AD352" s="206">
        <v>0.2</v>
      </c>
      <c r="AE352" s="206"/>
      <c r="AF352" s="206"/>
      <c r="AG352" s="206"/>
      <c r="AH352" s="209">
        <f t="shared" si="26"/>
        <v>1</v>
      </c>
      <c r="AI352" s="29">
        <v>0</v>
      </c>
      <c r="AJ352" s="30" t="s">
        <v>1001</v>
      </c>
      <c r="AK352" s="171" t="s">
        <v>82</v>
      </c>
      <c r="AL352" s="171" t="s">
        <v>82</v>
      </c>
      <c r="AM352" s="31" t="s">
        <v>863</v>
      </c>
      <c r="AN352" s="31" t="s">
        <v>864</v>
      </c>
      <c r="AO352" s="31" t="s">
        <v>973</v>
      </c>
      <c r="AP352" s="25" t="s">
        <v>444</v>
      </c>
    </row>
    <row r="353" spans="1:42" s="184" customFormat="1" ht="71.25" x14ac:dyDescent="0.25">
      <c r="A353" s="177" t="s">
        <v>41</v>
      </c>
      <c r="B353" s="178" t="s">
        <v>437</v>
      </c>
      <c r="C353" s="178">
        <v>424</v>
      </c>
      <c r="D353" s="166" t="s">
        <v>860</v>
      </c>
      <c r="E353" s="166" t="s">
        <v>874</v>
      </c>
      <c r="F353" s="169">
        <v>44593</v>
      </c>
      <c r="G353" s="169">
        <v>44925</v>
      </c>
      <c r="H353" s="272"/>
      <c r="I353" s="206">
        <v>0.1</v>
      </c>
      <c r="J353" s="206"/>
      <c r="K353" s="206"/>
      <c r="L353" s="206">
        <v>0.1</v>
      </c>
      <c r="M353" s="206"/>
      <c r="N353" s="206">
        <v>0.1</v>
      </c>
      <c r="O353" s="206"/>
      <c r="P353" s="206"/>
      <c r="Q353" s="206"/>
      <c r="R353" s="206">
        <v>0.2</v>
      </c>
      <c r="S353" s="206"/>
      <c r="T353" s="206"/>
      <c r="U353" s="206"/>
      <c r="V353" s="206">
        <v>0.2</v>
      </c>
      <c r="W353" s="206"/>
      <c r="X353" s="206"/>
      <c r="Y353" s="206"/>
      <c r="Z353" s="206"/>
      <c r="AA353" s="206"/>
      <c r="AB353" s="206">
        <v>0.1</v>
      </c>
      <c r="AC353" s="206"/>
      <c r="AD353" s="206"/>
      <c r="AE353" s="206"/>
      <c r="AF353" s="206">
        <v>0.3</v>
      </c>
      <c r="AG353" s="206"/>
      <c r="AH353" s="209">
        <f t="shared" si="26"/>
        <v>1</v>
      </c>
      <c r="AI353" s="29">
        <v>0</v>
      </c>
      <c r="AJ353" s="30" t="s">
        <v>875</v>
      </c>
      <c r="AK353" s="171" t="s">
        <v>82</v>
      </c>
      <c r="AL353" s="171" t="s">
        <v>82</v>
      </c>
      <c r="AM353" s="31" t="s">
        <v>863</v>
      </c>
      <c r="AN353" s="31" t="s">
        <v>864</v>
      </c>
      <c r="AO353" s="31" t="s">
        <v>973</v>
      </c>
      <c r="AP353" s="25" t="s">
        <v>444</v>
      </c>
    </row>
    <row r="354" spans="1:42" s="184" customFormat="1" ht="42.75" customHeight="1" x14ac:dyDescent="0.25">
      <c r="A354" s="177" t="s">
        <v>41</v>
      </c>
      <c r="B354" s="178" t="s">
        <v>437</v>
      </c>
      <c r="C354" s="178">
        <v>424</v>
      </c>
      <c r="D354" s="166" t="s">
        <v>860</v>
      </c>
      <c r="E354" s="166" t="s">
        <v>876</v>
      </c>
      <c r="F354" s="169">
        <v>44593</v>
      </c>
      <c r="G354" s="169">
        <v>44895</v>
      </c>
      <c r="H354" s="272"/>
      <c r="I354" s="206">
        <v>0.1</v>
      </c>
      <c r="J354" s="206"/>
      <c r="K354" s="206"/>
      <c r="L354" s="206">
        <v>0.1</v>
      </c>
      <c r="M354" s="206"/>
      <c r="N354" s="206"/>
      <c r="O354" s="206"/>
      <c r="P354" s="206"/>
      <c r="Q354" s="206"/>
      <c r="R354" s="206">
        <v>0.2</v>
      </c>
      <c r="S354" s="206"/>
      <c r="T354" s="206">
        <v>0.2</v>
      </c>
      <c r="U354" s="206"/>
      <c r="V354" s="206"/>
      <c r="W354" s="206"/>
      <c r="X354" s="206"/>
      <c r="Y354" s="206"/>
      <c r="Z354" s="206"/>
      <c r="AA354" s="206"/>
      <c r="AB354" s="206">
        <v>0.3</v>
      </c>
      <c r="AC354" s="206"/>
      <c r="AD354" s="206">
        <v>0.2</v>
      </c>
      <c r="AE354" s="206"/>
      <c r="AF354" s="206"/>
      <c r="AG354" s="206"/>
      <c r="AH354" s="209">
        <f t="shared" si="26"/>
        <v>1</v>
      </c>
      <c r="AI354" s="29">
        <v>0</v>
      </c>
      <c r="AJ354" s="30" t="s">
        <v>877</v>
      </c>
      <c r="AK354" s="171" t="s">
        <v>82</v>
      </c>
      <c r="AL354" s="171" t="s">
        <v>82</v>
      </c>
      <c r="AM354" s="31" t="s">
        <v>863</v>
      </c>
      <c r="AN354" s="31" t="s">
        <v>864</v>
      </c>
      <c r="AO354" s="31" t="s">
        <v>973</v>
      </c>
      <c r="AP354" s="25" t="s">
        <v>444</v>
      </c>
    </row>
    <row r="355" spans="1:42" s="184" customFormat="1" ht="68.25" customHeight="1" x14ac:dyDescent="0.25">
      <c r="A355" s="177" t="s">
        <v>41</v>
      </c>
      <c r="B355" s="178" t="s">
        <v>437</v>
      </c>
      <c r="C355" s="178">
        <v>424</v>
      </c>
      <c r="D355" s="166" t="s">
        <v>860</v>
      </c>
      <c r="E355" s="166" t="s">
        <v>878</v>
      </c>
      <c r="F355" s="169">
        <v>44593</v>
      </c>
      <c r="G355" s="169">
        <v>44926</v>
      </c>
      <c r="H355" s="272"/>
      <c r="I355" s="206">
        <v>0.1</v>
      </c>
      <c r="J355" s="206"/>
      <c r="K355" s="206"/>
      <c r="L355" s="206">
        <v>0.1</v>
      </c>
      <c r="M355" s="206"/>
      <c r="N355" s="206">
        <v>0.2</v>
      </c>
      <c r="O355" s="206"/>
      <c r="P355" s="206"/>
      <c r="Q355" s="206"/>
      <c r="R355" s="206">
        <v>0.15</v>
      </c>
      <c r="S355" s="206"/>
      <c r="T355" s="206"/>
      <c r="U355" s="206"/>
      <c r="V355" s="206"/>
      <c r="W355" s="206"/>
      <c r="X355" s="206"/>
      <c r="Y355" s="206"/>
      <c r="Z355" s="206">
        <v>0.25</v>
      </c>
      <c r="AA355" s="206"/>
      <c r="AB355" s="206"/>
      <c r="AC355" s="206"/>
      <c r="AD355" s="206"/>
      <c r="AE355" s="206"/>
      <c r="AF355" s="206">
        <v>0.3</v>
      </c>
      <c r="AG355" s="206"/>
      <c r="AH355" s="209">
        <f t="shared" si="26"/>
        <v>1</v>
      </c>
      <c r="AI355" s="29">
        <v>0</v>
      </c>
      <c r="AJ355" s="30" t="s">
        <v>879</v>
      </c>
      <c r="AK355" s="171" t="s">
        <v>82</v>
      </c>
      <c r="AL355" s="171" t="s">
        <v>82</v>
      </c>
      <c r="AM355" s="31" t="s">
        <v>863</v>
      </c>
      <c r="AN355" s="31" t="s">
        <v>864</v>
      </c>
      <c r="AO355" s="31" t="s">
        <v>973</v>
      </c>
      <c r="AP355" s="25" t="s">
        <v>444</v>
      </c>
    </row>
    <row r="356" spans="1:42" s="184" customFormat="1" ht="56.25" customHeight="1" x14ac:dyDescent="0.25">
      <c r="A356" s="177" t="s">
        <v>41</v>
      </c>
      <c r="B356" s="178" t="s">
        <v>437</v>
      </c>
      <c r="C356" s="178">
        <v>424</v>
      </c>
      <c r="D356" s="166" t="s">
        <v>860</v>
      </c>
      <c r="E356" s="166" t="s">
        <v>880</v>
      </c>
      <c r="F356" s="169">
        <v>44593</v>
      </c>
      <c r="G356" s="169">
        <v>44926</v>
      </c>
      <c r="H356" s="272"/>
      <c r="I356" s="206">
        <v>0.1</v>
      </c>
      <c r="J356" s="206"/>
      <c r="K356" s="206"/>
      <c r="L356" s="206">
        <v>0.2</v>
      </c>
      <c r="M356" s="206"/>
      <c r="N356" s="206">
        <v>0.2</v>
      </c>
      <c r="O356" s="206"/>
      <c r="P356" s="206"/>
      <c r="Q356" s="206"/>
      <c r="R356" s="206"/>
      <c r="S356" s="206"/>
      <c r="T356" s="206"/>
      <c r="U356" s="206"/>
      <c r="V356" s="206">
        <v>0.4</v>
      </c>
      <c r="W356" s="206"/>
      <c r="X356" s="206"/>
      <c r="Y356" s="206"/>
      <c r="Z356" s="206"/>
      <c r="AA356" s="206"/>
      <c r="AB356" s="206"/>
      <c r="AC356" s="206"/>
      <c r="AD356" s="206"/>
      <c r="AE356" s="206"/>
      <c r="AF356" s="206">
        <v>0.2</v>
      </c>
      <c r="AG356" s="206"/>
      <c r="AH356" s="209">
        <f t="shared" si="26"/>
        <v>1</v>
      </c>
      <c r="AI356" s="29">
        <v>0</v>
      </c>
      <c r="AJ356" s="30" t="s">
        <v>881</v>
      </c>
      <c r="AK356" s="171" t="s">
        <v>82</v>
      </c>
      <c r="AL356" s="171" t="s">
        <v>82</v>
      </c>
      <c r="AM356" s="31" t="s">
        <v>863</v>
      </c>
      <c r="AN356" s="31" t="s">
        <v>864</v>
      </c>
      <c r="AO356" s="31" t="s">
        <v>973</v>
      </c>
      <c r="AP356" s="25" t="s">
        <v>444</v>
      </c>
    </row>
    <row r="357" spans="1:42" s="184" customFormat="1" ht="55.5" customHeight="1" x14ac:dyDescent="0.25">
      <c r="A357" s="177" t="s">
        <v>41</v>
      </c>
      <c r="B357" s="178" t="s">
        <v>437</v>
      </c>
      <c r="C357" s="178">
        <v>424</v>
      </c>
      <c r="D357" s="166" t="s">
        <v>860</v>
      </c>
      <c r="E357" s="166" t="s">
        <v>571</v>
      </c>
      <c r="F357" s="169">
        <v>44713</v>
      </c>
      <c r="G357" s="169">
        <v>44742</v>
      </c>
      <c r="H357" s="272"/>
      <c r="I357" s="206">
        <v>0.1</v>
      </c>
      <c r="J357" s="206"/>
      <c r="K357" s="206"/>
      <c r="L357" s="206"/>
      <c r="M357" s="206"/>
      <c r="N357" s="206"/>
      <c r="O357" s="206"/>
      <c r="P357" s="206"/>
      <c r="Q357" s="206"/>
      <c r="R357" s="206"/>
      <c r="S357" s="206"/>
      <c r="T357" s="206">
        <v>1</v>
      </c>
      <c r="U357" s="206"/>
      <c r="V357" s="206"/>
      <c r="W357" s="206"/>
      <c r="X357" s="206"/>
      <c r="Y357" s="206"/>
      <c r="Z357" s="206"/>
      <c r="AA357" s="206"/>
      <c r="AB357" s="206"/>
      <c r="AC357" s="206"/>
      <c r="AD357" s="206"/>
      <c r="AE357" s="206"/>
      <c r="AF357" s="206"/>
      <c r="AG357" s="206"/>
      <c r="AH357" s="209">
        <f t="shared" si="26"/>
        <v>1</v>
      </c>
      <c r="AI357" s="29">
        <v>0</v>
      </c>
      <c r="AJ357" s="166" t="s">
        <v>522</v>
      </c>
      <c r="AK357" s="171" t="s">
        <v>82</v>
      </c>
      <c r="AL357" s="171" t="s">
        <v>82</v>
      </c>
      <c r="AM357" s="31" t="s">
        <v>863</v>
      </c>
      <c r="AN357" s="31" t="s">
        <v>864</v>
      </c>
      <c r="AO357" s="31" t="s">
        <v>973</v>
      </c>
      <c r="AP357" s="25" t="s">
        <v>444</v>
      </c>
    </row>
    <row r="358" spans="1:42" s="184" customFormat="1" ht="123" customHeight="1" x14ac:dyDescent="0.25">
      <c r="A358" s="177" t="s">
        <v>41</v>
      </c>
      <c r="B358" s="178" t="s">
        <v>437</v>
      </c>
      <c r="C358" s="178">
        <v>424</v>
      </c>
      <c r="D358" s="166" t="s">
        <v>1002</v>
      </c>
      <c r="E358" s="166" t="s">
        <v>988</v>
      </c>
      <c r="F358" s="169">
        <v>44713</v>
      </c>
      <c r="G358" s="169">
        <v>44925</v>
      </c>
      <c r="H358" s="209">
        <f>+I358</f>
        <v>1</v>
      </c>
      <c r="I358" s="206">
        <v>1</v>
      </c>
      <c r="J358" s="206"/>
      <c r="K358" s="206"/>
      <c r="L358" s="206"/>
      <c r="M358" s="206"/>
      <c r="N358" s="206"/>
      <c r="O358" s="206"/>
      <c r="P358" s="206"/>
      <c r="Q358" s="206"/>
      <c r="R358" s="206"/>
      <c r="S358" s="206"/>
      <c r="T358" s="206">
        <v>0.1</v>
      </c>
      <c r="U358" s="206"/>
      <c r="V358" s="206">
        <v>0.15</v>
      </c>
      <c r="W358" s="206"/>
      <c r="X358" s="206">
        <v>0.15</v>
      </c>
      <c r="Y358" s="206"/>
      <c r="Z358" s="206">
        <v>0.15</v>
      </c>
      <c r="AA358" s="206"/>
      <c r="AB358" s="206">
        <v>0.15</v>
      </c>
      <c r="AC358" s="206"/>
      <c r="AD358" s="206">
        <v>0.15</v>
      </c>
      <c r="AE358" s="206"/>
      <c r="AF358" s="206">
        <v>0.15</v>
      </c>
      <c r="AG358" s="206"/>
      <c r="AH358" s="209">
        <f t="shared" si="26"/>
        <v>1</v>
      </c>
      <c r="AI358" s="29">
        <v>0</v>
      </c>
      <c r="AJ358" s="166" t="s">
        <v>989</v>
      </c>
      <c r="AK358" s="171" t="s">
        <v>82</v>
      </c>
      <c r="AL358" s="171" t="s">
        <v>82</v>
      </c>
      <c r="AM358" s="31" t="s">
        <v>990</v>
      </c>
      <c r="AN358" s="31" t="s">
        <v>991</v>
      </c>
      <c r="AO358" s="31" t="s">
        <v>993</v>
      </c>
      <c r="AP358" s="25" t="s">
        <v>993</v>
      </c>
    </row>
    <row r="359" spans="1:42" x14ac:dyDescent="0.25">
      <c r="AL359" s="67"/>
    </row>
    <row r="364" spans="1:42" ht="15" x14ac:dyDescent="0.25">
      <c r="E364" s="39"/>
    </row>
  </sheetData>
  <autoFilter ref="A7:AQ358">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2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7:AK90"/>
    <mergeCell ref="AL87:AL90"/>
    <mergeCell ref="H91:H98"/>
    <mergeCell ref="D23:D25"/>
    <mergeCell ref="H23:H30"/>
    <mergeCell ref="H31:H53"/>
    <mergeCell ref="H54:H69"/>
    <mergeCell ref="H70:H74"/>
    <mergeCell ref="H75:H77"/>
    <mergeCell ref="H99:H108"/>
    <mergeCell ref="H109:H110"/>
    <mergeCell ref="H111:H120"/>
    <mergeCell ref="H121:H127"/>
    <mergeCell ref="H128:H139"/>
    <mergeCell ref="H140:H145"/>
    <mergeCell ref="H78:H83"/>
    <mergeCell ref="H84:H86"/>
    <mergeCell ref="H87:H90"/>
    <mergeCell ref="H170:H173"/>
    <mergeCell ref="AK170:AK173"/>
    <mergeCell ref="AL170:AL173"/>
    <mergeCell ref="H174:H178"/>
    <mergeCell ref="AK174:AK178"/>
    <mergeCell ref="AL174:AL178"/>
    <mergeCell ref="H147:H157"/>
    <mergeCell ref="AK147:AK157"/>
    <mergeCell ref="AL147:AL157"/>
    <mergeCell ref="H158:H163"/>
    <mergeCell ref="AK158:AK163"/>
    <mergeCell ref="AL158:AL169"/>
    <mergeCell ref="H164:H169"/>
    <mergeCell ref="AK164:AK169"/>
    <mergeCell ref="H179:H185"/>
    <mergeCell ref="H187:H191"/>
    <mergeCell ref="AK187:AK191"/>
    <mergeCell ref="AL187:AL191"/>
    <mergeCell ref="H194:H200"/>
    <mergeCell ref="AK194:AK200"/>
    <mergeCell ref="AL194:AL205"/>
    <mergeCell ref="H201:H205"/>
    <mergeCell ref="AK201:AK205"/>
    <mergeCell ref="H206:H215"/>
    <mergeCell ref="H216:H218"/>
    <mergeCell ref="AK216:AK218"/>
    <mergeCell ref="AL216:AL218"/>
    <mergeCell ref="H219:H224"/>
    <mergeCell ref="AK219:AK224"/>
    <mergeCell ref="AL219:AL230"/>
    <mergeCell ref="H225:H230"/>
    <mergeCell ref="AK225:AK230"/>
    <mergeCell ref="H232:H239"/>
    <mergeCell ref="AL241:AL248"/>
    <mergeCell ref="H242:H243"/>
    <mergeCell ref="H244:H248"/>
    <mergeCell ref="AK244:AK248"/>
    <mergeCell ref="H249:H252"/>
    <mergeCell ref="AK249:AK252"/>
    <mergeCell ref="AL249:AL252"/>
    <mergeCell ref="AK276:AK277"/>
    <mergeCell ref="H293:H296"/>
    <mergeCell ref="H297:H299"/>
    <mergeCell ref="H300:H303"/>
    <mergeCell ref="H304:H307"/>
    <mergeCell ref="H309:H311"/>
    <mergeCell ref="AK309:AK311"/>
    <mergeCell ref="H254:H258"/>
    <mergeCell ref="AK254:AK258"/>
    <mergeCell ref="AL254:AL258"/>
    <mergeCell ref="H259:H260"/>
    <mergeCell ref="H261:H264"/>
    <mergeCell ref="AK261:AK264"/>
    <mergeCell ref="AL261:AL292"/>
    <mergeCell ref="H265:H275"/>
    <mergeCell ref="H276:H292"/>
    <mergeCell ref="H331:H338"/>
    <mergeCell ref="AK331:AK337"/>
    <mergeCell ref="AL331:AL337"/>
    <mergeCell ref="H348:H357"/>
    <mergeCell ref="AL309:AL311"/>
    <mergeCell ref="H312:H320"/>
    <mergeCell ref="AK312:AK320"/>
    <mergeCell ref="AL312:AL320"/>
    <mergeCell ref="H322:H326"/>
    <mergeCell ref="AK322:AK326"/>
    <mergeCell ref="AL322:AL326"/>
    <mergeCell ref="H327:H330"/>
    <mergeCell ref="H339:H34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0"/>
    <dataValidation allowBlank="1" showInputMessage="1" showErrorMessage="1" prompt="Son los hitos o grandes actividades a ejecutar en el plan de acción y que se pueden medir en tiempo de ejecución, producto o entregables._x000a__x000a_Nota: formular en infinitivo" sqref="D65226 D65216:D65217"/>
    <dataValidation allowBlank="1" showInputMessage="1" showErrorMessage="1" prompt="Describir el alcance de la tarea. En este sentido se deben detallar  los principales aspectos que permitirán tener claro lo que deben realizar, los entregables y los resultados esperados. " sqref="E65226:F65226 E65216:F652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A307" zoomScale="55" zoomScaleNormal="55" workbookViewId="0">
      <selection activeCell="F314" sqref="F314"/>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6"/>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6.2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4</v>
      </c>
      <c r="D5" s="37">
        <v>44620</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2</v>
      </c>
    </row>
    <row r="6" spans="1:43" s="104"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04"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301" t="s">
        <v>882</v>
      </c>
    </row>
    <row r="8" spans="1:43" s="1" customFormat="1" ht="27" hidden="1"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301"/>
    </row>
    <row r="9" spans="1:43" s="1" customFormat="1" ht="63" hidden="1" customHeight="1" x14ac:dyDescent="0.25">
      <c r="A9" s="293"/>
      <c r="B9" s="293"/>
      <c r="C9" s="293"/>
      <c r="D9" s="293"/>
      <c r="E9" s="293"/>
      <c r="F9" s="293"/>
      <c r="G9" s="293"/>
      <c r="H9" s="293"/>
      <c r="I9" s="29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93"/>
      <c r="AI9" s="293"/>
      <c r="AJ9" s="293"/>
      <c r="AK9" s="293"/>
      <c r="AL9" s="296"/>
      <c r="AM9" s="293"/>
      <c r="AN9" s="293"/>
      <c r="AO9" s="293"/>
      <c r="AP9" s="293"/>
      <c r="AQ9" s="301"/>
    </row>
    <row r="10" spans="1:43" ht="105" hidden="1" customHeight="1" x14ac:dyDescent="0.25">
      <c r="A10" s="42" t="s">
        <v>41</v>
      </c>
      <c r="B10" s="43" t="s">
        <v>42</v>
      </c>
      <c r="C10" s="43">
        <v>526</v>
      </c>
      <c r="D10" s="22" t="s">
        <v>43</v>
      </c>
      <c r="E10" s="22" t="s">
        <v>44</v>
      </c>
      <c r="F10" s="23">
        <v>44593</v>
      </c>
      <c r="G10" s="23">
        <v>44620</v>
      </c>
      <c r="H10" s="271">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90">
        <v>1</v>
      </c>
      <c r="AL10" s="269">
        <v>2153221339</v>
      </c>
      <c r="AM10" s="45" t="s">
        <v>46</v>
      </c>
      <c r="AN10" s="45" t="s">
        <v>47</v>
      </c>
      <c r="AO10" s="25" t="s">
        <v>48</v>
      </c>
      <c r="AP10" s="25" t="s">
        <v>49</v>
      </c>
      <c r="AQ10" s="72"/>
    </row>
    <row r="11" spans="1:43" ht="93" hidden="1" customHeight="1" x14ac:dyDescent="0.25">
      <c r="A11" s="42" t="s">
        <v>41</v>
      </c>
      <c r="B11" s="43" t="s">
        <v>42</v>
      </c>
      <c r="C11" s="43">
        <v>526</v>
      </c>
      <c r="D11" s="22" t="s">
        <v>43</v>
      </c>
      <c r="E11" s="22" t="s">
        <v>50</v>
      </c>
      <c r="F11" s="23">
        <v>44621</v>
      </c>
      <c r="G11" s="23">
        <v>44895</v>
      </c>
      <c r="H11" s="271"/>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91"/>
      <c r="AL11" s="270"/>
      <c r="AM11" s="45" t="s">
        <v>46</v>
      </c>
      <c r="AN11" s="25" t="s">
        <v>48</v>
      </c>
      <c r="AO11" s="45" t="s">
        <v>47</v>
      </c>
      <c r="AP11" s="25" t="s">
        <v>49</v>
      </c>
      <c r="AQ11" s="72"/>
    </row>
    <row r="12" spans="1:43" ht="68.25" hidden="1" customHeight="1" x14ac:dyDescent="0.25">
      <c r="A12" s="42" t="s">
        <v>41</v>
      </c>
      <c r="B12" s="43" t="s">
        <v>42</v>
      </c>
      <c r="C12" s="43">
        <v>526</v>
      </c>
      <c r="D12" s="22" t="s">
        <v>43</v>
      </c>
      <c r="E12" s="22" t="s">
        <v>52</v>
      </c>
      <c r="F12" s="23">
        <v>44621</v>
      </c>
      <c r="G12" s="23">
        <v>44910</v>
      </c>
      <c r="H12" s="271"/>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91"/>
      <c r="AL12" s="270"/>
      <c r="AM12" s="45" t="s">
        <v>46</v>
      </c>
      <c r="AN12" s="25" t="s">
        <v>48</v>
      </c>
      <c r="AO12" s="45" t="s">
        <v>47</v>
      </c>
      <c r="AP12" s="25" t="s">
        <v>49</v>
      </c>
      <c r="AQ12" s="72"/>
    </row>
    <row r="13" spans="1:43" ht="83.25" hidden="1" customHeight="1" x14ac:dyDescent="0.25">
      <c r="A13" s="42" t="s">
        <v>41</v>
      </c>
      <c r="B13" s="43" t="s">
        <v>42</v>
      </c>
      <c r="C13" s="43">
        <v>526</v>
      </c>
      <c r="D13" s="22" t="s">
        <v>43</v>
      </c>
      <c r="E13" s="22" t="s">
        <v>54</v>
      </c>
      <c r="F13" s="23">
        <v>44743</v>
      </c>
      <c r="G13" s="23">
        <v>44910</v>
      </c>
      <c r="H13" s="271"/>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92"/>
      <c r="AL13" s="277"/>
      <c r="AM13" s="45" t="s">
        <v>46</v>
      </c>
      <c r="AN13" s="45" t="s">
        <v>47</v>
      </c>
      <c r="AO13" s="25" t="s">
        <v>48</v>
      </c>
      <c r="AP13" s="25" t="s">
        <v>49</v>
      </c>
      <c r="AQ13" s="72"/>
    </row>
    <row r="14" spans="1:43" s="96" customFormat="1" ht="84.75" customHeight="1" x14ac:dyDescent="0.25">
      <c r="A14" s="91" t="s">
        <v>41</v>
      </c>
      <c r="B14" s="87" t="s">
        <v>42</v>
      </c>
      <c r="C14" s="87">
        <v>527</v>
      </c>
      <c r="D14" s="92" t="s">
        <v>883</v>
      </c>
      <c r="E14" s="92" t="s">
        <v>57</v>
      </c>
      <c r="F14" s="93">
        <v>44593</v>
      </c>
      <c r="G14" s="93">
        <v>44620</v>
      </c>
      <c r="H14" s="271">
        <f>+I14+I16+I17+I18+I19+I20+I21+I22+I23</f>
        <v>0.99999999999999989</v>
      </c>
      <c r="I14" s="76">
        <v>0.1</v>
      </c>
      <c r="J14" s="76"/>
      <c r="K14" s="76"/>
      <c r="L14" s="76">
        <v>1</v>
      </c>
      <c r="M14" s="76"/>
      <c r="N14" s="76"/>
      <c r="O14" s="76"/>
      <c r="P14" s="76"/>
      <c r="Q14" s="76"/>
      <c r="R14" s="76"/>
      <c r="S14" s="76"/>
      <c r="T14" s="76"/>
      <c r="U14" s="76"/>
      <c r="V14" s="76"/>
      <c r="W14" s="76"/>
      <c r="X14" s="76"/>
      <c r="Y14" s="76"/>
      <c r="Z14" s="76"/>
      <c r="AA14" s="76"/>
      <c r="AB14" s="76"/>
      <c r="AC14" s="76"/>
      <c r="AD14" s="76"/>
      <c r="AE14" s="76"/>
      <c r="AF14" s="76"/>
      <c r="AG14" s="76"/>
      <c r="AH14" s="76">
        <f t="shared" si="0"/>
        <v>1</v>
      </c>
      <c r="AI14" s="85">
        <f t="shared" si="0"/>
        <v>0</v>
      </c>
      <c r="AJ14" s="92" t="s">
        <v>58</v>
      </c>
      <c r="AK14" s="302">
        <v>1</v>
      </c>
      <c r="AL14" s="269">
        <v>1048640000</v>
      </c>
      <c r="AM14" s="88" t="s">
        <v>59</v>
      </c>
      <c r="AN14" s="88" t="s">
        <v>60</v>
      </c>
      <c r="AO14" s="89" t="s">
        <v>48</v>
      </c>
      <c r="AP14" s="89" t="s">
        <v>49</v>
      </c>
      <c r="AQ14" s="90"/>
    </row>
    <row r="15" spans="1:43" s="98" customFormat="1" ht="125.25" customHeight="1" x14ac:dyDescent="0.25">
      <c r="A15" s="74" t="s">
        <v>41</v>
      </c>
      <c r="B15" s="80" t="s">
        <v>42</v>
      </c>
      <c r="C15" s="80">
        <v>527</v>
      </c>
      <c r="D15" s="71" t="s">
        <v>56</v>
      </c>
      <c r="E15" s="71" t="s">
        <v>57</v>
      </c>
      <c r="F15" s="81">
        <v>44713</v>
      </c>
      <c r="G15" s="81">
        <v>44742</v>
      </c>
      <c r="H15" s="271"/>
      <c r="I15" s="68">
        <v>0.1</v>
      </c>
      <c r="J15" s="68"/>
      <c r="K15" s="68"/>
      <c r="L15" s="68"/>
      <c r="M15" s="68"/>
      <c r="N15" s="68"/>
      <c r="O15" s="68"/>
      <c r="P15" s="99"/>
      <c r="Q15" s="68"/>
      <c r="R15" s="68"/>
      <c r="S15" s="68"/>
      <c r="T15" s="68">
        <v>1</v>
      </c>
      <c r="U15" s="68"/>
      <c r="V15" s="68"/>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302"/>
      <c r="AL15" s="270"/>
      <c r="AM15" s="78" t="s">
        <v>59</v>
      </c>
      <c r="AN15" s="78" t="s">
        <v>60</v>
      </c>
      <c r="AO15" s="79" t="s">
        <v>48</v>
      </c>
      <c r="AP15" s="79" t="s">
        <v>49</v>
      </c>
      <c r="AQ15" s="74" t="s">
        <v>884</v>
      </c>
    </row>
    <row r="16" spans="1:43" ht="90.75" hidden="1" customHeight="1" x14ac:dyDescent="0.25">
      <c r="A16" s="42" t="s">
        <v>41</v>
      </c>
      <c r="B16" s="43" t="s">
        <v>42</v>
      </c>
      <c r="C16" s="43">
        <v>527</v>
      </c>
      <c r="D16" s="22" t="s">
        <v>56</v>
      </c>
      <c r="E16" s="22" t="s">
        <v>61</v>
      </c>
      <c r="F16" s="23">
        <v>44593</v>
      </c>
      <c r="G16" s="23">
        <v>44773</v>
      </c>
      <c r="H16" s="271"/>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302"/>
      <c r="AL16" s="270"/>
      <c r="AM16" s="45" t="s">
        <v>59</v>
      </c>
      <c r="AN16" s="45" t="s">
        <v>60</v>
      </c>
      <c r="AO16" s="25" t="s">
        <v>48</v>
      </c>
      <c r="AP16" s="25" t="s">
        <v>49</v>
      </c>
      <c r="AQ16" s="72"/>
    </row>
    <row r="17" spans="1:43" ht="72" hidden="1" customHeight="1" x14ac:dyDescent="0.25">
      <c r="A17" s="42" t="s">
        <v>41</v>
      </c>
      <c r="B17" s="43" t="s">
        <v>42</v>
      </c>
      <c r="C17" s="43">
        <v>527</v>
      </c>
      <c r="D17" s="22" t="s">
        <v>56</v>
      </c>
      <c r="E17" s="22" t="s">
        <v>63</v>
      </c>
      <c r="F17" s="23">
        <v>44621</v>
      </c>
      <c r="G17" s="23">
        <v>44712</v>
      </c>
      <c r="H17" s="271"/>
      <c r="I17" s="24">
        <v>0.1</v>
      </c>
      <c r="J17" s="24"/>
      <c r="K17" s="24"/>
      <c r="L17" s="24"/>
      <c r="M17" s="24"/>
      <c r="N17" s="24">
        <v>0.2</v>
      </c>
      <c r="O17" s="24"/>
      <c r="P17" s="24">
        <v>0.3</v>
      </c>
      <c r="Q17" s="24"/>
      <c r="R17" s="24">
        <v>0.5</v>
      </c>
      <c r="S17" s="24"/>
      <c r="T17" s="24"/>
      <c r="U17" s="24"/>
      <c r="V17" s="24"/>
      <c r="W17" s="24"/>
      <c r="X17" s="24"/>
      <c r="Y17" s="24"/>
      <c r="Z17" s="24"/>
      <c r="AA17" s="24"/>
      <c r="AB17" s="24"/>
      <c r="AC17" s="24"/>
      <c r="AD17" s="24"/>
      <c r="AE17" s="24"/>
      <c r="AF17" s="24"/>
      <c r="AG17" s="24"/>
      <c r="AH17" s="24">
        <f t="shared" si="0"/>
        <v>1</v>
      </c>
      <c r="AI17" s="44">
        <f t="shared" si="0"/>
        <v>0</v>
      </c>
      <c r="AJ17" s="22" t="s">
        <v>64</v>
      </c>
      <c r="AK17" s="302"/>
      <c r="AL17" s="270"/>
      <c r="AM17" s="45" t="s">
        <v>59</v>
      </c>
      <c r="AN17" s="45" t="s">
        <v>60</v>
      </c>
      <c r="AO17" s="25" t="s">
        <v>48</v>
      </c>
      <c r="AP17" s="25" t="s">
        <v>49</v>
      </c>
      <c r="AQ17" s="72"/>
    </row>
    <row r="18" spans="1:43" ht="72" hidden="1" customHeight="1" x14ac:dyDescent="0.25">
      <c r="A18" s="42" t="s">
        <v>41</v>
      </c>
      <c r="B18" s="43" t="s">
        <v>42</v>
      </c>
      <c r="C18" s="43">
        <v>527</v>
      </c>
      <c r="D18" s="22" t="s">
        <v>56</v>
      </c>
      <c r="E18" s="22" t="s">
        <v>65</v>
      </c>
      <c r="F18" s="23">
        <v>44713</v>
      </c>
      <c r="G18" s="23">
        <v>44773</v>
      </c>
      <c r="H18" s="271"/>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302"/>
      <c r="AL18" s="270"/>
      <c r="AM18" s="45" t="s">
        <v>59</v>
      </c>
      <c r="AN18" s="45" t="s">
        <v>60</v>
      </c>
      <c r="AO18" s="25" t="s">
        <v>48</v>
      </c>
      <c r="AP18" s="25" t="s">
        <v>49</v>
      </c>
      <c r="AQ18" s="72"/>
    </row>
    <row r="19" spans="1:43" ht="65.25" hidden="1" customHeight="1" x14ac:dyDescent="0.25">
      <c r="A19" s="42" t="s">
        <v>41</v>
      </c>
      <c r="B19" s="43" t="s">
        <v>42</v>
      </c>
      <c r="C19" s="43">
        <v>527</v>
      </c>
      <c r="D19" s="22" t="s">
        <v>56</v>
      </c>
      <c r="E19" s="22" t="s">
        <v>67</v>
      </c>
      <c r="F19" s="23">
        <v>44621</v>
      </c>
      <c r="G19" s="23">
        <v>44651</v>
      </c>
      <c r="H19" s="271"/>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302"/>
      <c r="AL19" s="270"/>
      <c r="AM19" s="45" t="s">
        <v>59</v>
      </c>
      <c r="AN19" s="45" t="s">
        <v>60</v>
      </c>
      <c r="AO19" s="25" t="s">
        <v>48</v>
      </c>
      <c r="AP19" s="25" t="s">
        <v>49</v>
      </c>
      <c r="AQ19" s="72"/>
    </row>
    <row r="20" spans="1:43" ht="66" hidden="1" customHeight="1" x14ac:dyDescent="0.25">
      <c r="A20" s="42" t="s">
        <v>41</v>
      </c>
      <c r="B20" s="43" t="s">
        <v>42</v>
      </c>
      <c r="C20" s="43">
        <v>527</v>
      </c>
      <c r="D20" s="22" t="s">
        <v>56</v>
      </c>
      <c r="E20" s="22" t="s">
        <v>69</v>
      </c>
      <c r="F20" s="23">
        <v>44835</v>
      </c>
      <c r="G20" s="23">
        <v>44895</v>
      </c>
      <c r="H20" s="271"/>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302"/>
      <c r="AL20" s="270"/>
      <c r="AM20" s="45" t="s">
        <v>59</v>
      </c>
      <c r="AN20" s="45" t="s">
        <v>60</v>
      </c>
      <c r="AO20" s="25" t="s">
        <v>48</v>
      </c>
      <c r="AP20" s="25" t="s">
        <v>49</v>
      </c>
      <c r="AQ20" s="72"/>
    </row>
    <row r="21" spans="1:43" ht="70.5" hidden="1" customHeight="1" x14ac:dyDescent="0.25">
      <c r="A21" s="42" t="s">
        <v>41</v>
      </c>
      <c r="B21" s="43" t="s">
        <v>42</v>
      </c>
      <c r="C21" s="43">
        <v>527</v>
      </c>
      <c r="D21" s="22" t="s">
        <v>56</v>
      </c>
      <c r="E21" s="22" t="s">
        <v>71</v>
      </c>
      <c r="F21" s="23">
        <v>44743</v>
      </c>
      <c r="G21" s="23">
        <v>44895</v>
      </c>
      <c r="H21" s="271"/>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302"/>
      <c r="AL21" s="270"/>
      <c r="AM21" s="45" t="s">
        <v>73</v>
      </c>
      <c r="AN21" s="45" t="s">
        <v>74</v>
      </c>
      <c r="AO21" s="25" t="s">
        <v>48</v>
      </c>
      <c r="AP21" s="25" t="s">
        <v>49</v>
      </c>
      <c r="AQ21" s="72"/>
    </row>
    <row r="22" spans="1:43" ht="84" hidden="1" customHeight="1" x14ac:dyDescent="0.25">
      <c r="A22" s="42" t="s">
        <v>41</v>
      </c>
      <c r="B22" s="43" t="s">
        <v>42</v>
      </c>
      <c r="C22" s="43">
        <v>527</v>
      </c>
      <c r="D22" s="22" t="s">
        <v>56</v>
      </c>
      <c r="E22" s="22" t="s">
        <v>75</v>
      </c>
      <c r="F22" s="23">
        <v>44593</v>
      </c>
      <c r="G22" s="23">
        <v>44895</v>
      </c>
      <c r="H22" s="271"/>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302"/>
      <c r="AL22" s="270"/>
      <c r="AM22" s="45" t="s">
        <v>73</v>
      </c>
      <c r="AN22" s="45" t="s">
        <v>74</v>
      </c>
      <c r="AO22" s="25" t="s">
        <v>48</v>
      </c>
      <c r="AP22" s="25" t="s">
        <v>49</v>
      </c>
      <c r="AQ22" s="72"/>
    </row>
    <row r="23" spans="1:43" ht="91.5" hidden="1" customHeight="1" x14ac:dyDescent="0.25">
      <c r="A23" s="42" t="s">
        <v>41</v>
      </c>
      <c r="B23" s="43" t="s">
        <v>42</v>
      </c>
      <c r="C23" s="43">
        <v>527</v>
      </c>
      <c r="D23" s="22" t="s">
        <v>56</v>
      </c>
      <c r="E23" s="22" t="s">
        <v>77</v>
      </c>
      <c r="F23" s="23">
        <v>44562</v>
      </c>
      <c r="G23" s="23">
        <v>44773</v>
      </c>
      <c r="H23" s="271"/>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302"/>
      <c r="AL23" s="277"/>
      <c r="AM23" s="45" t="s">
        <v>73</v>
      </c>
      <c r="AN23" s="45" t="s">
        <v>74</v>
      </c>
      <c r="AO23" s="25" t="s">
        <v>48</v>
      </c>
      <c r="AP23" s="25" t="s">
        <v>49</v>
      </c>
      <c r="AQ23" s="72"/>
    </row>
    <row r="24" spans="1:43" ht="81.75" hidden="1" customHeight="1" x14ac:dyDescent="0.25">
      <c r="A24" s="42" t="s">
        <v>41</v>
      </c>
      <c r="B24" s="43" t="s">
        <v>42</v>
      </c>
      <c r="C24" s="43">
        <v>526</v>
      </c>
      <c r="D24" s="313" t="s">
        <v>79</v>
      </c>
      <c r="E24" s="22" t="s">
        <v>80</v>
      </c>
      <c r="F24" s="23">
        <v>44621</v>
      </c>
      <c r="G24" s="23">
        <v>44910</v>
      </c>
      <c r="H24" s="271">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ht="57" hidden="1" customHeight="1" x14ac:dyDescent="0.25">
      <c r="A25" s="42" t="s">
        <v>41</v>
      </c>
      <c r="B25" s="43" t="s">
        <v>42</v>
      </c>
      <c r="C25" s="43">
        <v>526</v>
      </c>
      <c r="D25" s="313"/>
      <c r="E25" s="22" t="s">
        <v>85</v>
      </c>
      <c r="F25" s="23">
        <v>44835</v>
      </c>
      <c r="G25" s="23">
        <v>44865</v>
      </c>
      <c r="H25" s="271"/>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ht="81.75" hidden="1" customHeight="1" x14ac:dyDescent="0.25">
      <c r="A26" s="42" t="s">
        <v>41</v>
      </c>
      <c r="B26" s="43" t="s">
        <v>42</v>
      </c>
      <c r="C26" s="43">
        <v>526</v>
      </c>
      <c r="D26" s="313"/>
      <c r="E26" s="22" t="s">
        <v>87</v>
      </c>
      <c r="F26" s="23">
        <v>44621</v>
      </c>
      <c r="G26" s="23">
        <v>44772</v>
      </c>
      <c r="H26" s="271"/>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ht="76.5" hidden="1" customHeight="1" x14ac:dyDescent="0.25">
      <c r="A27" s="42" t="s">
        <v>41</v>
      </c>
      <c r="B27" s="43" t="s">
        <v>42</v>
      </c>
      <c r="C27" s="43">
        <v>526</v>
      </c>
      <c r="D27" s="22" t="s">
        <v>89</v>
      </c>
      <c r="E27" s="22" t="s">
        <v>90</v>
      </c>
      <c r="F27" s="23">
        <v>44607</v>
      </c>
      <c r="G27" s="23">
        <v>44742</v>
      </c>
      <c r="H27" s="271"/>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ht="60.75" hidden="1" customHeight="1" x14ac:dyDescent="0.25">
      <c r="A28" s="42" t="s">
        <v>41</v>
      </c>
      <c r="B28" s="43" t="s">
        <v>42</v>
      </c>
      <c r="C28" s="43">
        <v>526</v>
      </c>
      <c r="D28" s="22" t="s">
        <v>92</v>
      </c>
      <c r="E28" s="22" t="s">
        <v>93</v>
      </c>
      <c r="F28" s="23">
        <v>44593</v>
      </c>
      <c r="G28" s="23">
        <v>44865</v>
      </c>
      <c r="H28" s="271"/>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ht="148.5" hidden="1" customHeight="1" x14ac:dyDescent="0.25">
      <c r="A29" s="42" t="s">
        <v>41</v>
      </c>
      <c r="B29" s="43" t="s">
        <v>42</v>
      </c>
      <c r="C29" s="43">
        <v>526</v>
      </c>
      <c r="D29" s="22" t="s">
        <v>95</v>
      </c>
      <c r="E29" s="22" t="s">
        <v>96</v>
      </c>
      <c r="F29" s="23">
        <v>44593</v>
      </c>
      <c r="G29" s="23">
        <v>44711</v>
      </c>
      <c r="H29" s="271"/>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ht="62.25" hidden="1" customHeight="1" x14ac:dyDescent="0.25">
      <c r="A30" s="42" t="s">
        <v>41</v>
      </c>
      <c r="B30" s="43" t="s">
        <v>42</v>
      </c>
      <c r="C30" s="43">
        <v>526</v>
      </c>
      <c r="D30" s="22" t="s">
        <v>98</v>
      </c>
      <c r="E30" s="22" t="s">
        <v>99</v>
      </c>
      <c r="F30" s="23">
        <v>44652</v>
      </c>
      <c r="G30" s="23">
        <v>44910</v>
      </c>
      <c r="H30" s="271"/>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ht="71.25" hidden="1" customHeight="1" x14ac:dyDescent="0.25">
      <c r="A31" s="42" t="s">
        <v>41</v>
      </c>
      <c r="B31" s="43" t="s">
        <v>42</v>
      </c>
      <c r="C31" s="43">
        <v>526</v>
      </c>
      <c r="D31" s="22" t="s">
        <v>101</v>
      </c>
      <c r="E31" s="22" t="s">
        <v>102</v>
      </c>
      <c r="F31" s="23">
        <v>44621</v>
      </c>
      <c r="G31" s="23">
        <v>44926</v>
      </c>
      <c r="H31" s="271"/>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ht="74.25" hidden="1" customHeight="1" x14ac:dyDescent="0.25">
      <c r="A32" s="42" t="s">
        <v>41</v>
      </c>
      <c r="B32" s="43" t="s">
        <v>42</v>
      </c>
      <c r="C32" s="43">
        <v>526</v>
      </c>
      <c r="D32" s="22" t="s">
        <v>104</v>
      </c>
      <c r="E32" s="22" t="s">
        <v>105</v>
      </c>
      <c r="F32" s="23">
        <v>44593</v>
      </c>
      <c r="G32" s="23">
        <v>44620</v>
      </c>
      <c r="H32" s="271">
        <f>SUM(I32:I54)</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ht="99.75" hidden="1" x14ac:dyDescent="0.25">
      <c r="A33" s="42" t="s">
        <v>41</v>
      </c>
      <c r="B33" s="43" t="s">
        <v>42</v>
      </c>
      <c r="C33" s="43">
        <v>526</v>
      </c>
      <c r="D33" s="22" t="s">
        <v>109</v>
      </c>
      <c r="E33" s="22" t="s">
        <v>110</v>
      </c>
      <c r="F33" s="23">
        <v>44621</v>
      </c>
      <c r="G33" s="23">
        <v>44651</v>
      </c>
      <c r="H33" s="271"/>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ht="112.35" hidden="1" customHeight="1" x14ac:dyDescent="0.25">
      <c r="A34" s="42" t="s">
        <v>41</v>
      </c>
      <c r="B34" s="43" t="s">
        <v>42</v>
      </c>
      <c r="C34" s="43">
        <v>526</v>
      </c>
      <c r="D34" s="22" t="s">
        <v>112</v>
      </c>
      <c r="E34" s="22" t="s">
        <v>113</v>
      </c>
      <c r="F34" s="23">
        <v>44652</v>
      </c>
      <c r="G34" s="23">
        <v>44923</v>
      </c>
      <c r="H34" s="271"/>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ht="113.45" hidden="1" customHeight="1" x14ac:dyDescent="0.25">
      <c r="A35" s="42" t="s">
        <v>41</v>
      </c>
      <c r="B35" s="43" t="s">
        <v>42</v>
      </c>
      <c r="C35" s="43">
        <v>526</v>
      </c>
      <c r="D35" s="22" t="s">
        <v>115</v>
      </c>
      <c r="E35" s="22" t="s">
        <v>116</v>
      </c>
      <c r="F35" s="23">
        <v>44682</v>
      </c>
      <c r="G35" s="23">
        <v>44895</v>
      </c>
      <c r="H35" s="271"/>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ht="57" hidden="1" x14ac:dyDescent="0.25">
      <c r="A36" s="42" t="s">
        <v>41</v>
      </c>
      <c r="B36" s="43" t="s">
        <v>42</v>
      </c>
      <c r="C36" s="43">
        <v>526</v>
      </c>
      <c r="D36" s="22" t="s">
        <v>118</v>
      </c>
      <c r="E36" s="22" t="s">
        <v>119</v>
      </c>
      <c r="F36" s="23">
        <v>44713</v>
      </c>
      <c r="G36" s="23">
        <v>44895</v>
      </c>
      <c r="H36" s="271"/>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ht="42.75" hidden="1" x14ac:dyDescent="0.25">
      <c r="A37" s="42" t="s">
        <v>41</v>
      </c>
      <c r="B37" s="43" t="s">
        <v>42</v>
      </c>
      <c r="C37" s="43">
        <v>526</v>
      </c>
      <c r="D37" s="22" t="s">
        <v>121</v>
      </c>
      <c r="E37" s="22" t="s">
        <v>122</v>
      </c>
      <c r="F37" s="23">
        <v>44682</v>
      </c>
      <c r="G37" s="23">
        <v>44804</v>
      </c>
      <c r="H37" s="271"/>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ht="42.75" hidden="1" x14ac:dyDescent="0.25">
      <c r="A38" s="42" t="s">
        <v>41</v>
      </c>
      <c r="B38" s="43" t="s">
        <v>42</v>
      </c>
      <c r="C38" s="43">
        <v>526</v>
      </c>
      <c r="D38" s="22" t="s">
        <v>123</v>
      </c>
      <c r="E38" s="22" t="s">
        <v>124</v>
      </c>
      <c r="F38" s="23">
        <v>44621</v>
      </c>
      <c r="G38" s="23">
        <v>44865</v>
      </c>
      <c r="H38" s="271"/>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ht="60.75" hidden="1" customHeight="1" x14ac:dyDescent="0.25">
      <c r="A39" s="42" t="s">
        <v>41</v>
      </c>
      <c r="B39" s="43" t="s">
        <v>42</v>
      </c>
      <c r="C39" s="43">
        <v>526</v>
      </c>
      <c r="D39" s="22" t="s">
        <v>123</v>
      </c>
      <c r="E39" s="22" t="s">
        <v>125</v>
      </c>
      <c r="F39" s="23">
        <v>44713</v>
      </c>
      <c r="G39" s="23">
        <v>44773</v>
      </c>
      <c r="H39" s="271"/>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ht="56.25" hidden="1" customHeight="1" x14ac:dyDescent="0.25">
      <c r="A40" s="42" t="s">
        <v>41</v>
      </c>
      <c r="B40" s="43" t="s">
        <v>42</v>
      </c>
      <c r="C40" s="43">
        <v>526</v>
      </c>
      <c r="D40" s="22" t="s">
        <v>123</v>
      </c>
      <c r="E40" s="22" t="s">
        <v>126</v>
      </c>
      <c r="F40" s="23">
        <v>44621</v>
      </c>
      <c r="G40" s="23">
        <v>44923</v>
      </c>
      <c r="H40" s="271"/>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ht="99" hidden="1" customHeight="1" x14ac:dyDescent="0.25">
      <c r="A41" s="42" t="s">
        <v>41</v>
      </c>
      <c r="B41" s="43" t="s">
        <v>42</v>
      </c>
      <c r="C41" s="43">
        <v>526</v>
      </c>
      <c r="D41" s="22" t="s">
        <v>128</v>
      </c>
      <c r="E41" s="22" t="s">
        <v>129</v>
      </c>
      <c r="F41" s="23">
        <v>44621</v>
      </c>
      <c r="G41" s="23">
        <v>44711</v>
      </c>
      <c r="H41" s="271"/>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ht="71.25" hidden="1" x14ac:dyDescent="0.25">
      <c r="A42" s="42" t="s">
        <v>41</v>
      </c>
      <c r="B42" s="43" t="s">
        <v>42</v>
      </c>
      <c r="C42" s="43">
        <v>526</v>
      </c>
      <c r="D42" s="22" t="s">
        <v>128</v>
      </c>
      <c r="E42" s="22" t="s">
        <v>131</v>
      </c>
      <c r="F42" s="23">
        <v>44621</v>
      </c>
      <c r="G42" s="23">
        <v>44681</v>
      </c>
      <c r="H42" s="271"/>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ht="42.75" hidden="1" x14ac:dyDescent="0.25">
      <c r="A43" s="42" t="s">
        <v>41</v>
      </c>
      <c r="B43" s="43" t="s">
        <v>42</v>
      </c>
      <c r="C43" s="43">
        <v>526</v>
      </c>
      <c r="D43" s="22" t="s">
        <v>133</v>
      </c>
      <c r="E43" s="22" t="s">
        <v>134</v>
      </c>
      <c r="F43" s="23">
        <v>44593</v>
      </c>
      <c r="G43" s="23">
        <v>44923</v>
      </c>
      <c r="H43" s="271"/>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ht="99.75" hidden="1" x14ac:dyDescent="0.25">
      <c r="A44" s="42" t="s">
        <v>41</v>
      </c>
      <c r="B44" s="43" t="s">
        <v>42</v>
      </c>
      <c r="C44" s="43">
        <v>526</v>
      </c>
      <c r="D44" s="22" t="s">
        <v>136</v>
      </c>
      <c r="E44" s="22" t="s">
        <v>137</v>
      </c>
      <c r="F44" s="23">
        <v>44621</v>
      </c>
      <c r="G44" s="23">
        <v>44681</v>
      </c>
      <c r="H44" s="271"/>
      <c r="I44" s="40">
        <v>0.03</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ht="71.25" x14ac:dyDescent="0.25">
      <c r="A45" s="91" t="s">
        <v>41</v>
      </c>
      <c r="B45" s="87" t="s">
        <v>42</v>
      </c>
      <c r="C45" s="87">
        <v>526</v>
      </c>
      <c r="D45" s="92" t="s">
        <v>128</v>
      </c>
      <c r="E45" s="92" t="s">
        <v>885</v>
      </c>
      <c r="F45" s="93">
        <v>44621</v>
      </c>
      <c r="G45" s="93">
        <v>44865</v>
      </c>
      <c r="H45" s="271"/>
      <c r="I45" s="84"/>
      <c r="J45" s="76"/>
      <c r="K45" s="76"/>
      <c r="L45" s="76"/>
      <c r="M45" s="76"/>
      <c r="N45" s="76">
        <v>0.05</v>
      </c>
      <c r="O45" s="76"/>
      <c r="P45" s="76">
        <v>0.1</v>
      </c>
      <c r="Q45" s="76"/>
      <c r="R45" s="76">
        <v>0.1</v>
      </c>
      <c r="S45" s="76"/>
      <c r="T45" s="76">
        <v>0.15</v>
      </c>
      <c r="U45" s="76"/>
      <c r="V45" s="76">
        <v>0.15</v>
      </c>
      <c r="W45" s="76"/>
      <c r="X45" s="76">
        <v>0.2</v>
      </c>
      <c r="Y45" s="76"/>
      <c r="Z45" s="76">
        <v>0.2</v>
      </c>
      <c r="AA45" s="76"/>
      <c r="AB45" s="76">
        <v>0.05</v>
      </c>
      <c r="AC45" s="76"/>
      <c r="AD45" s="76"/>
      <c r="AE45" s="76"/>
      <c r="AF45" s="76"/>
      <c r="AG45" s="76"/>
      <c r="AH45" s="76">
        <f t="shared" si="4"/>
        <v>1</v>
      </c>
      <c r="AI45" s="85">
        <f t="shared" si="4"/>
        <v>0</v>
      </c>
      <c r="AJ45" s="86" t="s">
        <v>886</v>
      </c>
      <c r="AK45" s="87" t="s">
        <v>82</v>
      </c>
      <c r="AL45" s="87" t="s">
        <v>82</v>
      </c>
      <c r="AM45" s="88" t="s">
        <v>107</v>
      </c>
      <c r="AN45" s="88" t="s">
        <v>108</v>
      </c>
      <c r="AO45" s="89" t="s">
        <v>48</v>
      </c>
      <c r="AP45" s="89" t="s">
        <v>49</v>
      </c>
      <c r="AQ45" s="91" t="s">
        <v>887</v>
      </c>
    </row>
    <row r="46" spans="1:43" ht="42.75" hidden="1" x14ac:dyDescent="0.25">
      <c r="A46" s="42" t="s">
        <v>41</v>
      </c>
      <c r="B46" s="43" t="s">
        <v>42</v>
      </c>
      <c r="C46" s="43">
        <v>526</v>
      </c>
      <c r="D46" s="22" t="s">
        <v>128</v>
      </c>
      <c r="E46" s="22" t="s">
        <v>139</v>
      </c>
      <c r="F46" s="23">
        <v>44621</v>
      </c>
      <c r="G46" s="23">
        <v>44895</v>
      </c>
      <c r="H46" s="271"/>
      <c r="I46" s="40">
        <v>0.03</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4"/>
        <v>1</v>
      </c>
      <c r="AI46" s="44">
        <f t="shared" si="4"/>
        <v>0</v>
      </c>
      <c r="AJ46" s="26" t="s">
        <v>140</v>
      </c>
      <c r="AK46" s="47" t="s">
        <v>82</v>
      </c>
      <c r="AL46" s="47" t="s">
        <v>82</v>
      </c>
      <c r="AM46" s="45" t="s">
        <v>107</v>
      </c>
      <c r="AN46" s="45" t="s">
        <v>108</v>
      </c>
      <c r="AO46" s="25" t="s">
        <v>48</v>
      </c>
      <c r="AP46" s="25" t="s">
        <v>49</v>
      </c>
      <c r="AQ46" s="72"/>
    </row>
    <row r="47" spans="1:43" ht="42.75" hidden="1" x14ac:dyDescent="0.25">
      <c r="A47" s="42" t="s">
        <v>41</v>
      </c>
      <c r="B47" s="43" t="s">
        <v>42</v>
      </c>
      <c r="C47" s="43">
        <v>526</v>
      </c>
      <c r="D47" s="22" t="s">
        <v>128</v>
      </c>
      <c r="E47" s="22" t="s">
        <v>141</v>
      </c>
      <c r="F47" s="23">
        <v>44713</v>
      </c>
      <c r="G47" s="23">
        <v>44865</v>
      </c>
      <c r="H47" s="271"/>
      <c r="I47" s="40">
        <v>0.02</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4"/>
        <v>1</v>
      </c>
      <c r="AI47" s="44">
        <f t="shared" si="4"/>
        <v>0</v>
      </c>
      <c r="AJ47" s="26" t="s">
        <v>142</v>
      </c>
      <c r="AK47" s="47" t="s">
        <v>82</v>
      </c>
      <c r="AL47" s="47" t="s">
        <v>82</v>
      </c>
      <c r="AM47" s="45" t="s">
        <v>107</v>
      </c>
      <c r="AN47" s="45" t="s">
        <v>108</v>
      </c>
      <c r="AO47" s="25" t="s">
        <v>48</v>
      </c>
      <c r="AP47" s="25" t="s">
        <v>49</v>
      </c>
      <c r="AQ47" s="72"/>
    </row>
    <row r="48" spans="1:43" ht="57" hidden="1" x14ac:dyDescent="0.25">
      <c r="A48" s="42" t="s">
        <v>41</v>
      </c>
      <c r="B48" s="43" t="s">
        <v>42</v>
      </c>
      <c r="C48" s="43">
        <v>526</v>
      </c>
      <c r="D48" s="22" t="s">
        <v>128</v>
      </c>
      <c r="E48" s="22" t="s">
        <v>143</v>
      </c>
      <c r="F48" s="23">
        <v>44621</v>
      </c>
      <c r="G48" s="23">
        <v>44923</v>
      </c>
      <c r="H48" s="271"/>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4"/>
        <v>1</v>
      </c>
      <c r="AI48" s="44">
        <f t="shared" si="4"/>
        <v>0</v>
      </c>
      <c r="AJ48" s="26" t="s">
        <v>144</v>
      </c>
      <c r="AK48" s="47" t="s">
        <v>82</v>
      </c>
      <c r="AL48" s="47" t="s">
        <v>82</v>
      </c>
      <c r="AM48" s="45" t="s">
        <v>107</v>
      </c>
      <c r="AN48" s="45" t="s">
        <v>108</v>
      </c>
      <c r="AO48" s="25" t="s">
        <v>48</v>
      </c>
      <c r="AP48" s="25" t="s">
        <v>49</v>
      </c>
      <c r="AQ48" s="72"/>
    </row>
    <row r="49" spans="1:43" ht="85.5" hidden="1" x14ac:dyDescent="0.25">
      <c r="A49" s="42" t="s">
        <v>41</v>
      </c>
      <c r="B49" s="43" t="s">
        <v>42</v>
      </c>
      <c r="C49" s="43">
        <v>526</v>
      </c>
      <c r="D49" s="22" t="s">
        <v>128</v>
      </c>
      <c r="E49" s="22" t="s">
        <v>145</v>
      </c>
      <c r="F49" s="23">
        <v>44593</v>
      </c>
      <c r="G49" s="23">
        <v>44834</v>
      </c>
      <c r="H49" s="271"/>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4"/>
        <v>1</v>
      </c>
      <c r="AI49" s="44">
        <f t="shared" si="4"/>
        <v>0</v>
      </c>
      <c r="AJ49" s="26" t="s">
        <v>146</v>
      </c>
      <c r="AK49" s="47" t="s">
        <v>82</v>
      </c>
      <c r="AL49" s="47" t="s">
        <v>82</v>
      </c>
      <c r="AM49" s="45" t="s">
        <v>107</v>
      </c>
      <c r="AN49" s="45" t="s">
        <v>108</v>
      </c>
      <c r="AO49" s="25" t="s">
        <v>48</v>
      </c>
      <c r="AP49" s="25" t="s">
        <v>49</v>
      </c>
      <c r="AQ49" s="72"/>
    </row>
    <row r="50" spans="1:43" ht="57" hidden="1" x14ac:dyDescent="0.25">
      <c r="A50" s="42" t="s">
        <v>41</v>
      </c>
      <c r="B50" s="43" t="s">
        <v>42</v>
      </c>
      <c r="C50" s="43">
        <v>526</v>
      </c>
      <c r="D50" s="22" t="s">
        <v>147</v>
      </c>
      <c r="E50" s="22" t="s">
        <v>148</v>
      </c>
      <c r="F50" s="23">
        <v>44621</v>
      </c>
      <c r="G50" s="23">
        <v>44895</v>
      </c>
      <c r="H50" s="271"/>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4"/>
        <v>1</v>
      </c>
      <c r="AI50" s="44">
        <f t="shared" si="4"/>
        <v>0</v>
      </c>
      <c r="AJ50" s="26" t="s">
        <v>149</v>
      </c>
      <c r="AK50" s="47" t="s">
        <v>82</v>
      </c>
      <c r="AL50" s="47" t="s">
        <v>82</v>
      </c>
      <c r="AM50" s="45" t="s">
        <v>107</v>
      </c>
      <c r="AN50" s="45" t="s">
        <v>108</v>
      </c>
      <c r="AO50" s="25" t="s">
        <v>48</v>
      </c>
      <c r="AP50" s="25" t="s">
        <v>49</v>
      </c>
      <c r="AQ50" s="72"/>
    </row>
    <row r="51" spans="1:43" ht="42.75" hidden="1" x14ac:dyDescent="0.25">
      <c r="A51" s="42" t="s">
        <v>41</v>
      </c>
      <c r="B51" s="43" t="s">
        <v>42</v>
      </c>
      <c r="C51" s="43">
        <v>526</v>
      </c>
      <c r="D51" s="22" t="s">
        <v>150</v>
      </c>
      <c r="E51" s="22" t="s">
        <v>151</v>
      </c>
      <c r="F51" s="23">
        <v>44593</v>
      </c>
      <c r="G51" s="23">
        <v>44620</v>
      </c>
      <c r="H51" s="271"/>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4"/>
        <v>1</v>
      </c>
      <c r="AI51" s="44">
        <f t="shared" si="4"/>
        <v>0</v>
      </c>
      <c r="AJ51" s="26" t="s">
        <v>152</v>
      </c>
      <c r="AK51" s="47" t="s">
        <v>82</v>
      </c>
      <c r="AL51" s="47" t="s">
        <v>82</v>
      </c>
      <c r="AM51" s="45" t="s">
        <v>107</v>
      </c>
      <c r="AN51" s="45" t="s">
        <v>108</v>
      </c>
      <c r="AO51" s="25" t="s">
        <v>48</v>
      </c>
      <c r="AP51" s="25" t="s">
        <v>49</v>
      </c>
      <c r="AQ51" s="72"/>
    </row>
    <row r="52" spans="1:43" ht="71.25" hidden="1" x14ac:dyDescent="0.25">
      <c r="A52" s="42" t="s">
        <v>41</v>
      </c>
      <c r="B52" s="43" t="s">
        <v>42</v>
      </c>
      <c r="C52" s="43">
        <v>526</v>
      </c>
      <c r="D52" s="22" t="s">
        <v>150</v>
      </c>
      <c r="E52" s="22" t="s">
        <v>153</v>
      </c>
      <c r="F52" s="23">
        <v>44621</v>
      </c>
      <c r="G52" s="23">
        <v>44895</v>
      </c>
      <c r="H52" s="271"/>
      <c r="I52" s="40">
        <v>0.1</v>
      </c>
      <c r="J52" s="24"/>
      <c r="K52" s="24"/>
      <c r="L52" s="24"/>
      <c r="M52" s="24"/>
      <c r="N52" s="24"/>
      <c r="O52" s="24"/>
      <c r="P52" s="24"/>
      <c r="Q52" s="24"/>
      <c r="R52" s="24">
        <v>0.33333333333333337</v>
      </c>
      <c r="S52" s="24"/>
      <c r="T52" s="24"/>
      <c r="U52" s="24"/>
      <c r="V52" s="24"/>
      <c r="W52" s="24"/>
      <c r="X52" s="24">
        <v>0.33333333333333337</v>
      </c>
      <c r="Y52" s="24"/>
      <c r="Z52" s="24"/>
      <c r="AA52" s="24"/>
      <c r="AB52" s="24"/>
      <c r="AC52" s="24"/>
      <c r="AD52" s="24">
        <v>0.33333333333333337</v>
      </c>
      <c r="AE52" s="24"/>
      <c r="AF52" s="24"/>
      <c r="AG52" s="24"/>
      <c r="AH52" s="24">
        <f t="shared" si="4"/>
        <v>1</v>
      </c>
      <c r="AI52" s="44">
        <f t="shared" si="4"/>
        <v>0</v>
      </c>
      <c r="AJ52" s="26" t="s">
        <v>154</v>
      </c>
      <c r="AK52" s="47" t="s">
        <v>82</v>
      </c>
      <c r="AL52" s="47" t="s">
        <v>82</v>
      </c>
      <c r="AM52" s="45" t="s">
        <v>107</v>
      </c>
      <c r="AN52" s="45" t="s">
        <v>108</v>
      </c>
      <c r="AO52" s="25" t="s">
        <v>48</v>
      </c>
      <c r="AP52" s="25" t="s">
        <v>49</v>
      </c>
      <c r="AQ52" s="72"/>
    </row>
    <row r="53" spans="1:43" ht="57" hidden="1" customHeight="1" x14ac:dyDescent="0.25">
      <c r="A53" s="42" t="s">
        <v>41</v>
      </c>
      <c r="B53" s="43" t="s">
        <v>42</v>
      </c>
      <c r="C53" s="43">
        <v>526</v>
      </c>
      <c r="D53" s="22" t="s">
        <v>155</v>
      </c>
      <c r="E53" s="22" t="s">
        <v>156</v>
      </c>
      <c r="F53" s="23">
        <v>44774</v>
      </c>
      <c r="G53" s="23">
        <v>44834</v>
      </c>
      <c r="H53" s="271"/>
      <c r="I53" s="40">
        <v>0.01</v>
      </c>
      <c r="J53" s="24"/>
      <c r="K53" s="24"/>
      <c r="L53" s="24"/>
      <c r="M53" s="24"/>
      <c r="N53" s="24"/>
      <c r="O53" s="24"/>
      <c r="P53" s="24"/>
      <c r="Q53" s="24"/>
      <c r="R53" s="24"/>
      <c r="S53" s="24"/>
      <c r="T53" s="24"/>
      <c r="U53" s="24"/>
      <c r="V53" s="24"/>
      <c r="W53" s="24"/>
      <c r="X53" s="24">
        <v>0.5</v>
      </c>
      <c r="Y53" s="24"/>
      <c r="Z53" s="24">
        <v>0.5</v>
      </c>
      <c r="AA53" s="24"/>
      <c r="AB53" s="24"/>
      <c r="AC53" s="24"/>
      <c r="AD53" s="24"/>
      <c r="AE53" s="24"/>
      <c r="AF53" s="24"/>
      <c r="AG53" s="24"/>
      <c r="AH53" s="24">
        <f t="shared" si="4"/>
        <v>1</v>
      </c>
      <c r="AI53" s="44">
        <f t="shared" si="4"/>
        <v>0</v>
      </c>
      <c r="AJ53" s="26" t="s">
        <v>157</v>
      </c>
      <c r="AK53" s="47" t="s">
        <v>82</v>
      </c>
      <c r="AL53" s="47" t="s">
        <v>82</v>
      </c>
      <c r="AM53" s="45" t="s">
        <v>107</v>
      </c>
      <c r="AN53" s="45" t="s">
        <v>108</v>
      </c>
      <c r="AO53" s="25" t="s">
        <v>48</v>
      </c>
      <c r="AP53" s="25" t="s">
        <v>49</v>
      </c>
      <c r="AQ53" s="72"/>
    </row>
    <row r="54" spans="1:43" ht="53.25" hidden="1" customHeight="1" x14ac:dyDescent="0.25">
      <c r="A54" s="42" t="s">
        <v>41</v>
      </c>
      <c r="B54" s="43" t="s">
        <v>42</v>
      </c>
      <c r="C54" s="43">
        <v>526</v>
      </c>
      <c r="D54" s="22" t="s">
        <v>155</v>
      </c>
      <c r="E54" s="22" t="s">
        <v>158</v>
      </c>
      <c r="F54" s="23">
        <v>44621</v>
      </c>
      <c r="G54" s="23">
        <v>44923</v>
      </c>
      <c r="H54" s="271"/>
      <c r="I54" s="40">
        <v>0.04</v>
      </c>
      <c r="J54" s="24"/>
      <c r="K54" s="24"/>
      <c r="L54" s="24"/>
      <c r="M54" s="24"/>
      <c r="N54" s="24"/>
      <c r="O54" s="24"/>
      <c r="P54" s="24"/>
      <c r="Q54" s="24"/>
      <c r="R54" s="24"/>
      <c r="S54" s="24"/>
      <c r="T54" s="24">
        <v>0.5</v>
      </c>
      <c r="U54" s="24"/>
      <c r="V54" s="24"/>
      <c r="W54" s="24"/>
      <c r="X54" s="24"/>
      <c r="Y54" s="24"/>
      <c r="Z54" s="24"/>
      <c r="AA54" s="24"/>
      <c r="AB54" s="24"/>
      <c r="AC54" s="24"/>
      <c r="AD54" s="24"/>
      <c r="AE54" s="24"/>
      <c r="AF54" s="24">
        <v>0.5</v>
      </c>
      <c r="AG54" s="24"/>
      <c r="AH54" s="24">
        <f t="shared" si="4"/>
        <v>1</v>
      </c>
      <c r="AI54" s="44">
        <f t="shared" si="4"/>
        <v>0</v>
      </c>
      <c r="AJ54" s="26" t="s">
        <v>159</v>
      </c>
      <c r="AK54" s="47" t="s">
        <v>82</v>
      </c>
      <c r="AL54" s="47" t="s">
        <v>82</v>
      </c>
      <c r="AM54" s="45" t="s">
        <v>107</v>
      </c>
      <c r="AN54" s="45" t="s">
        <v>108</v>
      </c>
      <c r="AO54" s="25" t="s">
        <v>48</v>
      </c>
      <c r="AP54" s="25" t="s">
        <v>49</v>
      </c>
      <c r="AQ54" s="72"/>
    </row>
    <row r="55" spans="1:43" ht="54.75" hidden="1" customHeight="1" x14ac:dyDescent="0.25">
      <c r="A55" s="42" t="s">
        <v>41</v>
      </c>
      <c r="B55" s="43" t="s">
        <v>42</v>
      </c>
      <c r="C55" s="43">
        <v>527</v>
      </c>
      <c r="D55" s="22" t="s">
        <v>160</v>
      </c>
      <c r="E55" s="22" t="s">
        <v>161</v>
      </c>
      <c r="F55" s="23">
        <v>44593</v>
      </c>
      <c r="G55" s="23">
        <v>44712</v>
      </c>
      <c r="H55" s="271">
        <f>SUM(I55:I69)</f>
        <v>0.999</v>
      </c>
      <c r="I55" s="24">
        <v>6.6600000000000006E-2</v>
      </c>
      <c r="J55" s="24"/>
      <c r="K55" s="24"/>
      <c r="L55" s="24">
        <v>0.25</v>
      </c>
      <c r="M55" s="24"/>
      <c r="N55" s="24">
        <v>0.25</v>
      </c>
      <c r="O55" s="24"/>
      <c r="P55" s="24">
        <v>0.25</v>
      </c>
      <c r="Q55" s="24"/>
      <c r="R55" s="24">
        <v>0.25</v>
      </c>
      <c r="S55" s="24"/>
      <c r="T55" s="24"/>
      <c r="U55" s="24"/>
      <c r="V55" s="24"/>
      <c r="W55" s="24"/>
      <c r="X55" s="24"/>
      <c r="Y55" s="24"/>
      <c r="Z55" s="24"/>
      <c r="AA55" s="24"/>
      <c r="AB55" s="24"/>
      <c r="AC55" s="24"/>
      <c r="AD55" s="24"/>
      <c r="AE55" s="24"/>
      <c r="AF55" s="24"/>
      <c r="AG55" s="24"/>
      <c r="AH55" s="24">
        <f t="shared" si="4"/>
        <v>1</v>
      </c>
      <c r="AI55" s="44">
        <v>0</v>
      </c>
      <c r="AJ55" s="22" t="s">
        <v>162</v>
      </c>
      <c r="AK55" s="47" t="s">
        <v>82</v>
      </c>
      <c r="AL55" s="47" t="s">
        <v>82</v>
      </c>
      <c r="AM55" s="45" t="s">
        <v>59</v>
      </c>
      <c r="AN55" s="45" t="s">
        <v>163</v>
      </c>
      <c r="AO55" s="25" t="s">
        <v>48</v>
      </c>
      <c r="AP55" s="25" t="s">
        <v>49</v>
      </c>
      <c r="AQ55" s="72"/>
    </row>
    <row r="56" spans="1:43" ht="54.75" hidden="1" customHeight="1" x14ac:dyDescent="0.25">
      <c r="A56" s="42" t="s">
        <v>41</v>
      </c>
      <c r="B56" s="43" t="s">
        <v>42</v>
      </c>
      <c r="C56" s="43">
        <v>527</v>
      </c>
      <c r="D56" s="22" t="s">
        <v>160</v>
      </c>
      <c r="E56" s="22" t="s">
        <v>164</v>
      </c>
      <c r="F56" s="23">
        <v>44562</v>
      </c>
      <c r="G56" s="23">
        <v>44895</v>
      </c>
      <c r="H56" s="271"/>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ht="72" hidden="1" customHeight="1" x14ac:dyDescent="0.25">
      <c r="A57" s="42" t="s">
        <v>41</v>
      </c>
      <c r="B57" s="43" t="s">
        <v>42</v>
      </c>
      <c r="C57" s="43">
        <v>527</v>
      </c>
      <c r="D57" s="22" t="s">
        <v>160</v>
      </c>
      <c r="E57" s="22" t="s">
        <v>166</v>
      </c>
      <c r="F57" s="23">
        <v>44593</v>
      </c>
      <c r="G57" s="23">
        <v>44895</v>
      </c>
      <c r="H57" s="271"/>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ht="54.75" hidden="1" customHeight="1" x14ac:dyDescent="0.25">
      <c r="A58" s="42" t="s">
        <v>41</v>
      </c>
      <c r="B58" s="43" t="s">
        <v>42</v>
      </c>
      <c r="C58" s="43">
        <v>527</v>
      </c>
      <c r="D58" s="22" t="s">
        <v>160</v>
      </c>
      <c r="E58" s="22" t="s">
        <v>168</v>
      </c>
      <c r="F58" s="23">
        <v>44743</v>
      </c>
      <c r="G58" s="23">
        <v>44804</v>
      </c>
      <c r="H58" s="271"/>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ht="54.75" hidden="1" customHeight="1" x14ac:dyDescent="0.25">
      <c r="A59" s="42" t="s">
        <v>41</v>
      </c>
      <c r="B59" s="43" t="s">
        <v>42</v>
      </c>
      <c r="C59" s="43">
        <v>527</v>
      </c>
      <c r="D59" s="22" t="s">
        <v>160</v>
      </c>
      <c r="E59" s="22" t="s">
        <v>170</v>
      </c>
      <c r="F59" s="23">
        <v>44652</v>
      </c>
      <c r="G59" s="23">
        <v>44864</v>
      </c>
      <c r="H59" s="271"/>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ht="54.75" hidden="1" customHeight="1" x14ac:dyDescent="0.25">
      <c r="A60" s="42" t="s">
        <v>41</v>
      </c>
      <c r="B60" s="43" t="s">
        <v>42</v>
      </c>
      <c r="C60" s="43">
        <v>527</v>
      </c>
      <c r="D60" s="22" t="s">
        <v>160</v>
      </c>
      <c r="E60" s="22" t="s">
        <v>172</v>
      </c>
      <c r="F60" s="23">
        <v>44621</v>
      </c>
      <c r="G60" s="23">
        <v>44712</v>
      </c>
      <c r="H60" s="271"/>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ht="54.75" hidden="1" customHeight="1" x14ac:dyDescent="0.25">
      <c r="A61" s="42" t="s">
        <v>41</v>
      </c>
      <c r="B61" s="43" t="s">
        <v>42</v>
      </c>
      <c r="C61" s="43">
        <v>527</v>
      </c>
      <c r="D61" s="22" t="s">
        <v>160</v>
      </c>
      <c r="E61" s="22" t="s">
        <v>174</v>
      </c>
      <c r="F61" s="23">
        <v>44621</v>
      </c>
      <c r="G61" s="23">
        <v>44712</v>
      </c>
      <c r="H61" s="271"/>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ht="54.75" hidden="1" customHeight="1" x14ac:dyDescent="0.25">
      <c r="A62" s="42" t="s">
        <v>41</v>
      </c>
      <c r="B62" s="43" t="s">
        <v>42</v>
      </c>
      <c r="C62" s="43">
        <v>527</v>
      </c>
      <c r="D62" s="22" t="s">
        <v>160</v>
      </c>
      <c r="E62" s="22" t="s">
        <v>176</v>
      </c>
      <c r="F62" s="23">
        <v>44713</v>
      </c>
      <c r="G62" s="23">
        <v>44804</v>
      </c>
      <c r="H62" s="271"/>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ht="54.75" hidden="1" customHeight="1" x14ac:dyDescent="0.25">
      <c r="A63" s="42" t="s">
        <v>41</v>
      </c>
      <c r="B63" s="43" t="s">
        <v>42</v>
      </c>
      <c r="C63" s="43">
        <v>527</v>
      </c>
      <c r="D63" s="22" t="s">
        <v>160</v>
      </c>
      <c r="E63" s="22" t="s">
        <v>178</v>
      </c>
      <c r="F63" s="23">
        <v>44593</v>
      </c>
      <c r="G63" s="23">
        <v>44773</v>
      </c>
      <c r="H63" s="271"/>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ht="54.75" hidden="1" customHeight="1" x14ac:dyDescent="0.25">
      <c r="A64" s="42" t="s">
        <v>41</v>
      </c>
      <c r="B64" s="43" t="s">
        <v>42</v>
      </c>
      <c r="C64" s="43">
        <v>527</v>
      </c>
      <c r="D64" s="22" t="s">
        <v>160</v>
      </c>
      <c r="E64" s="22" t="s">
        <v>180</v>
      </c>
      <c r="F64" s="23">
        <v>44593</v>
      </c>
      <c r="G64" s="23">
        <v>44773</v>
      </c>
      <c r="H64" s="271"/>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ht="54.75" hidden="1" customHeight="1" x14ac:dyDescent="0.25">
      <c r="A65" s="42" t="s">
        <v>41</v>
      </c>
      <c r="B65" s="43" t="s">
        <v>42</v>
      </c>
      <c r="C65" s="43">
        <v>527</v>
      </c>
      <c r="D65" s="22" t="s">
        <v>160</v>
      </c>
      <c r="E65" s="22" t="s">
        <v>181</v>
      </c>
      <c r="F65" s="23">
        <v>44593</v>
      </c>
      <c r="G65" s="23">
        <v>44773</v>
      </c>
      <c r="H65" s="271"/>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ht="54.75" hidden="1" customHeight="1" x14ac:dyDescent="0.25">
      <c r="A66" s="42" t="s">
        <v>41</v>
      </c>
      <c r="B66" s="43" t="s">
        <v>42</v>
      </c>
      <c r="C66" s="43">
        <v>527</v>
      </c>
      <c r="D66" s="22" t="s">
        <v>160</v>
      </c>
      <c r="E66" s="22" t="s">
        <v>182</v>
      </c>
      <c r="F66" s="23">
        <v>44593</v>
      </c>
      <c r="G66" s="23">
        <v>44773</v>
      </c>
      <c r="H66" s="271"/>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ht="54.75" hidden="1" customHeight="1" x14ac:dyDescent="0.25">
      <c r="A67" s="42" t="s">
        <v>41</v>
      </c>
      <c r="B67" s="43" t="s">
        <v>42</v>
      </c>
      <c r="C67" s="43">
        <v>527</v>
      </c>
      <c r="D67" s="22" t="s">
        <v>160</v>
      </c>
      <c r="E67" s="22" t="s">
        <v>183</v>
      </c>
      <c r="F67" s="23">
        <v>44593</v>
      </c>
      <c r="G67" s="23">
        <v>44773</v>
      </c>
      <c r="H67" s="271"/>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ht="54.75" hidden="1" customHeight="1" x14ac:dyDescent="0.25">
      <c r="A68" s="42" t="s">
        <v>41</v>
      </c>
      <c r="B68" s="43" t="s">
        <v>42</v>
      </c>
      <c r="C68" s="43">
        <v>527</v>
      </c>
      <c r="D68" s="22" t="s">
        <v>160</v>
      </c>
      <c r="E68" s="22" t="s">
        <v>184</v>
      </c>
      <c r="F68" s="23">
        <v>44713</v>
      </c>
      <c r="G68" s="23">
        <v>44834</v>
      </c>
      <c r="H68" s="271"/>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ht="54.75" hidden="1" customHeight="1" x14ac:dyDescent="0.25">
      <c r="A69" s="42" t="s">
        <v>41</v>
      </c>
      <c r="B69" s="43" t="s">
        <v>42</v>
      </c>
      <c r="C69" s="43">
        <v>527</v>
      </c>
      <c r="D69" s="22" t="s">
        <v>160</v>
      </c>
      <c r="E69" s="22" t="s">
        <v>186</v>
      </c>
      <c r="F69" s="23">
        <v>44713</v>
      </c>
      <c r="G69" s="23">
        <v>44834</v>
      </c>
      <c r="H69" s="271"/>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ht="42.75" hidden="1" customHeight="1" x14ac:dyDescent="0.25">
      <c r="A70" s="42" t="s">
        <v>41</v>
      </c>
      <c r="B70" s="43" t="s">
        <v>42</v>
      </c>
      <c r="C70" s="43">
        <v>527</v>
      </c>
      <c r="D70" s="22" t="s">
        <v>187</v>
      </c>
      <c r="E70" s="22" t="s">
        <v>188</v>
      </c>
      <c r="F70" s="23">
        <v>44593</v>
      </c>
      <c r="G70" s="23">
        <v>44680</v>
      </c>
      <c r="H70" s="271">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ht="57" hidden="1" x14ac:dyDescent="0.25">
      <c r="A71" s="42" t="s">
        <v>41</v>
      </c>
      <c r="B71" s="43" t="s">
        <v>42</v>
      </c>
      <c r="C71" s="43">
        <v>527</v>
      </c>
      <c r="D71" s="22" t="s">
        <v>187</v>
      </c>
      <c r="E71" s="22" t="s">
        <v>191</v>
      </c>
      <c r="F71" s="23">
        <v>44564</v>
      </c>
      <c r="G71" s="23">
        <v>44925</v>
      </c>
      <c r="H71" s="271"/>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ht="57" hidden="1" x14ac:dyDescent="0.25">
      <c r="A72" s="42" t="s">
        <v>41</v>
      </c>
      <c r="B72" s="43" t="s">
        <v>42</v>
      </c>
      <c r="C72" s="43">
        <v>527</v>
      </c>
      <c r="D72" s="22" t="s">
        <v>187</v>
      </c>
      <c r="E72" s="22" t="s">
        <v>193</v>
      </c>
      <c r="F72" s="23">
        <v>44711</v>
      </c>
      <c r="G72" s="23">
        <v>44864</v>
      </c>
      <c r="H72" s="271"/>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ht="57" hidden="1" x14ac:dyDescent="0.25">
      <c r="A73" s="42" t="s">
        <v>41</v>
      </c>
      <c r="B73" s="43" t="s">
        <v>42</v>
      </c>
      <c r="C73" s="43">
        <v>527</v>
      </c>
      <c r="D73" s="22" t="s">
        <v>187</v>
      </c>
      <c r="E73" s="22" t="s">
        <v>195</v>
      </c>
      <c r="F73" s="23">
        <v>44743</v>
      </c>
      <c r="G73" s="23">
        <v>44772</v>
      </c>
      <c r="H73" s="271"/>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ht="95.25" hidden="1" customHeight="1" x14ac:dyDescent="0.25">
      <c r="A74" s="42" t="s">
        <v>41</v>
      </c>
      <c r="B74" s="43" t="s">
        <v>42</v>
      </c>
      <c r="C74" s="43">
        <v>527</v>
      </c>
      <c r="D74" s="22" t="s">
        <v>187</v>
      </c>
      <c r="E74" s="22" t="s">
        <v>197</v>
      </c>
      <c r="F74" s="23">
        <v>44683</v>
      </c>
      <c r="G74" s="23">
        <v>44834</v>
      </c>
      <c r="H74" s="271"/>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ht="60.75" hidden="1" customHeight="1" x14ac:dyDescent="0.25">
      <c r="A75" s="42" t="s">
        <v>41</v>
      </c>
      <c r="B75" s="43" t="s">
        <v>42</v>
      </c>
      <c r="C75" s="43">
        <v>527</v>
      </c>
      <c r="D75" s="22" t="s">
        <v>199</v>
      </c>
      <c r="E75" s="22" t="s">
        <v>200</v>
      </c>
      <c r="F75" s="23">
        <v>44621</v>
      </c>
      <c r="G75" s="23">
        <v>44651</v>
      </c>
      <c r="H75" s="271">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ht="60.75" hidden="1" customHeight="1" x14ac:dyDescent="0.25">
      <c r="A76" s="42" t="s">
        <v>41</v>
      </c>
      <c r="B76" s="43" t="s">
        <v>42</v>
      </c>
      <c r="C76" s="43">
        <v>527</v>
      </c>
      <c r="D76" s="22" t="s">
        <v>199</v>
      </c>
      <c r="E76" s="22" t="s">
        <v>202</v>
      </c>
      <c r="F76" s="23">
        <v>44652</v>
      </c>
      <c r="G76" s="23">
        <v>44925</v>
      </c>
      <c r="H76" s="271"/>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ht="71.25" hidden="1" x14ac:dyDescent="0.25">
      <c r="A77" s="42" t="s">
        <v>41</v>
      </c>
      <c r="B77" s="43" t="s">
        <v>42</v>
      </c>
      <c r="C77" s="43">
        <v>527</v>
      </c>
      <c r="D77" s="22" t="s">
        <v>199</v>
      </c>
      <c r="E77" s="22" t="s">
        <v>204</v>
      </c>
      <c r="F77" s="23">
        <v>44805</v>
      </c>
      <c r="G77" s="23">
        <v>44925</v>
      </c>
      <c r="H77" s="271"/>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ht="42.75" hidden="1" x14ac:dyDescent="0.25">
      <c r="A78" s="42" t="s">
        <v>41</v>
      </c>
      <c r="B78" s="43" t="s">
        <v>42</v>
      </c>
      <c r="C78" s="43">
        <v>528</v>
      </c>
      <c r="D78" s="22" t="s">
        <v>206</v>
      </c>
      <c r="E78" s="22" t="s">
        <v>207</v>
      </c>
      <c r="F78" s="23">
        <v>44564</v>
      </c>
      <c r="G78" s="23">
        <v>44925</v>
      </c>
      <c r="H78" s="271">
        <f>+I78+I79+I80+I81+I82+I83</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ht="57" hidden="1" x14ac:dyDescent="0.25">
      <c r="A79" s="42" t="s">
        <v>41</v>
      </c>
      <c r="B79" s="43" t="s">
        <v>42</v>
      </c>
      <c r="C79" s="43">
        <v>528</v>
      </c>
      <c r="D79" s="22" t="s">
        <v>206</v>
      </c>
      <c r="E79" s="22" t="s">
        <v>213</v>
      </c>
      <c r="F79" s="23">
        <v>44564</v>
      </c>
      <c r="G79" s="23">
        <v>44925</v>
      </c>
      <c r="H79" s="271"/>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ref="AH79:AI86" si="5">+K79+M79+O79+Q79+S79+U79+W79+Y79+AA79+AC79+AE79+AG79</f>
        <v>0</v>
      </c>
      <c r="AJ79" s="22" t="s">
        <v>214</v>
      </c>
      <c r="AK79" s="47" t="s">
        <v>82</v>
      </c>
      <c r="AL79" s="47" t="s">
        <v>82</v>
      </c>
      <c r="AM79" s="45" t="s">
        <v>209</v>
      </c>
      <c r="AN79" s="25" t="s">
        <v>210</v>
      </c>
      <c r="AO79" s="25" t="s">
        <v>211</v>
      </c>
      <c r="AP79" s="25" t="s">
        <v>212</v>
      </c>
      <c r="AQ79" s="72"/>
    </row>
    <row r="80" spans="1:43" ht="42.75" hidden="1" x14ac:dyDescent="0.25">
      <c r="A80" s="42" t="s">
        <v>41</v>
      </c>
      <c r="B80" s="43" t="s">
        <v>42</v>
      </c>
      <c r="C80" s="43">
        <v>528</v>
      </c>
      <c r="D80" s="22" t="s">
        <v>206</v>
      </c>
      <c r="E80" s="22" t="s">
        <v>215</v>
      </c>
      <c r="F80" s="23">
        <v>44564</v>
      </c>
      <c r="G80" s="23">
        <v>44925</v>
      </c>
      <c r="H80" s="271"/>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216</v>
      </c>
      <c r="AK80" s="47" t="s">
        <v>82</v>
      </c>
      <c r="AL80" s="47" t="s">
        <v>82</v>
      </c>
      <c r="AM80" s="45" t="s">
        <v>209</v>
      </c>
      <c r="AN80" s="25" t="s">
        <v>210</v>
      </c>
      <c r="AO80" s="25" t="s">
        <v>211</v>
      </c>
      <c r="AP80" s="25" t="s">
        <v>212</v>
      </c>
      <c r="AQ80" s="72"/>
    </row>
    <row r="81" spans="1:43" ht="99.75" hidden="1" x14ac:dyDescent="0.25">
      <c r="A81" s="42" t="s">
        <v>41</v>
      </c>
      <c r="B81" s="43" t="s">
        <v>42</v>
      </c>
      <c r="C81" s="43">
        <v>528</v>
      </c>
      <c r="D81" s="22" t="s">
        <v>206</v>
      </c>
      <c r="E81" s="22" t="s">
        <v>217</v>
      </c>
      <c r="F81" s="23">
        <v>44564</v>
      </c>
      <c r="G81" s="23">
        <v>44925</v>
      </c>
      <c r="H81" s="271"/>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+J81+L81+N81+P81+R81+T81+V81+X81+Z81+AB81+AD81+AF81</f>
        <v>0.99999999999999978</v>
      </c>
      <c r="AI81" s="44">
        <f t="shared" si="5"/>
        <v>0</v>
      </c>
      <c r="AJ81" s="22" t="s">
        <v>218</v>
      </c>
      <c r="AK81" s="47" t="s">
        <v>82</v>
      </c>
      <c r="AL81" s="47" t="s">
        <v>82</v>
      </c>
      <c r="AM81" s="45" t="s">
        <v>209</v>
      </c>
      <c r="AN81" s="25" t="s">
        <v>210</v>
      </c>
      <c r="AO81" s="25" t="s">
        <v>211</v>
      </c>
      <c r="AP81" s="25" t="s">
        <v>212</v>
      </c>
      <c r="AQ81" s="72"/>
    </row>
    <row r="82" spans="1:43" ht="71.25" hidden="1" x14ac:dyDescent="0.25">
      <c r="A82" s="42" t="s">
        <v>41</v>
      </c>
      <c r="B82" s="43" t="s">
        <v>42</v>
      </c>
      <c r="C82" s="43">
        <v>528</v>
      </c>
      <c r="D82" s="22" t="s">
        <v>206</v>
      </c>
      <c r="E82" s="22" t="s">
        <v>219</v>
      </c>
      <c r="F82" s="23">
        <v>44593</v>
      </c>
      <c r="G82" s="23">
        <v>44926</v>
      </c>
      <c r="H82" s="271"/>
      <c r="I82" s="24">
        <v>0.1</v>
      </c>
      <c r="J82" s="24"/>
      <c r="K82" s="24"/>
      <c r="L82" s="24">
        <v>0.09</v>
      </c>
      <c r="M82" s="24"/>
      <c r="N82" s="24">
        <v>0.09</v>
      </c>
      <c r="O82" s="24"/>
      <c r="P82" s="24">
        <v>0.09</v>
      </c>
      <c r="Q82" s="24"/>
      <c r="R82" s="24">
        <v>0.09</v>
      </c>
      <c r="S82" s="24"/>
      <c r="T82" s="24">
        <v>0.09</v>
      </c>
      <c r="U82" s="24"/>
      <c r="V82" s="24">
        <v>0.09</v>
      </c>
      <c r="W82" s="24"/>
      <c r="X82" s="24">
        <v>0.09</v>
      </c>
      <c r="Y82" s="24"/>
      <c r="Z82" s="24">
        <v>0.09</v>
      </c>
      <c r="AA82" s="24"/>
      <c r="AB82" s="24">
        <v>0.09</v>
      </c>
      <c r="AC82" s="24"/>
      <c r="AD82" s="24">
        <v>0.09</v>
      </c>
      <c r="AE82" s="24"/>
      <c r="AF82" s="24">
        <v>0.1</v>
      </c>
      <c r="AG82" s="24"/>
      <c r="AH82" s="24">
        <f>+J82+L82+N82+P82+R82+T82+V82+X82+Z82+AB82+AD82+AF82</f>
        <v>0.99999999999999978</v>
      </c>
      <c r="AI82" s="44">
        <f t="shared" si="5"/>
        <v>0</v>
      </c>
      <c r="AJ82" s="22" t="s">
        <v>220</v>
      </c>
      <c r="AK82" s="47" t="s">
        <v>82</v>
      </c>
      <c r="AL82" s="47" t="s">
        <v>82</v>
      </c>
      <c r="AM82" s="45" t="s">
        <v>209</v>
      </c>
      <c r="AN82" s="25" t="s">
        <v>210</v>
      </c>
      <c r="AO82" s="25" t="s">
        <v>211</v>
      </c>
      <c r="AP82" s="25" t="s">
        <v>212</v>
      </c>
      <c r="AQ82" s="72"/>
    </row>
    <row r="83" spans="1:43" ht="42.75" hidden="1" x14ac:dyDescent="0.25">
      <c r="A83" s="42" t="s">
        <v>41</v>
      </c>
      <c r="B83" s="43" t="s">
        <v>42</v>
      </c>
      <c r="C83" s="43">
        <v>528</v>
      </c>
      <c r="D83" s="22" t="s">
        <v>206</v>
      </c>
      <c r="E83" s="22" t="s">
        <v>221</v>
      </c>
      <c r="F83" s="23">
        <v>44621</v>
      </c>
      <c r="G83" s="23">
        <v>44864</v>
      </c>
      <c r="H83" s="271"/>
      <c r="I83" s="24">
        <v>0.1</v>
      </c>
      <c r="J83" s="24"/>
      <c r="K83" s="24"/>
      <c r="L83" s="24"/>
      <c r="M83" s="24"/>
      <c r="N83" s="24">
        <v>0.5</v>
      </c>
      <c r="O83" s="24"/>
      <c r="P83" s="24"/>
      <c r="Q83" s="24"/>
      <c r="R83" s="24"/>
      <c r="S83" s="24"/>
      <c r="T83" s="24"/>
      <c r="U83" s="24"/>
      <c r="V83" s="24"/>
      <c r="W83" s="24"/>
      <c r="X83" s="24"/>
      <c r="Y83" s="24"/>
      <c r="Z83" s="24">
        <v>0.5</v>
      </c>
      <c r="AA83" s="24"/>
      <c r="AB83" s="24"/>
      <c r="AC83" s="24"/>
      <c r="AD83" s="24"/>
      <c r="AE83" s="24"/>
      <c r="AF83" s="24"/>
      <c r="AG83" s="24"/>
      <c r="AH83" s="24">
        <f>+J83+L83+N83+P83+R83+T83+V83+X83+Z83+AB83+AD83+AF83</f>
        <v>1</v>
      </c>
      <c r="AI83" s="44">
        <f t="shared" si="5"/>
        <v>0</v>
      </c>
      <c r="AJ83" s="22" t="s">
        <v>222</v>
      </c>
      <c r="AK83" s="47" t="s">
        <v>82</v>
      </c>
      <c r="AL83" s="47" t="s">
        <v>82</v>
      </c>
      <c r="AM83" s="45" t="s">
        <v>209</v>
      </c>
      <c r="AN83" s="25" t="s">
        <v>210</v>
      </c>
      <c r="AO83" s="25" t="s">
        <v>211</v>
      </c>
      <c r="AP83" s="25" t="s">
        <v>212</v>
      </c>
      <c r="AQ83" s="72"/>
    </row>
    <row r="84" spans="1:43" ht="42.75" x14ac:dyDescent="0.25">
      <c r="A84" s="69" t="s">
        <v>41</v>
      </c>
      <c r="B84" s="70" t="s">
        <v>42</v>
      </c>
      <c r="C84" s="70">
        <v>528</v>
      </c>
      <c r="D84" s="71" t="s">
        <v>223</v>
      </c>
      <c r="E84" s="71" t="s">
        <v>224</v>
      </c>
      <c r="F84" s="81">
        <v>44564</v>
      </c>
      <c r="G84" s="81">
        <v>44592</v>
      </c>
      <c r="H84" s="312">
        <f>+I84+I85+I86</f>
        <v>1</v>
      </c>
      <c r="I84" s="68">
        <v>0.05</v>
      </c>
      <c r="J84" s="68">
        <v>1</v>
      </c>
      <c r="K84" s="68"/>
      <c r="L84" s="68"/>
      <c r="M84" s="68"/>
      <c r="N84" s="68"/>
      <c r="O84" s="68"/>
      <c r="P84" s="68"/>
      <c r="Q84" s="68"/>
      <c r="R84" s="68"/>
      <c r="S84" s="68"/>
      <c r="T84" s="68"/>
      <c r="U84" s="68"/>
      <c r="V84" s="68"/>
      <c r="W84" s="68"/>
      <c r="X84" s="68"/>
      <c r="Y84" s="68"/>
      <c r="Z84" s="68"/>
      <c r="AA84" s="68"/>
      <c r="AB84" s="68"/>
      <c r="AC84" s="68"/>
      <c r="AD84" s="68"/>
      <c r="AE84" s="68"/>
      <c r="AF84" s="68"/>
      <c r="AG84" s="68"/>
      <c r="AH84" s="68">
        <f t="shared" si="5"/>
        <v>1</v>
      </c>
      <c r="AI84" s="77">
        <f t="shared" si="5"/>
        <v>0</v>
      </c>
      <c r="AJ84" s="71" t="s">
        <v>225</v>
      </c>
      <c r="AK84" s="78" t="s">
        <v>82</v>
      </c>
      <c r="AL84" s="80" t="s">
        <v>82</v>
      </c>
      <c r="AM84" s="78" t="s">
        <v>226</v>
      </c>
      <c r="AN84" s="78" t="s">
        <v>227</v>
      </c>
      <c r="AO84" s="78" t="s">
        <v>228</v>
      </c>
      <c r="AP84" s="79" t="s">
        <v>229</v>
      </c>
      <c r="AQ84" s="82"/>
    </row>
    <row r="85" spans="1:43" ht="42.75" x14ac:dyDescent="0.25">
      <c r="A85" s="69" t="s">
        <v>41</v>
      </c>
      <c r="B85" s="70" t="s">
        <v>42</v>
      </c>
      <c r="C85" s="70">
        <v>528</v>
      </c>
      <c r="D85" s="71" t="s">
        <v>223</v>
      </c>
      <c r="E85" s="71" t="s">
        <v>230</v>
      </c>
      <c r="F85" s="81">
        <v>44564</v>
      </c>
      <c r="G85" s="81">
        <v>44925</v>
      </c>
      <c r="H85" s="312"/>
      <c r="I85" s="68">
        <v>0.9</v>
      </c>
      <c r="J85" s="68">
        <v>0.1</v>
      </c>
      <c r="K85" s="68"/>
      <c r="L85" s="68">
        <v>0.12</v>
      </c>
      <c r="M85" s="68"/>
      <c r="N85" s="68">
        <v>0.06</v>
      </c>
      <c r="O85" s="68"/>
      <c r="P85" s="68">
        <v>0.05</v>
      </c>
      <c r="Q85" s="68"/>
      <c r="R85" s="68">
        <v>0.05</v>
      </c>
      <c r="S85" s="68"/>
      <c r="T85" s="68">
        <v>0.04</v>
      </c>
      <c r="U85" s="68"/>
      <c r="V85" s="68">
        <v>0.1</v>
      </c>
      <c r="W85" s="68"/>
      <c r="X85" s="68">
        <v>0.05</v>
      </c>
      <c r="Y85" s="68"/>
      <c r="Z85" s="68">
        <v>0.08</v>
      </c>
      <c r="AA85" s="68"/>
      <c r="AB85" s="68">
        <v>0.06</v>
      </c>
      <c r="AC85" s="68"/>
      <c r="AD85" s="68">
        <v>7.0000000000000007E-2</v>
      </c>
      <c r="AE85" s="68"/>
      <c r="AF85" s="68">
        <v>0.22</v>
      </c>
      <c r="AG85" s="68"/>
      <c r="AH85" s="68">
        <f t="shared" si="5"/>
        <v>1</v>
      </c>
      <c r="AI85" s="77">
        <f t="shared" si="5"/>
        <v>0</v>
      </c>
      <c r="AJ85" s="71" t="s">
        <v>231</v>
      </c>
      <c r="AK85" s="78" t="s">
        <v>82</v>
      </c>
      <c r="AL85" s="80" t="s">
        <v>82</v>
      </c>
      <c r="AM85" s="78" t="s">
        <v>226</v>
      </c>
      <c r="AN85" s="78" t="s">
        <v>227</v>
      </c>
      <c r="AO85" s="78" t="s">
        <v>228</v>
      </c>
      <c r="AP85" s="79" t="s">
        <v>229</v>
      </c>
      <c r="AQ85" s="82"/>
    </row>
    <row r="86" spans="1:43" ht="71.25" x14ac:dyDescent="0.25">
      <c r="A86" s="69" t="s">
        <v>41</v>
      </c>
      <c r="B86" s="70" t="s">
        <v>42</v>
      </c>
      <c r="C86" s="70">
        <v>528</v>
      </c>
      <c r="D86" s="71" t="s">
        <v>223</v>
      </c>
      <c r="E86" s="71" t="s">
        <v>232</v>
      </c>
      <c r="F86" s="81">
        <v>44564</v>
      </c>
      <c r="G86" s="81">
        <v>44925</v>
      </c>
      <c r="H86" s="312"/>
      <c r="I86" s="68">
        <v>0.05</v>
      </c>
      <c r="J86" s="68"/>
      <c r="K86" s="68"/>
      <c r="L86" s="68"/>
      <c r="M86" s="68"/>
      <c r="N86" s="68"/>
      <c r="O86" s="68"/>
      <c r="P86" s="68">
        <v>0.33329999999999999</v>
      </c>
      <c r="Q86" s="68"/>
      <c r="R86" s="68"/>
      <c r="S86" s="68"/>
      <c r="T86" s="68"/>
      <c r="U86" s="68"/>
      <c r="V86" s="68">
        <v>0.33329999999999999</v>
      </c>
      <c r="W86" s="68"/>
      <c r="X86" s="68"/>
      <c r="Y86" s="68"/>
      <c r="Z86" s="68"/>
      <c r="AA86" s="68"/>
      <c r="AB86" s="68">
        <v>0.33329999999999999</v>
      </c>
      <c r="AC86" s="68"/>
      <c r="AD86" s="68"/>
      <c r="AE86" s="68"/>
      <c r="AF86" s="68"/>
      <c r="AG86" s="68"/>
      <c r="AH86" s="68">
        <f t="shared" si="5"/>
        <v>0.99990000000000001</v>
      </c>
      <c r="AI86" s="77">
        <f t="shared" si="5"/>
        <v>0</v>
      </c>
      <c r="AJ86" s="71" t="s">
        <v>233</v>
      </c>
      <c r="AK86" s="78" t="s">
        <v>82</v>
      </c>
      <c r="AL86" s="80" t="s">
        <v>82</v>
      </c>
      <c r="AM86" s="78" t="s">
        <v>226</v>
      </c>
      <c r="AN86" s="78" t="s">
        <v>227</v>
      </c>
      <c r="AO86" s="78" t="s">
        <v>228</v>
      </c>
      <c r="AP86" s="79" t="s">
        <v>229</v>
      </c>
      <c r="AQ86" s="82"/>
    </row>
    <row r="87" spans="1:43" ht="63.75" hidden="1" customHeight="1" x14ac:dyDescent="0.25">
      <c r="A87" s="42" t="s">
        <v>41</v>
      </c>
      <c r="B87" s="43" t="s">
        <v>42</v>
      </c>
      <c r="C87" s="43">
        <v>528</v>
      </c>
      <c r="D87" s="22" t="s">
        <v>234</v>
      </c>
      <c r="E87" s="22" t="s">
        <v>235</v>
      </c>
      <c r="F87" s="23">
        <v>44593</v>
      </c>
      <c r="G87" s="23">
        <v>44620</v>
      </c>
      <c r="H87" s="271">
        <f>+I87+I88+I89+I90</f>
        <v>1</v>
      </c>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+J87+L87+N87+P87+R87+T87+V87+X87+Z87+AB87+AD87+AF87</f>
        <v>1</v>
      </c>
      <c r="AI87" s="44">
        <f>+K87+M87+O87+Q87+S87+U87+W87+Y87+AA87+AC87+AE87+AG87</f>
        <v>0</v>
      </c>
      <c r="AJ87" s="22" t="s">
        <v>236</v>
      </c>
      <c r="AK87" s="302">
        <v>1</v>
      </c>
      <c r="AL87" s="269">
        <v>1444923661</v>
      </c>
      <c r="AM87" s="45" t="s">
        <v>237</v>
      </c>
      <c r="AN87" s="45" t="s">
        <v>238</v>
      </c>
      <c r="AO87" s="25" t="s">
        <v>239</v>
      </c>
      <c r="AP87" s="25" t="s">
        <v>240</v>
      </c>
      <c r="AQ87" s="72"/>
    </row>
    <row r="88" spans="1:43" ht="61.5" hidden="1" customHeight="1" x14ac:dyDescent="0.25">
      <c r="A88" s="42" t="s">
        <v>41</v>
      </c>
      <c r="B88" s="43" t="s">
        <v>42</v>
      </c>
      <c r="C88" s="43">
        <v>528</v>
      </c>
      <c r="D88" s="22" t="s">
        <v>234</v>
      </c>
      <c r="E88" s="22" t="s">
        <v>241</v>
      </c>
      <c r="F88" s="23">
        <v>44593</v>
      </c>
      <c r="G88" s="23">
        <v>44620</v>
      </c>
      <c r="H88" s="271"/>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 t="shared" ref="AH88:AI113" si="6">+J88+L88+N88+P88+R88+T88+V88+X88+Z88+AB88+AD88+AF88</f>
        <v>1</v>
      </c>
      <c r="AI88" s="44">
        <f t="shared" si="6"/>
        <v>0</v>
      </c>
      <c r="AJ88" s="22" t="s">
        <v>242</v>
      </c>
      <c r="AK88" s="302"/>
      <c r="AL88" s="270"/>
      <c r="AM88" s="45" t="s">
        <v>237</v>
      </c>
      <c r="AN88" s="45" t="s">
        <v>238</v>
      </c>
      <c r="AO88" s="25" t="s">
        <v>239</v>
      </c>
      <c r="AP88" s="25" t="s">
        <v>240</v>
      </c>
      <c r="AQ88" s="72"/>
    </row>
    <row r="89" spans="1:43" ht="49.5" hidden="1" customHeight="1" x14ac:dyDescent="0.25">
      <c r="A89" s="42" t="s">
        <v>41</v>
      </c>
      <c r="B89" s="43" t="s">
        <v>42</v>
      </c>
      <c r="C89" s="43">
        <v>528</v>
      </c>
      <c r="D89" s="22" t="s">
        <v>234</v>
      </c>
      <c r="E89" s="22" t="s">
        <v>243</v>
      </c>
      <c r="F89" s="23">
        <v>44621</v>
      </c>
      <c r="G89" s="23">
        <v>44925</v>
      </c>
      <c r="H89" s="271"/>
      <c r="I89" s="24">
        <v>0.5</v>
      </c>
      <c r="J89" s="24"/>
      <c r="K89" s="24"/>
      <c r="L89" s="48"/>
      <c r="M89" s="24"/>
      <c r="N89" s="48">
        <v>0.1</v>
      </c>
      <c r="O89" s="24"/>
      <c r="P89" s="48">
        <v>0.1</v>
      </c>
      <c r="Q89" s="24"/>
      <c r="R89" s="48">
        <v>0.1</v>
      </c>
      <c r="S89" s="24"/>
      <c r="T89" s="48">
        <v>0.1</v>
      </c>
      <c r="U89" s="24"/>
      <c r="V89" s="48">
        <v>0.1</v>
      </c>
      <c r="W89" s="24"/>
      <c r="X89" s="48">
        <v>0.1</v>
      </c>
      <c r="Y89" s="24"/>
      <c r="Z89" s="48">
        <v>0.1</v>
      </c>
      <c r="AA89" s="24"/>
      <c r="AB89" s="48">
        <v>0.1</v>
      </c>
      <c r="AC89" s="24"/>
      <c r="AD89" s="48">
        <v>0.1</v>
      </c>
      <c r="AE89" s="24"/>
      <c r="AF89" s="48">
        <v>0.1</v>
      </c>
      <c r="AG89" s="24"/>
      <c r="AH89" s="24">
        <f t="shared" si="6"/>
        <v>0.99999999999999989</v>
      </c>
      <c r="AI89" s="44">
        <f t="shared" si="6"/>
        <v>0</v>
      </c>
      <c r="AJ89" s="22" t="s">
        <v>244</v>
      </c>
      <c r="AK89" s="302"/>
      <c r="AL89" s="270"/>
      <c r="AM89" s="45" t="s">
        <v>237</v>
      </c>
      <c r="AN89" s="45" t="s">
        <v>238</v>
      </c>
      <c r="AO89" s="25" t="s">
        <v>239</v>
      </c>
      <c r="AP89" s="25" t="s">
        <v>240</v>
      </c>
      <c r="AQ89" s="72"/>
    </row>
    <row r="90" spans="1:43" ht="56.25" hidden="1" customHeight="1" x14ac:dyDescent="0.25">
      <c r="A90" s="42" t="s">
        <v>41</v>
      </c>
      <c r="B90" s="43" t="s">
        <v>42</v>
      </c>
      <c r="C90" s="43">
        <v>528</v>
      </c>
      <c r="D90" s="22" t="s">
        <v>234</v>
      </c>
      <c r="E90" s="22" t="s">
        <v>245</v>
      </c>
      <c r="F90" s="23">
        <v>44621</v>
      </c>
      <c r="G90" s="23">
        <v>44925</v>
      </c>
      <c r="H90" s="271"/>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246</v>
      </c>
      <c r="AK90" s="302"/>
      <c r="AL90" s="277"/>
      <c r="AM90" s="45" t="s">
        <v>237</v>
      </c>
      <c r="AN90" s="45" t="s">
        <v>238</v>
      </c>
      <c r="AO90" s="25" t="s">
        <v>239</v>
      </c>
      <c r="AP90" s="25" t="s">
        <v>240</v>
      </c>
      <c r="AQ90" s="72"/>
    </row>
    <row r="91" spans="1:43" ht="56.25" hidden="1" customHeight="1" x14ac:dyDescent="0.25">
      <c r="A91" s="42" t="s">
        <v>41</v>
      </c>
      <c r="B91" s="43" t="s">
        <v>42</v>
      </c>
      <c r="C91" s="43">
        <v>527</v>
      </c>
      <c r="D91" s="22" t="s">
        <v>247</v>
      </c>
      <c r="E91" s="22" t="s">
        <v>248</v>
      </c>
      <c r="F91" s="23">
        <v>44562</v>
      </c>
      <c r="G91" s="23">
        <v>44926</v>
      </c>
      <c r="H91" s="271">
        <f>+I91+I92+I93+I94+I95+I96+I97+I98</f>
        <v>0.99999999999999989</v>
      </c>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6"/>
        <v>1</v>
      </c>
      <c r="AI91" s="44">
        <f t="shared" si="6"/>
        <v>0</v>
      </c>
      <c r="AJ91" s="22" t="s">
        <v>249</v>
      </c>
      <c r="AK91" s="45" t="s">
        <v>82</v>
      </c>
      <c r="AL91" s="47" t="s">
        <v>82</v>
      </c>
      <c r="AM91" s="45" t="s">
        <v>237</v>
      </c>
      <c r="AN91" s="45" t="s">
        <v>250</v>
      </c>
      <c r="AO91" s="25" t="s">
        <v>239</v>
      </c>
      <c r="AP91" s="25" t="s">
        <v>240</v>
      </c>
      <c r="AQ91" s="72"/>
    </row>
    <row r="92" spans="1:43" ht="56.25" hidden="1" customHeight="1" x14ac:dyDescent="0.25">
      <c r="A92" s="42" t="s">
        <v>41</v>
      </c>
      <c r="B92" s="43" t="s">
        <v>42</v>
      </c>
      <c r="C92" s="43">
        <v>527</v>
      </c>
      <c r="D92" s="22" t="s">
        <v>247</v>
      </c>
      <c r="E92" s="22" t="s">
        <v>251</v>
      </c>
      <c r="F92" s="23">
        <v>44774</v>
      </c>
      <c r="G92" s="23">
        <v>44895</v>
      </c>
      <c r="H92" s="271"/>
      <c r="I92" s="24">
        <v>0.1</v>
      </c>
      <c r="J92" s="24"/>
      <c r="K92" s="24"/>
      <c r="L92" s="24"/>
      <c r="M92" s="24"/>
      <c r="N92" s="24"/>
      <c r="O92" s="24"/>
      <c r="P92" s="24"/>
      <c r="Q92" s="24"/>
      <c r="R92" s="24"/>
      <c r="S92" s="24"/>
      <c r="T92" s="24"/>
      <c r="U92" s="24"/>
      <c r="V92" s="24"/>
      <c r="W92" s="24"/>
      <c r="X92" s="24">
        <v>0.1</v>
      </c>
      <c r="Y92" s="24"/>
      <c r="Z92" s="24">
        <v>0.1</v>
      </c>
      <c r="AA92" s="24"/>
      <c r="AB92" s="24">
        <v>0.7</v>
      </c>
      <c r="AC92" s="24"/>
      <c r="AD92" s="24">
        <v>0.1</v>
      </c>
      <c r="AE92" s="24"/>
      <c r="AF92" s="24"/>
      <c r="AG92" s="24"/>
      <c r="AH92" s="24">
        <f t="shared" si="6"/>
        <v>0.99999999999999989</v>
      </c>
      <c r="AI92" s="44">
        <f t="shared" si="6"/>
        <v>0</v>
      </c>
      <c r="AJ92" s="22" t="s">
        <v>252</v>
      </c>
      <c r="AK92" s="45" t="s">
        <v>82</v>
      </c>
      <c r="AL92" s="47" t="s">
        <v>82</v>
      </c>
      <c r="AM92" s="45" t="s">
        <v>237</v>
      </c>
      <c r="AN92" s="45" t="s">
        <v>253</v>
      </c>
      <c r="AO92" s="25" t="s">
        <v>239</v>
      </c>
      <c r="AP92" s="25" t="s">
        <v>240</v>
      </c>
      <c r="AQ92" s="72"/>
    </row>
    <row r="93" spans="1:43" ht="56.25" hidden="1" customHeight="1" x14ac:dyDescent="0.25">
      <c r="A93" s="42" t="s">
        <v>41</v>
      </c>
      <c r="B93" s="43" t="s">
        <v>42</v>
      </c>
      <c r="C93" s="43">
        <v>527</v>
      </c>
      <c r="D93" s="22" t="s">
        <v>247</v>
      </c>
      <c r="E93" s="49" t="s">
        <v>254</v>
      </c>
      <c r="F93" s="23">
        <v>44562</v>
      </c>
      <c r="G93" s="23">
        <v>44926</v>
      </c>
      <c r="H93" s="271"/>
      <c r="I93" s="24">
        <v>0.1</v>
      </c>
      <c r="J93" s="24">
        <v>0.2</v>
      </c>
      <c r="K93" s="24"/>
      <c r="L93" s="24"/>
      <c r="M93" s="24"/>
      <c r="N93" s="24"/>
      <c r="O93" s="24"/>
      <c r="P93" s="24">
        <v>0.2</v>
      </c>
      <c r="Q93" s="24"/>
      <c r="R93" s="24"/>
      <c r="S93" s="24"/>
      <c r="T93" s="24"/>
      <c r="U93" s="24"/>
      <c r="V93" s="24">
        <v>0.2</v>
      </c>
      <c r="W93" s="24"/>
      <c r="X93" s="24"/>
      <c r="Y93" s="24"/>
      <c r="Z93" s="24"/>
      <c r="AA93" s="24"/>
      <c r="AB93" s="24">
        <v>0.2</v>
      </c>
      <c r="AC93" s="24"/>
      <c r="AD93" s="24"/>
      <c r="AE93" s="24"/>
      <c r="AF93" s="24">
        <v>0.2</v>
      </c>
      <c r="AG93" s="24"/>
      <c r="AH93" s="24">
        <f t="shared" si="6"/>
        <v>1</v>
      </c>
      <c r="AI93" s="44">
        <f t="shared" si="6"/>
        <v>0</v>
      </c>
      <c r="AJ93" s="22" t="s">
        <v>255</v>
      </c>
      <c r="AK93" s="45" t="s">
        <v>82</v>
      </c>
      <c r="AL93" s="47" t="s">
        <v>82</v>
      </c>
      <c r="AM93" s="45" t="s">
        <v>237</v>
      </c>
      <c r="AN93" s="25" t="s">
        <v>239</v>
      </c>
      <c r="AO93" s="25" t="s">
        <v>239</v>
      </c>
      <c r="AP93" s="25" t="s">
        <v>240</v>
      </c>
      <c r="AQ93" s="72"/>
    </row>
    <row r="94" spans="1:43" ht="72.75" hidden="1" customHeight="1" x14ac:dyDescent="0.25">
      <c r="A94" s="42" t="s">
        <v>41</v>
      </c>
      <c r="B94" s="43" t="s">
        <v>42</v>
      </c>
      <c r="C94" s="43">
        <v>527</v>
      </c>
      <c r="D94" s="22" t="s">
        <v>247</v>
      </c>
      <c r="E94" s="22" t="s">
        <v>256</v>
      </c>
      <c r="F94" s="23">
        <v>44562</v>
      </c>
      <c r="G94" s="23">
        <v>44926</v>
      </c>
      <c r="H94" s="271"/>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257</v>
      </c>
      <c r="AK94" s="45" t="s">
        <v>82</v>
      </c>
      <c r="AL94" s="47" t="s">
        <v>82</v>
      </c>
      <c r="AM94" s="45" t="s">
        <v>237</v>
      </c>
      <c r="AN94" s="45" t="s">
        <v>258</v>
      </c>
      <c r="AO94" s="25" t="s">
        <v>239</v>
      </c>
      <c r="AP94" s="25" t="s">
        <v>240</v>
      </c>
      <c r="AQ94" s="72"/>
    </row>
    <row r="95" spans="1:43" ht="56.25" hidden="1" customHeight="1" x14ac:dyDescent="0.25">
      <c r="A95" s="42" t="s">
        <v>41</v>
      </c>
      <c r="B95" s="43" t="s">
        <v>42</v>
      </c>
      <c r="C95" s="43">
        <v>527</v>
      </c>
      <c r="D95" s="22" t="s">
        <v>247</v>
      </c>
      <c r="E95" s="22" t="s">
        <v>259</v>
      </c>
      <c r="F95" s="23">
        <v>44562</v>
      </c>
      <c r="G95" s="23">
        <v>44926</v>
      </c>
      <c r="H95" s="271"/>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6"/>
        <v>0.99999999999999978</v>
      </c>
      <c r="AI95" s="44">
        <f t="shared" si="6"/>
        <v>0</v>
      </c>
      <c r="AJ95" s="22" t="s">
        <v>260</v>
      </c>
      <c r="AK95" s="45" t="s">
        <v>82</v>
      </c>
      <c r="AL95" s="47" t="s">
        <v>82</v>
      </c>
      <c r="AM95" s="45" t="s">
        <v>237</v>
      </c>
      <c r="AN95" s="45" t="s">
        <v>261</v>
      </c>
      <c r="AO95" s="25" t="s">
        <v>239</v>
      </c>
      <c r="AP95" s="25" t="s">
        <v>240</v>
      </c>
      <c r="AQ95" s="72"/>
    </row>
    <row r="96" spans="1:43" ht="56.25" hidden="1" customHeight="1" x14ac:dyDescent="0.25">
      <c r="A96" s="42" t="s">
        <v>41</v>
      </c>
      <c r="B96" s="43" t="s">
        <v>42</v>
      </c>
      <c r="C96" s="43">
        <v>527</v>
      </c>
      <c r="D96" s="22" t="s">
        <v>247</v>
      </c>
      <c r="E96" s="22" t="s">
        <v>262</v>
      </c>
      <c r="F96" s="23">
        <v>44593</v>
      </c>
      <c r="G96" s="23" t="s">
        <v>263</v>
      </c>
      <c r="H96" s="271"/>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264</v>
      </c>
      <c r="AK96" s="45" t="s">
        <v>82</v>
      </c>
      <c r="AL96" s="47" t="s">
        <v>82</v>
      </c>
      <c r="AM96" s="45" t="s">
        <v>237</v>
      </c>
      <c r="AN96" s="45" t="s">
        <v>265</v>
      </c>
      <c r="AO96" s="25" t="s">
        <v>239</v>
      </c>
      <c r="AP96" s="25" t="s">
        <v>240</v>
      </c>
      <c r="AQ96" s="72"/>
    </row>
    <row r="97" spans="1:43" ht="56.25" hidden="1" customHeight="1" x14ac:dyDescent="0.25">
      <c r="A97" s="42" t="s">
        <v>41</v>
      </c>
      <c r="B97" s="43" t="s">
        <v>42</v>
      </c>
      <c r="C97" s="43">
        <v>527</v>
      </c>
      <c r="D97" s="22" t="s">
        <v>247</v>
      </c>
      <c r="E97" s="22" t="s">
        <v>266</v>
      </c>
      <c r="F97" s="23">
        <v>44593</v>
      </c>
      <c r="G97" s="23" t="s">
        <v>263</v>
      </c>
      <c r="H97" s="271"/>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6"/>
        <v>0.99999999999999989</v>
      </c>
      <c r="AI97" s="44">
        <f t="shared" si="6"/>
        <v>0</v>
      </c>
      <c r="AJ97" s="22" t="s">
        <v>267</v>
      </c>
      <c r="AK97" s="45" t="s">
        <v>82</v>
      </c>
      <c r="AL97" s="47" t="s">
        <v>82</v>
      </c>
      <c r="AM97" s="45" t="s">
        <v>237</v>
      </c>
      <c r="AN97" s="45" t="s">
        <v>265</v>
      </c>
      <c r="AO97" s="25" t="s">
        <v>239</v>
      </c>
      <c r="AP97" s="25" t="s">
        <v>240</v>
      </c>
      <c r="AQ97" s="72"/>
    </row>
    <row r="98" spans="1:43" ht="56.25" hidden="1" customHeight="1" x14ac:dyDescent="0.25">
      <c r="A98" s="42" t="s">
        <v>41</v>
      </c>
      <c r="B98" s="43" t="s">
        <v>42</v>
      </c>
      <c r="C98" s="43">
        <v>527</v>
      </c>
      <c r="D98" s="22" t="s">
        <v>247</v>
      </c>
      <c r="E98" s="22" t="s">
        <v>268</v>
      </c>
      <c r="F98" s="23">
        <v>44621</v>
      </c>
      <c r="G98" s="23">
        <v>44803</v>
      </c>
      <c r="H98" s="271"/>
      <c r="I98" s="24">
        <v>0.1</v>
      </c>
      <c r="J98" s="24"/>
      <c r="K98" s="24"/>
      <c r="L98" s="24"/>
      <c r="M98" s="24"/>
      <c r="N98" s="24">
        <v>0.1</v>
      </c>
      <c r="O98" s="24"/>
      <c r="P98" s="24">
        <v>0.2</v>
      </c>
      <c r="Q98" s="24"/>
      <c r="R98" s="24">
        <v>0.2</v>
      </c>
      <c r="S98" s="24"/>
      <c r="T98" s="24">
        <v>0.2</v>
      </c>
      <c r="U98" s="24"/>
      <c r="V98" s="24">
        <v>0.2</v>
      </c>
      <c r="W98" s="24"/>
      <c r="X98" s="24">
        <v>0.1</v>
      </c>
      <c r="Y98" s="24"/>
      <c r="Z98" s="24"/>
      <c r="AA98" s="24"/>
      <c r="AB98" s="24"/>
      <c r="AC98" s="24"/>
      <c r="AD98" s="24"/>
      <c r="AE98" s="24"/>
      <c r="AF98" s="24"/>
      <c r="AG98" s="24"/>
      <c r="AH98" s="24">
        <f t="shared" si="6"/>
        <v>0.99999999999999989</v>
      </c>
      <c r="AI98" s="44">
        <f t="shared" si="6"/>
        <v>0</v>
      </c>
      <c r="AJ98" s="22" t="s">
        <v>269</v>
      </c>
      <c r="AK98" s="45" t="s">
        <v>82</v>
      </c>
      <c r="AL98" s="47" t="s">
        <v>82</v>
      </c>
      <c r="AM98" s="45" t="s">
        <v>237</v>
      </c>
      <c r="AN98" s="45" t="s">
        <v>265</v>
      </c>
      <c r="AO98" s="25" t="s">
        <v>239</v>
      </c>
      <c r="AP98" s="25" t="s">
        <v>240</v>
      </c>
      <c r="AQ98" s="72"/>
    </row>
    <row r="99" spans="1:43" ht="58.5" hidden="1" x14ac:dyDescent="0.25">
      <c r="A99" s="42" t="s">
        <v>41</v>
      </c>
      <c r="B99" s="43" t="s">
        <v>42</v>
      </c>
      <c r="C99" s="43">
        <v>528</v>
      </c>
      <c r="D99" s="22" t="s">
        <v>270</v>
      </c>
      <c r="E99" s="50" t="s">
        <v>271</v>
      </c>
      <c r="F99" s="23">
        <v>44564</v>
      </c>
      <c r="G99" s="23">
        <v>44926</v>
      </c>
      <c r="H99" s="271">
        <f>+I99+I100+I101+I102+I103+I104+I105+I106+I107+I108</f>
        <v>1</v>
      </c>
      <c r="I99" s="24">
        <v>0.2</v>
      </c>
      <c r="J99" s="24"/>
      <c r="K99" s="24"/>
      <c r="L99" s="24">
        <v>0.25</v>
      </c>
      <c r="M99" s="24"/>
      <c r="N99" s="24"/>
      <c r="O99" s="24"/>
      <c r="P99" s="24">
        <v>0.25</v>
      </c>
      <c r="Q99" s="24"/>
      <c r="R99" s="24"/>
      <c r="S99" s="24"/>
      <c r="T99" s="24"/>
      <c r="U99" s="24"/>
      <c r="V99" s="24">
        <v>0.25</v>
      </c>
      <c r="W99" s="24"/>
      <c r="X99" s="24"/>
      <c r="Y99" s="24"/>
      <c r="Z99" s="24"/>
      <c r="AA99" s="24"/>
      <c r="AB99" s="24"/>
      <c r="AC99" s="24"/>
      <c r="AD99" s="24"/>
      <c r="AE99" s="24"/>
      <c r="AF99" s="24">
        <v>0.25</v>
      </c>
      <c r="AG99" s="24"/>
      <c r="AH99" s="24">
        <f t="shared" si="6"/>
        <v>1</v>
      </c>
      <c r="AI99" s="44">
        <f t="shared" si="6"/>
        <v>0</v>
      </c>
      <c r="AJ99" s="22" t="s">
        <v>272</v>
      </c>
      <c r="AK99" s="47" t="s">
        <v>82</v>
      </c>
      <c r="AL99" s="47" t="s">
        <v>82</v>
      </c>
      <c r="AM99" s="45" t="s">
        <v>237</v>
      </c>
      <c r="AN99" s="45" t="s">
        <v>265</v>
      </c>
      <c r="AO99" s="25" t="s">
        <v>239</v>
      </c>
      <c r="AP99" s="25" t="s">
        <v>240</v>
      </c>
      <c r="AQ99" s="72"/>
    </row>
    <row r="100" spans="1:43" ht="72.75" hidden="1" x14ac:dyDescent="0.25">
      <c r="A100" s="42" t="s">
        <v>41</v>
      </c>
      <c r="B100" s="43" t="s">
        <v>42</v>
      </c>
      <c r="C100" s="43">
        <v>528</v>
      </c>
      <c r="D100" s="22" t="s">
        <v>273</v>
      </c>
      <c r="E100" s="50" t="s">
        <v>274</v>
      </c>
      <c r="F100" s="51">
        <v>44866</v>
      </c>
      <c r="G100" s="23">
        <v>44925</v>
      </c>
      <c r="H100" s="271"/>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275</v>
      </c>
      <c r="AK100" s="47" t="s">
        <v>82</v>
      </c>
      <c r="AL100" s="47" t="s">
        <v>82</v>
      </c>
      <c r="AM100" s="45" t="s">
        <v>237</v>
      </c>
      <c r="AN100" s="45" t="s">
        <v>265</v>
      </c>
      <c r="AO100" s="25" t="s">
        <v>239</v>
      </c>
      <c r="AP100" s="25" t="s">
        <v>240</v>
      </c>
      <c r="AQ100" s="72"/>
    </row>
    <row r="101" spans="1:43" ht="72.75" hidden="1" x14ac:dyDescent="0.25">
      <c r="A101" s="42" t="s">
        <v>41</v>
      </c>
      <c r="B101" s="43" t="s">
        <v>42</v>
      </c>
      <c r="C101" s="43">
        <v>528</v>
      </c>
      <c r="D101" s="22" t="s">
        <v>276</v>
      </c>
      <c r="E101" s="50" t="s">
        <v>277</v>
      </c>
      <c r="F101" s="51">
        <v>44866</v>
      </c>
      <c r="G101" s="23">
        <v>44925</v>
      </c>
      <c r="H101" s="271"/>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6"/>
        <v>1</v>
      </c>
      <c r="AI101" s="44">
        <f t="shared" si="6"/>
        <v>0</v>
      </c>
      <c r="AJ101" s="22" t="s">
        <v>278</v>
      </c>
      <c r="AK101" s="47" t="s">
        <v>82</v>
      </c>
      <c r="AL101" s="47" t="s">
        <v>82</v>
      </c>
      <c r="AM101" s="45" t="s">
        <v>237</v>
      </c>
      <c r="AN101" s="45" t="s">
        <v>265</v>
      </c>
      <c r="AO101" s="25" t="s">
        <v>239</v>
      </c>
      <c r="AP101" s="25" t="s">
        <v>240</v>
      </c>
      <c r="AQ101" s="72"/>
    </row>
    <row r="102" spans="1:43" ht="72.75" hidden="1" x14ac:dyDescent="0.25">
      <c r="A102" s="42" t="s">
        <v>41</v>
      </c>
      <c r="B102" s="43" t="s">
        <v>42</v>
      </c>
      <c r="C102" s="43">
        <v>528</v>
      </c>
      <c r="D102" s="22" t="s">
        <v>273</v>
      </c>
      <c r="E102" s="50" t="s">
        <v>279</v>
      </c>
      <c r="F102" s="51">
        <v>44896</v>
      </c>
      <c r="G102" s="23">
        <v>44925</v>
      </c>
      <c r="H102" s="271"/>
      <c r="I102" s="24">
        <v>0.04</v>
      </c>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v>1</v>
      </c>
      <c r="AG102" s="24"/>
      <c r="AH102" s="24">
        <f t="shared" si="6"/>
        <v>1</v>
      </c>
      <c r="AI102" s="44">
        <f t="shared" si="6"/>
        <v>0</v>
      </c>
      <c r="AJ102" s="22" t="s">
        <v>280</v>
      </c>
      <c r="AK102" s="47" t="s">
        <v>82</v>
      </c>
      <c r="AL102" s="47" t="s">
        <v>82</v>
      </c>
      <c r="AM102" s="45" t="s">
        <v>237</v>
      </c>
      <c r="AN102" s="45" t="s">
        <v>265</v>
      </c>
      <c r="AO102" s="25" t="s">
        <v>239</v>
      </c>
      <c r="AP102" s="25" t="s">
        <v>240</v>
      </c>
      <c r="AQ102" s="72"/>
    </row>
    <row r="103" spans="1:43" ht="58.5" hidden="1" x14ac:dyDescent="0.25">
      <c r="A103" s="42" t="s">
        <v>41</v>
      </c>
      <c r="B103" s="43" t="s">
        <v>42</v>
      </c>
      <c r="C103" s="43">
        <v>528</v>
      </c>
      <c r="D103" s="22" t="s">
        <v>281</v>
      </c>
      <c r="E103" s="50" t="s">
        <v>282</v>
      </c>
      <c r="F103" s="51">
        <v>44562</v>
      </c>
      <c r="G103" s="23">
        <v>44592</v>
      </c>
      <c r="H103" s="271"/>
      <c r="I103" s="24">
        <v>0.1</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6"/>
        <v>1</v>
      </c>
      <c r="AI103" s="44">
        <f t="shared" si="6"/>
        <v>0</v>
      </c>
      <c r="AJ103" s="22" t="s">
        <v>283</v>
      </c>
      <c r="AK103" s="47" t="s">
        <v>82</v>
      </c>
      <c r="AL103" s="47" t="s">
        <v>82</v>
      </c>
      <c r="AM103" s="45" t="s">
        <v>237</v>
      </c>
      <c r="AN103" s="45" t="s">
        <v>265</v>
      </c>
      <c r="AO103" s="25" t="s">
        <v>239</v>
      </c>
      <c r="AP103" s="25" t="s">
        <v>240</v>
      </c>
      <c r="AQ103" s="72"/>
    </row>
    <row r="104" spans="1:43" ht="58.5" hidden="1" x14ac:dyDescent="0.25">
      <c r="A104" s="42" t="s">
        <v>41</v>
      </c>
      <c r="B104" s="43" t="s">
        <v>42</v>
      </c>
      <c r="C104" s="43">
        <v>528</v>
      </c>
      <c r="D104" s="22" t="s">
        <v>284</v>
      </c>
      <c r="E104" s="50" t="s">
        <v>285</v>
      </c>
      <c r="F104" s="51">
        <v>44562</v>
      </c>
      <c r="G104" s="23">
        <v>44592</v>
      </c>
      <c r="H104" s="271"/>
      <c r="I104" s="24">
        <v>0.05</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+J104+L104+N104+P104+R104+T104+V104+X104+Z104+AB104+AD104+AF104</f>
        <v>1</v>
      </c>
      <c r="AI104" s="44">
        <f>+K104+M104+O104+Q104+S104+U104+W104+Y104+AA104+AC104+AE104+AG104</f>
        <v>0</v>
      </c>
      <c r="AJ104" s="22" t="s">
        <v>286</v>
      </c>
      <c r="AK104" s="47" t="s">
        <v>82</v>
      </c>
      <c r="AL104" s="47" t="s">
        <v>82</v>
      </c>
      <c r="AM104" s="45" t="s">
        <v>237</v>
      </c>
      <c r="AN104" s="45" t="s">
        <v>265</v>
      </c>
      <c r="AO104" s="25" t="s">
        <v>239</v>
      </c>
      <c r="AP104" s="25" t="s">
        <v>240</v>
      </c>
      <c r="AQ104" s="72"/>
    </row>
    <row r="105" spans="1:43" ht="99.75" hidden="1" x14ac:dyDescent="0.25">
      <c r="A105" s="42" t="s">
        <v>41</v>
      </c>
      <c r="B105" s="43" t="s">
        <v>42</v>
      </c>
      <c r="C105" s="43">
        <v>528</v>
      </c>
      <c r="D105" s="22" t="s">
        <v>287</v>
      </c>
      <c r="E105" s="50" t="s">
        <v>288</v>
      </c>
      <c r="F105" s="51">
        <v>44593</v>
      </c>
      <c r="G105" s="23">
        <v>44620</v>
      </c>
      <c r="H105" s="271"/>
      <c r="I105" s="24">
        <v>0.05</v>
      </c>
      <c r="J105" s="24"/>
      <c r="K105" s="24"/>
      <c r="L105" s="24">
        <v>1</v>
      </c>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6"/>
        <v>1</v>
      </c>
      <c r="AI105" s="44">
        <f t="shared" si="6"/>
        <v>0</v>
      </c>
      <c r="AJ105" s="22" t="s">
        <v>289</v>
      </c>
      <c r="AK105" s="47" t="s">
        <v>82</v>
      </c>
      <c r="AL105" s="47" t="s">
        <v>82</v>
      </c>
      <c r="AM105" s="45" t="s">
        <v>237</v>
      </c>
      <c r="AN105" s="45" t="s">
        <v>265</v>
      </c>
      <c r="AO105" s="25" t="s">
        <v>239</v>
      </c>
      <c r="AP105" s="25" t="s">
        <v>240</v>
      </c>
      <c r="AQ105" s="72"/>
    </row>
    <row r="106" spans="1:43" ht="58.5" hidden="1" x14ac:dyDescent="0.25">
      <c r="A106" s="42" t="s">
        <v>41</v>
      </c>
      <c r="B106" s="43" t="s">
        <v>42</v>
      </c>
      <c r="C106" s="43">
        <v>528</v>
      </c>
      <c r="D106" s="22" t="s">
        <v>290</v>
      </c>
      <c r="E106" s="50" t="s">
        <v>291</v>
      </c>
      <c r="F106" s="51">
        <v>44593</v>
      </c>
      <c r="G106" s="23">
        <v>44925</v>
      </c>
      <c r="H106" s="271"/>
      <c r="I106" s="24">
        <v>0.1</v>
      </c>
      <c r="J106" s="24"/>
      <c r="K106" s="24"/>
      <c r="L106" s="24"/>
      <c r="M106" s="24"/>
      <c r="N106" s="24">
        <v>0.25</v>
      </c>
      <c r="O106" s="24"/>
      <c r="P106" s="24"/>
      <c r="Q106" s="24"/>
      <c r="R106" s="24"/>
      <c r="S106" s="24"/>
      <c r="T106" s="24">
        <v>0.25</v>
      </c>
      <c r="U106" s="24"/>
      <c r="V106" s="24"/>
      <c r="W106" s="24"/>
      <c r="X106" s="24"/>
      <c r="Y106" s="24"/>
      <c r="Z106" s="24">
        <v>0.25</v>
      </c>
      <c r="AA106" s="24"/>
      <c r="AB106" s="24"/>
      <c r="AC106" s="24"/>
      <c r="AD106" s="24"/>
      <c r="AE106" s="24"/>
      <c r="AF106" s="24">
        <v>0.25</v>
      </c>
      <c r="AG106" s="24"/>
      <c r="AH106" s="24">
        <f t="shared" si="6"/>
        <v>1</v>
      </c>
      <c r="AI106" s="44">
        <f t="shared" si="6"/>
        <v>0</v>
      </c>
      <c r="AJ106" s="22" t="s">
        <v>292</v>
      </c>
      <c r="AK106" s="47" t="s">
        <v>82</v>
      </c>
      <c r="AL106" s="47" t="s">
        <v>82</v>
      </c>
      <c r="AM106" s="45" t="s">
        <v>293</v>
      </c>
      <c r="AN106" s="45" t="s">
        <v>294</v>
      </c>
      <c r="AO106" s="25" t="s">
        <v>295</v>
      </c>
      <c r="AP106" s="25" t="s">
        <v>240</v>
      </c>
      <c r="AQ106" s="72"/>
    </row>
    <row r="107" spans="1:43" ht="71.25" hidden="1" x14ac:dyDescent="0.25">
      <c r="A107" s="42" t="s">
        <v>41</v>
      </c>
      <c r="B107" s="43" t="s">
        <v>42</v>
      </c>
      <c r="C107" s="43">
        <v>528</v>
      </c>
      <c r="D107" s="22" t="s">
        <v>296</v>
      </c>
      <c r="E107" s="50" t="s">
        <v>297</v>
      </c>
      <c r="F107" s="51">
        <v>44652</v>
      </c>
      <c r="G107" s="23">
        <v>44925</v>
      </c>
      <c r="H107" s="271"/>
      <c r="I107" s="24">
        <v>0.1</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298</v>
      </c>
      <c r="AK107" s="47" t="s">
        <v>82</v>
      </c>
      <c r="AL107" s="47" t="s">
        <v>82</v>
      </c>
      <c r="AM107" s="45" t="s">
        <v>237</v>
      </c>
      <c r="AN107" s="45" t="s">
        <v>265</v>
      </c>
      <c r="AO107" s="25" t="s">
        <v>239</v>
      </c>
      <c r="AP107" s="25" t="s">
        <v>240</v>
      </c>
      <c r="AQ107" s="72"/>
    </row>
    <row r="108" spans="1:43" ht="87.75" hidden="1" customHeight="1" x14ac:dyDescent="0.25">
      <c r="A108" s="42" t="s">
        <v>41</v>
      </c>
      <c r="B108" s="43" t="s">
        <v>42</v>
      </c>
      <c r="C108" s="43">
        <v>528</v>
      </c>
      <c r="D108" s="22" t="s">
        <v>299</v>
      </c>
      <c r="E108" s="50" t="s">
        <v>300</v>
      </c>
      <c r="F108" s="51">
        <v>44652</v>
      </c>
      <c r="G108" s="23">
        <v>44925</v>
      </c>
      <c r="H108" s="271"/>
      <c r="I108" s="24">
        <v>0.2</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6"/>
        <v>0.99990000000000001</v>
      </c>
      <c r="AI108" s="44">
        <f t="shared" si="6"/>
        <v>0</v>
      </c>
      <c r="AJ108" s="22" t="s">
        <v>301</v>
      </c>
      <c r="AK108" s="47" t="s">
        <v>82</v>
      </c>
      <c r="AL108" s="47" t="s">
        <v>82</v>
      </c>
      <c r="AM108" s="45" t="s">
        <v>237</v>
      </c>
      <c r="AN108" s="45" t="s">
        <v>265</v>
      </c>
      <c r="AO108" s="25" t="s">
        <v>239</v>
      </c>
      <c r="AP108" s="25" t="s">
        <v>240</v>
      </c>
      <c r="AQ108" s="72"/>
    </row>
    <row r="109" spans="1:43" s="96" customFormat="1" ht="42.75" customHeight="1" x14ac:dyDescent="0.25">
      <c r="A109" s="91" t="s">
        <v>41</v>
      </c>
      <c r="B109" s="87" t="s">
        <v>42</v>
      </c>
      <c r="C109" s="87">
        <v>528</v>
      </c>
      <c r="D109" s="92" t="s">
        <v>888</v>
      </c>
      <c r="E109" s="91" t="s">
        <v>303</v>
      </c>
      <c r="F109" s="103">
        <v>44564</v>
      </c>
      <c r="G109" s="93">
        <v>44620</v>
      </c>
      <c r="H109" s="264">
        <f>+I109+I111</f>
        <v>1</v>
      </c>
      <c r="I109" s="76">
        <v>0.3</v>
      </c>
      <c r="J109" s="76">
        <v>0.3</v>
      </c>
      <c r="K109" s="76"/>
      <c r="L109" s="76">
        <v>0.7</v>
      </c>
      <c r="M109" s="76"/>
      <c r="N109" s="76"/>
      <c r="O109" s="76"/>
      <c r="P109" s="76"/>
      <c r="Q109" s="76"/>
      <c r="R109" s="76"/>
      <c r="S109" s="76"/>
      <c r="T109" s="76"/>
      <c r="U109" s="76"/>
      <c r="V109" s="76"/>
      <c r="W109" s="76"/>
      <c r="X109" s="76"/>
      <c r="Y109" s="76"/>
      <c r="Z109" s="76"/>
      <c r="AA109" s="76"/>
      <c r="AB109" s="76"/>
      <c r="AC109" s="76"/>
      <c r="AD109" s="76"/>
      <c r="AE109" s="76"/>
      <c r="AF109" s="76"/>
      <c r="AG109" s="76"/>
      <c r="AH109" s="76">
        <f t="shared" si="6"/>
        <v>1</v>
      </c>
      <c r="AI109" s="85">
        <f t="shared" si="6"/>
        <v>0</v>
      </c>
      <c r="AJ109" s="92" t="s">
        <v>304</v>
      </c>
      <c r="AK109" s="87" t="s">
        <v>82</v>
      </c>
      <c r="AL109" s="87" t="s">
        <v>82</v>
      </c>
      <c r="AM109" s="88" t="s">
        <v>305</v>
      </c>
      <c r="AN109" s="88" t="s">
        <v>306</v>
      </c>
      <c r="AO109" s="89" t="s">
        <v>307</v>
      </c>
      <c r="AP109" s="89" t="s">
        <v>240</v>
      </c>
      <c r="AQ109" s="90"/>
    </row>
    <row r="110" spans="1:43" s="98" customFormat="1" ht="199.5" x14ac:dyDescent="0.25">
      <c r="A110" s="74" t="s">
        <v>41</v>
      </c>
      <c r="B110" s="80" t="s">
        <v>42</v>
      </c>
      <c r="C110" s="80">
        <v>528</v>
      </c>
      <c r="D110" s="71" t="s">
        <v>302</v>
      </c>
      <c r="E110" s="74" t="s">
        <v>303</v>
      </c>
      <c r="F110" s="94">
        <v>44652</v>
      </c>
      <c r="G110" s="81">
        <v>44712</v>
      </c>
      <c r="H110" s="265"/>
      <c r="I110" s="68">
        <v>0.3</v>
      </c>
      <c r="J110" s="68"/>
      <c r="K110" s="68"/>
      <c r="L110" s="68"/>
      <c r="M110" s="68"/>
      <c r="N110" s="68"/>
      <c r="O110" s="68"/>
      <c r="P110" s="68">
        <v>0.3</v>
      </c>
      <c r="Q110" s="68"/>
      <c r="R110" s="68">
        <v>0.7</v>
      </c>
      <c r="S110" s="68"/>
      <c r="T110" s="68"/>
      <c r="U110" s="68"/>
      <c r="V110" s="68"/>
      <c r="W110" s="68"/>
      <c r="X110" s="68"/>
      <c r="Y110" s="68"/>
      <c r="Z110" s="68"/>
      <c r="AA110" s="68"/>
      <c r="AB110" s="68"/>
      <c r="AC110" s="68"/>
      <c r="AD110" s="68"/>
      <c r="AE110" s="68"/>
      <c r="AF110" s="68"/>
      <c r="AG110" s="68"/>
      <c r="AH110" s="68">
        <f t="shared" ref="AH110" si="7">+J110+L110+N110+P110+R110+T110+V110+X110+Z110+AB110+AD110+AF110</f>
        <v>1</v>
      </c>
      <c r="AI110" s="77">
        <f t="shared" ref="AI110" si="8">+K110+M110+O110+Q110+S110+U110+W110+Y110+AA110+AC110+AE110+AG110</f>
        <v>0</v>
      </c>
      <c r="AJ110" s="71" t="s">
        <v>304</v>
      </c>
      <c r="AK110" s="80" t="s">
        <v>82</v>
      </c>
      <c r="AL110" s="80" t="s">
        <v>82</v>
      </c>
      <c r="AM110" s="78" t="s">
        <v>305</v>
      </c>
      <c r="AN110" s="78" t="s">
        <v>306</v>
      </c>
      <c r="AO110" s="79" t="s">
        <v>307</v>
      </c>
      <c r="AP110" s="79" t="s">
        <v>240</v>
      </c>
      <c r="AQ110" s="74" t="s">
        <v>889</v>
      </c>
    </row>
    <row r="111" spans="1:43" s="96" customFormat="1" ht="42.75" x14ac:dyDescent="0.25">
      <c r="A111" s="91" t="s">
        <v>41</v>
      </c>
      <c r="B111" s="87" t="s">
        <v>42</v>
      </c>
      <c r="C111" s="87">
        <v>528</v>
      </c>
      <c r="D111" s="92" t="s">
        <v>888</v>
      </c>
      <c r="E111" s="91" t="s">
        <v>308</v>
      </c>
      <c r="F111" s="103">
        <v>44621</v>
      </c>
      <c r="G111" s="93">
        <v>44651</v>
      </c>
      <c r="H111" s="265"/>
      <c r="I111" s="76">
        <v>0.7</v>
      </c>
      <c r="J111" s="76"/>
      <c r="K111" s="76"/>
      <c r="L111" s="76"/>
      <c r="M111" s="76"/>
      <c r="N111" s="76">
        <v>1</v>
      </c>
      <c r="O111" s="76"/>
      <c r="P111" s="76"/>
      <c r="Q111" s="76"/>
      <c r="R111" s="76"/>
      <c r="S111" s="76"/>
      <c r="T111" s="76"/>
      <c r="U111" s="76"/>
      <c r="V111" s="76"/>
      <c r="W111" s="76"/>
      <c r="X111" s="76"/>
      <c r="Y111" s="76"/>
      <c r="Z111" s="76"/>
      <c r="AA111" s="76"/>
      <c r="AB111" s="76"/>
      <c r="AC111" s="76"/>
      <c r="AD111" s="76"/>
      <c r="AE111" s="76"/>
      <c r="AF111" s="76"/>
      <c r="AG111" s="76"/>
      <c r="AH111" s="76">
        <f t="shared" si="6"/>
        <v>1</v>
      </c>
      <c r="AI111" s="85">
        <f t="shared" si="6"/>
        <v>0</v>
      </c>
      <c r="AJ111" s="92" t="s">
        <v>309</v>
      </c>
      <c r="AK111" s="87" t="s">
        <v>82</v>
      </c>
      <c r="AL111" s="87" t="s">
        <v>82</v>
      </c>
      <c r="AM111" s="88" t="s">
        <v>305</v>
      </c>
      <c r="AN111" s="88" t="s">
        <v>306</v>
      </c>
      <c r="AO111" s="89" t="s">
        <v>307</v>
      </c>
      <c r="AP111" s="89" t="s">
        <v>240</v>
      </c>
      <c r="AQ111" s="90"/>
    </row>
    <row r="112" spans="1:43" s="98" customFormat="1" ht="185.25" x14ac:dyDescent="0.25">
      <c r="A112" s="74" t="s">
        <v>41</v>
      </c>
      <c r="B112" s="80" t="s">
        <v>42</v>
      </c>
      <c r="C112" s="80">
        <v>528</v>
      </c>
      <c r="D112" s="71" t="s">
        <v>302</v>
      </c>
      <c r="E112" s="74" t="s">
        <v>308</v>
      </c>
      <c r="F112" s="100">
        <v>44713</v>
      </c>
      <c r="G112" s="97">
        <v>44742</v>
      </c>
      <c r="H112" s="266"/>
      <c r="I112" s="68">
        <v>0.7</v>
      </c>
      <c r="J112" s="68"/>
      <c r="K112" s="68"/>
      <c r="L112" s="68"/>
      <c r="M112" s="68"/>
      <c r="N112" s="68"/>
      <c r="O112" s="68"/>
      <c r="P112" s="68"/>
      <c r="Q112" s="68"/>
      <c r="R112" s="68"/>
      <c r="S112" s="68"/>
      <c r="T112" s="68">
        <v>1</v>
      </c>
      <c r="U112" s="68"/>
      <c r="V112" s="68"/>
      <c r="W112" s="68"/>
      <c r="X112" s="68"/>
      <c r="Y112" s="68"/>
      <c r="Z112" s="68"/>
      <c r="AA112" s="68"/>
      <c r="AB112" s="68"/>
      <c r="AC112" s="68"/>
      <c r="AD112" s="68"/>
      <c r="AE112" s="68"/>
      <c r="AF112" s="68"/>
      <c r="AG112" s="68"/>
      <c r="AH112" s="68">
        <f t="shared" ref="AH112" si="9">+J112+L112+N112+P112+R112+T112+V112+X112+Z112+AB112+AD112+AF112</f>
        <v>1</v>
      </c>
      <c r="AI112" s="77">
        <f t="shared" ref="AI112" si="10">+K112+M112+O112+Q112+S112+U112+W112+Y112+AA112+AC112+AE112+AG112</f>
        <v>0</v>
      </c>
      <c r="AJ112" s="71" t="s">
        <v>309</v>
      </c>
      <c r="AK112" s="80" t="s">
        <v>82</v>
      </c>
      <c r="AL112" s="80" t="s">
        <v>82</v>
      </c>
      <c r="AM112" s="78" t="s">
        <v>305</v>
      </c>
      <c r="AN112" s="78" t="s">
        <v>306</v>
      </c>
      <c r="AO112" s="79" t="s">
        <v>307</v>
      </c>
      <c r="AP112" s="79" t="s">
        <v>240</v>
      </c>
      <c r="AQ112" s="74" t="s">
        <v>890</v>
      </c>
    </row>
    <row r="113" spans="1:43" ht="58.5" hidden="1" x14ac:dyDescent="0.25">
      <c r="A113" s="42" t="s">
        <v>41</v>
      </c>
      <c r="B113" s="43" t="s">
        <v>42</v>
      </c>
      <c r="C113" s="43">
        <v>528</v>
      </c>
      <c r="D113" s="22" t="s">
        <v>310</v>
      </c>
      <c r="E113" s="50" t="s">
        <v>311</v>
      </c>
      <c r="F113" s="51">
        <v>44564</v>
      </c>
      <c r="G113" s="23">
        <v>44592</v>
      </c>
      <c r="H113" s="271">
        <f>+I113+I114+I115+I116+I117+I118+I119+I120+I121+I122</f>
        <v>1.1000000000000001</v>
      </c>
      <c r="I113" s="24">
        <v>0.1</v>
      </c>
      <c r="J113" s="24">
        <v>1</v>
      </c>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6"/>
        <v>1</v>
      </c>
      <c r="AI113" s="44">
        <f t="shared" si="6"/>
        <v>0</v>
      </c>
      <c r="AJ113" s="50" t="s">
        <v>312</v>
      </c>
      <c r="AK113" s="47" t="s">
        <v>82</v>
      </c>
      <c r="AL113" s="47" t="s">
        <v>82</v>
      </c>
      <c r="AM113" s="45" t="s">
        <v>237</v>
      </c>
      <c r="AN113" s="45" t="s">
        <v>265</v>
      </c>
      <c r="AO113" s="25" t="s">
        <v>239</v>
      </c>
      <c r="AP113" s="25" t="s">
        <v>240</v>
      </c>
      <c r="AQ113" s="72"/>
    </row>
    <row r="114" spans="1:43" ht="58.5" hidden="1" x14ac:dyDescent="0.25">
      <c r="A114" s="42" t="s">
        <v>41</v>
      </c>
      <c r="B114" s="43" t="s">
        <v>42</v>
      </c>
      <c r="C114" s="43">
        <v>528</v>
      </c>
      <c r="D114" s="22" t="s">
        <v>313</v>
      </c>
      <c r="E114" s="50" t="s">
        <v>314</v>
      </c>
      <c r="F114" s="51">
        <v>44652</v>
      </c>
      <c r="G114" s="23">
        <v>44681</v>
      </c>
      <c r="H114" s="271"/>
      <c r="I114" s="24">
        <v>0.1</v>
      </c>
      <c r="J114" s="24"/>
      <c r="K114" s="24"/>
      <c r="L114" s="24"/>
      <c r="M114" s="24"/>
      <c r="N114" s="24"/>
      <c r="O114" s="24"/>
      <c r="P114" s="24">
        <v>1</v>
      </c>
      <c r="Q114" s="24"/>
      <c r="R114" s="24"/>
      <c r="S114" s="24"/>
      <c r="T114" s="24"/>
      <c r="U114" s="24"/>
      <c r="V114" s="24"/>
      <c r="W114" s="24"/>
      <c r="X114" s="24"/>
      <c r="Y114" s="24"/>
      <c r="Z114" s="24"/>
      <c r="AA114" s="24"/>
      <c r="AB114" s="24"/>
      <c r="AC114" s="24"/>
      <c r="AD114" s="24"/>
      <c r="AE114" s="24"/>
      <c r="AF114" s="24"/>
      <c r="AG114" s="24"/>
      <c r="AH114" s="24">
        <f t="shared" ref="AH114:AI129" si="11">+J114+L114+N114+P114+R114+T114+V114+X114+Z114+AB114+AD114+AF114</f>
        <v>1</v>
      </c>
      <c r="AI114" s="44">
        <f t="shared" si="11"/>
        <v>0</v>
      </c>
      <c r="AJ114" s="50" t="s">
        <v>315</v>
      </c>
      <c r="AK114" s="47" t="s">
        <v>82</v>
      </c>
      <c r="AL114" s="47" t="s">
        <v>82</v>
      </c>
      <c r="AM114" s="45" t="s">
        <v>316</v>
      </c>
      <c r="AN114" s="25" t="s">
        <v>317</v>
      </c>
      <c r="AO114" s="25" t="s">
        <v>318</v>
      </c>
      <c r="AP114" s="25" t="s">
        <v>240</v>
      </c>
      <c r="AQ114" s="72"/>
    </row>
    <row r="115" spans="1:43" ht="58.5" hidden="1" x14ac:dyDescent="0.25">
      <c r="A115" s="42" t="s">
        <v>41</v>
      </c>
      <c r="B115" s="43" t="s">
        <v>42</v>
      </c>
      <c r="C115" s="43">
        <v>528</v>
      </c>
      <c r="D115" s="22" t="s">
        <v>319</v>
      </c>
      <c r="E115" s="50" t="s">
        <v>320</v>
      </c>
      <c r="F115" s="51">
        <v>44564</v>
      </c>
      <c r="G115" s="23">
        <v>44925</v>
      </c>
      <c r="H115" s="271"/>
      <c r="I115" s="24">
        <v>0.05</v>
      </c>
      <c r="J115" s="24">
        <v>0.08</v>
      </c>
      <c r="K115" s="24"/>
      <c r="L115" s="24">
        <v>0.08</v>
      </c>
      <c r="M115" s="24"/>
      <c r="N115" s="24">
        <v>0.08</v>
      </c>
      <c r="O115" s="24"/>
      <c r="P115" s="24">
        <v>0.1</v>
      </c>
      <c r="Q115" s="24"/>
      <c r="R115" s="24">
        <v>0.08</v>
      </c>
      <c r="S115" s="24"/>
      <c r="T115" s="24">
        <v>0.08</v>
      </c>
      <c r="U115" s="24"/>
      <c r="V115" s="24">
        <v>0.08</v>
      </c>
      <c r="W115" s="24"/>
      <c r="X115" s="24">
        <v>0.1</v>
      </c>
      <c r="Y115" s="24"/>
      <c r="Z115" s="24">
        <v>0.08</v>
      </c>
      <c r="AA115" s="24"/>
      <c r="AB115" s="24">
        <v>0.08</v>
      </c>
      <c r="AC115" s="24"/>
      <c r="AD115" s="24">
        <v>0.08</v>
      </c>
      <c r="AE115" s="24"/>
      <c r="AF115" s="24">
        <v>0.08</v>
      </c>
      <c r="AG115" s="24"/>
      <c r="AH115" s="24">
        <f t="shared" si="11"/>
        <v>0.99999999999999978</v>
      </c>
      <c r="AI115" s="44">
        <f t="shared" si="11"/>
        <v>0</v>
      </c>
      <c r="AJ115" s="50" t="s">
        <v>321</v>
      </c>
      <c r="AK115" s="47" t="s">
        <v>82</v>
      </c>
      <c r="AL115" s="47" t="s">
        <v>82</v>
      </c>
      <c r="AM115" s="45" t="s">
        <v>322</v>
      </c>
      <c r="AN115" s="25" t="s">
        <v>294</v>
      </c>
      <c r="AO115" s="25" t="s">
        <v>323</v>
      </c>
      <c r="AP115" s="25" t="s">
        <v>240</v>
      </c>
      <c r="AQ115" s="72"/>
    </row>
    <row r="116" spans="1:43" ht="58.5" hidden="1" x14ac:dyDescent="0.25">
      <c r="A116" s="42" t="s">
        <v>41</v>
      </c>
      <c r="B116" s="43" t="s">
        <v>42</v>
      </c>
      <c r="C116" s="43">
        <v>528</v>
      </c>
      <c r="D116" s="22" t="s">
        <v>324</v>
      </c>
      <c r="E116" s="50" t="s">
        <v>325</v>
      </c>
      <c r="F116" s="51">
        <v>44682</v>
      </c>
      <c r="G116" s="23">
        <v>44803</v>
      </c>
      <c r="H116" s="271"/>
      <c r="I116" s="24">
        <v>0.2</v>
      </c>
      <c r="J116" s="24"/>
      <c r="K116" s="24"/>
      <c r="L116" s="24"/>
      <c r="M116" s="24"/>
      <c r="N116" s="24"/>
      <c r="O116" s="24"/>
      <c r="P116" s="24"/>
      <c r="Q116" s="24"/>
      <c r="R116" s="24">
        <v>0.2</v>
      </c>
      <c r="S116" s="24"/>
      <c r="T116" s="24">
        <v>0.3</v>
      </c>
      <c r="U116" s="24"/>
      <c r="V116" s="24">
        <v>0.3</v>
      </c>
      <c r="W116" s="24"/>
      <c r="X116" s="24">
        <v>0.2</v>
      </c>
      <c r="Y116" s="24"/>
      <c r="Z116" s="24"/>
      <c r="AA116" s="24"/>
      <c r="AB116" s="24"/>
      <c r="AC116" s="24"/>
      <c r="AD116" s="24"/>
      <c r="AE116" s="24"/>
      <c r="AF116" s="24"/>
      <c r="AG116" s="24"/>
      <c r="AH116" s="24">
        <f t="shared" si="11"/>
        <v>1</v>
      </c>
      <c r="AI116" s="44">
        <f t="shared" si="11"/>
        <v>0</v>
      </c>
      <c r="AJ116" s="22" t="s">
        <v>326</v>
      </c>
      <c r="AK116" s="47" t="s">
        <v>82</v>
      </c>
      <c r="AL116" s="47" t="s">
        <v>82</v>
      </c>
      <c r="AM116" s="45" t="s">
        <v>46</v>
      </c>
      <c r="AN116" s="25" t="s">
        <v>327</v>
      </c>
      <c r="AO116" s="25" t="s">
        <v>328</v>
      </c>
      <c r="AP116" s="25" t="s">
        <v>240</v>
      </c>
      <c r="AQ116" s="72"/>
    </row>
    <row r="117" spans="1:43" ht="69.75" hidden="1" customHeight="1" x14ac:dyDescent="0.25">
      <c r="A117" s="42" t="s">
        <v>41</v>
      </c>
      <c r="B117" s="43" t="s">
        <v>42</v>
      </c>
      <c r="C117" s="43">
        <v>528</v>
      </c>
      <c r="D117" s="22" t="s">
        <v>329</v>
      </c>
      <c r="E117" s="50" t="s">
        <v>330</v>
      </c>
      <c r="F117" s="51">
        <v>44652</v>
      </c>
      <c r="G117" s="23">
        <v>44925</v>
      </c>
      <c r="H117" s="271"/>
      <c r="I117" s="24">
        <v>0.05</v>
      </c>
      <c r="J117" s="24"/>
      <c r="K117" s="24"/>
      <c r="L117" s="24"/>
      <c r="M117" s="24"/>
      <c r="N117" s="24"/>
      <c r="O117" s="24"/>
      <c r="P117" s="24">
        <v>0.33329999999999999</v>
      </c>
      <c r="Q117" s="24"/>
      <c r="R117" s="24"/>
      <c r="S117" s="24"/>
      <c r="T117" s="24"/>
      <c r="U117" s="24"/>
      <c r="V117" s="24"/>
      <c r="W117" s="24"/>
      <c r="X117" s="24"/>
      <c r="Y117" s="24"/>
      <c r="Z117" s="24">
        <v>0.33329999999999999</v>
      </c>
      <c r="AA117" s="24"/>
      <c r="AB117" s="24"/>
      <c r="AC117" s="24"/>
      <c r="AD117" s="24"/>
      <c r="AE117" s="24"/>
      <c r="AF117" s="24">
        <v>0.33329999999999999</v>
      </c>
      <c r="AG117" s="24"/>
      <c r="AH117" s="24">
        <f t="shared" si="11"/>
        <v>0.99990000000000001</v>
      </c>
      <c r="AI117" s="44">
        <f t="shared" si="11"/>
        <v>0</v>
      </c>
      <c r="AJ117" s="22" t="s">
        <v>331</v>
      </c>
      <c r="AK117" s="47" t="s">
        <v>82</v>
      </c>
      <c r="AL117" s="47" t="s">
        <v>82</v>
      </c>
      <c r="AM117" s="45" t="s">
        <v>237</v>
      </c>
      <c r="AN117" s="45" t="s">
        <v>265</v>
      </c>
      <c r="AO117" s="25" t="s">
        <v>239</v>
      </c>
      <c r="AP117" s="25" t="s">
        <v>240</v>
      </c>
      <c r="AQ117" s="72"/>
    </row>
    <row r="118" spans="1:43" ht="58.5" hidden="1" x14ac:dyDescent="0.25">
      <c r="A118" s="42" t="s">
        <v>41</v>
      </c>
      <c r="B118" s="43" t="s">
        <v>42</v>
      </c>
      <c r="C118" s="43">
        <v>528</v>
      </c>
      <c r="D118" s="22" t="s">
        <v>332</v>
      </c>
      <c r="E118" s="50" t="s">
        <v>333</v>
      </c>
      <c r="F118" s="51">
        <v>44593</v>
      </c>
      <c r="G118" s="23">
        <v>44681</v>
      </c>
      <c r="H118" s="271"/>
      <c r="I118" s="24">
        <v>0.15</v>
      </c>
      <c r="J118" s="24"/>
      <c r="K118" s="24"/>
      <c r="L118" s="24">
        <v>0.2</v>
      </c>
      <c r="M118" s="24"/>
      <c r="N118" s="24">
        <v>0.7</v>
      </c>
      <c r="O118" s="24"/>
      <c r="P118" s="24">
        <v>0.1</v>
      </c>
      <c r="Q118" s="24"/>
      <c r="R118" s="24"/>
      <c r="S118" s="24"/>
      <c r="T118" s="24"/>
      <c r="U118" s="24"/>
      <c r="V118" s="24"/>
      <c r="W118" s="24"/>
      <c r="X118" s="24"/>
      <c r="Y118" s="24"/>
      <c r="Z118" s="24"/>
      <c r="AA118" s="24"/>
      <c r="AB118" s="24"/>
      <c r="AC118" s="24"/>
      <c r="AD118" s="24"/>
      <c r="AE118" s="24"/>
      <c r="AF118" s="24"/>
      <c r="AG118" s="24"/>
      <c r="AH118" s="24">
        <f t="shared" si="11"/>
        <v>0.99999999999999989</v>
      </c>
      <c r="AI118" s="44">
        <f t="shared" si="11"/>
        <v>0</v>
      </c>
      <c r="AJ118" s="22" t="s">
        <v>334</v>
      </c>
      <c r="AK118" s="47" t="s">
        <v>82</v>
      </c>
      <c r="AL118" s="47" t="s">
        <v>82</v>
      </c>
      <c r="AM118" s="45" t="s">
        <v>316</v>
      </c>
      <c r="AN118" s="45" t="s">
        <v>317</v>
      </c>
      <c r="AO118" s="25" t="s">
        <v>318</v>
      </c>
      <c r="AP118" s="25" t="s">
        <v>240</v>
      </c>
      <c r="AQ118" s="72"/>
    </row>
    <row r="119" spans="1:43" ht="92.25" hidden="1" customHeight="1" x14ac:dyDescent="0.25">
      <c r="A119" s="42" t="s">
        <v>41</v>
      </c>
      <c r="B119" s="43" t="s">
        <v>42</v>
      </c>
      <c r="C119" s="43">
        <v>528</v>
      </c>
      <c r="D119" s="22" t="s">
        <v>335</v>
      </c>
      <c r="E119" s="50" t="s">
        <v>336</v>
      </c>
      <c r="F119" s="51">
        <v>44564</v>
      </c>
      <c r="G119" s="23">
        <v>44925</v>
      </c>
      <c r="H119" s="271"/>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ht="73.5" hidden="1" customHeight="1" x14ac:dyDescent="0.25">
      <c r="A120" s="42" t="s">
        <v>41</v>
      </c>
      <c r="B120" s="43" t="s">
        <v>42</v>
      </c>
      <c r="C120" s="43">
        <v>528</v>
      </c>
      <c r="D120" s="22" t="s">
        <v>337</v>
      </c>
      <c r="E120" s="50" t="s">
        <v>338</v>
      </c>
      <c r="F120" s="51">
        <v>44652</v>
      </c>
      <c r="G120" s="23">
        <v>44925</v>
      </c>
      <c r="H120" s="271"/>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ht="81" hidden="1" customHeight="1" x14ac:dyDescent="0.25">
      <c r="A121" s="42" t="s">
        <v>41</v>
      </c>
      <c r="B121" s="43" t="s">
        <v>42</v>
      </c>
      <c r="C121" s="43">
        <v>528</v>
      </c>
      <c r="D121" s="22" t="s">
        <v>340</v>
      </c>
      <c r="E121" s="50" t="s">
        <v>341</v>
      </c>
      <c r="F121" s="51">
        <v>44564</v>
      </c>
      <c r="G121" s="23">
        <v>44925</v>
      </c>
      <c r="H121" s="271"/>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ht="84.75" hidden="1" customHeight="1" x14ac:dyDescent="0.25">
      <c r="A122" s="42" t="s">
        <v>41</v>
      </c>
      <c r="B122" s="43" t="s">
        <v>42</v>
      </c>
      <c r="C122" s="43">
        <v>528</v>
      </c>
      <c r="D122" s="22" t="s">
        <v>340</v>
      </c>
      <c r="E122" s="50" t="s">
        <v>343</v>
      </c>
      <c r="F122" s="51">
        <v>44652</v>
      </c>
      <c r="G122" s="23">
        <v>44711</v>
      </c>
      <c r="H122" s="271"/>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ht="79.5" hidden="1" customHeight="1" x14ac:dyDescent="0.25">
      <c r="A123" s="42" t="s">
        <v>41</v>
      </c>
      <c r="B123" s="43" t="s">
        <v>42</v>
      </c>
      <c r="C123" s="43">
        <v>528</v>
      </c>
      <c r="D123" s="22" t="s">
        <v>345</v>
      </c>
      <c r="E123" s="50" t="s">
        <v>346</v>
      </c>
      <c r="F123" s="51">
        <v>44652</v>
      </c>
      <c r="G123" s="23">
        <v>44895</v>
      </c>
      <c r="H123" s="271">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ht="75" hidden="1" customHeight="1" x14ac:dyDescent="0.25">
      <c r="A124" s="42" t="s">
        <v>41</v>
      </c>
      <c r="B124" s="43" t="s">
        <v>42</v>
      </c>
      <c r="C124" s="43">
        <v>528</v>
      </c>
      <c r="D124" s="22" t="s">
        <v>348</v>
      </c>
      <c r="E124" s="50" t="s">
        <v>349</v>
      </c>
      <c r="F124" s="51">
        <v>44652</v>
      </c>
      <c r="G124" s="23">
        <v>44925</v>
      </c>
      <c r="H124" s="271"/>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ht="88.5" hidden="1" customHeight="1" x14ac:dyDescent="0.25">
      <c r="A125" s="42" t="s">
        <v>41</v>
      </c>
      <c r="B125" s="43" t="s">
        <v>42</v>
      </c>
      <c r="C125" s="43">
        <v>528</v>
      </c>
      <c r="D125" s="22" t="s">
        <v>348</v>
      </c>
      <c r="E125" s="50" t="s">
        <v>351</v>
      </c>
      <c r="F125" s="51">
        <v>44652</v>
      </c>
      <c r="G125" s="23">
        <v>44681</v>
      </c>
      <c r="H125" s="271"/>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ht="86.25" hidden="1" customHeight="1" x14ac:dyDescent="0.25">
      <c r="A126" s="42" t="s">
        <v>41</v>
      </c>
      <c r="B126" s="43" t="s">
        <v>42</v>
      </c>
      <c r="C126" s="43">
        <v>528</v>
      </c>
      <c r="D126" s="22" t="s">
        <v>353</v>
      </c>
      <c r="E126" s="50" t="s">
        <v>354</v>
      </c>
      <c r="F126" s="51">
        <v>44564</v>
      </c>
      <c r="G126" s="23">
        <v>44925</v>
      </c>
      <c r="H126" s="271"/>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ht="79.5" hidden="1" customHeight="1" x14ac:dyDescent="0.25">
      <c r="A127" s="42" t="s">
        <v>41</v>
      </c>
      <c r="B127" s="43" t="s">
        <v>42</v>
      </c>
      <c r="C127" s="43">
        <v>528</v>
      </c>
      <c r="D127" s="22" t="s">
        <v>355</v>
      </c>
      <c r="E127" s="50" t="s">
        <v>356</v>
      </c>
      <c r="F127" s="51">
        <v>44621</v>
      </c>
      <c r="G127" s="23">
        <v>44925</v>
      </c>
      <c r="H127" s="271"/>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ht="85.5" hidden="1" x14ac:dyDescent="0.25">
      <c r="A128" s="42" t="s">
        <v>41</v>
      </c>
      <c r="B128" s="43" t="s">
        <v>42</v>
      </c>
      <c r="C128" s="43">
        <v>528</v>
      </c>
      <c r="D128" s="22" t="s">
        <v>355</v>
      </c>
      <c r="E128" s="50" t="s">
        <v>358</v>
      </c>
      <c r="F128" s="51">
        <v>44564</v>
      </c>
      <c r="G128" s="23">
        <v>44925</v>
      </c>
      <c r="H128" s="271"/>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ht="57" hidden="1" x14ac:dyDescent="0.25">
      <c r="A129" s="42" t="s">
        <v>41</v>
      </c>
      <c r="B129" s="43" t="s">
        <v>42</v>
      </c>
      <c r="C129" s="43">
        <v>528</v>
      </c>
      <c r="D129" s="22" t="s">
        <v>359</v>
      </c>
      <c r="E129" s="50" t="s">
        <v>360</v>
      </c>
      <c r="F129" s="51">
        <v>44621</v>
      </c>
      <c r="G129" s="23">
        <v>44925</v>
      </c>
      <c r="H129" s="271"/>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ht="58.5" hidden="1" x14ac:dyDescent="0.25">
      <c r="A130" s="42" t="s">
        <v>41</v>
      </c>
      <c r="B130" s="43" t="s">
        <v>42</v>
      </c>
      <c r="C130" s="43">
        <v>528</v>
      </c>
      <c r="D130" s="22" t="s">
        <v>362</v>
      </c>
      <c r="E130" s="50" t="s">
        <v>363</v>
      </c>
      <c r="F130" s="51">
        <v>44652</v>
      </c>
      <c r="G130" s="23">
        <v>44681</v>
      </c>
      <c r="H130" s="271">
        <f>+I130+I131+I132+I133+I134+I135+I136+I137+I138+I139+I140</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5" si="12">+J130+L130+N130+P130+R130+T130+V130+X130+Z130+AB130+AD130+AF130</f>
        <v>1</v>
      </c>
      <c r="AI130" s="44">
        <f t="shared" si="12"/>
        <v>0</v>
      </c>
      <c r="AJ130" s="22" t="s">
        <v>364</v>
      </c>
      <c r="AK130" s="47" t="s">
        <v>82</v>
      </c>
      <c r="AL130" s="47" t="s">
        <v>82</v>
      </c>
      <c r="AM130" s="45" t="s">
        <v>46</v>
      </c>
      <c r="AN130" s="45" t="s">
        <v>60</v>
      </c>
      <c r="AO130" s="25" t="s">
        <v>328</v>
      </c>
      <c r="AP130" s="25" t="s">
        <v>240</v>
      </c>
      <c r="AQ130" s="72"/>
    </row>
    <row r="131" spans="1:43" ht="58.5" hidden="1" x14ac:dyDescent="0.25">
      <c r="A131" s="42" t="s">
        <v>41</v>
      </c>
      <c r="B131" s="43" t="s">
        <v>42</v>
      </c>
      <c r="C131" s="43">
        <v>528</v>
      </c>
      <c r="D131" s="22" t="s">
        <v>362</v>
      </c>
      <c r="E131" s="50" t="s">
        <v>365</v>
      </c>
      <c r="F131" s="51">
        <v>44564</v>
      </c>
      <c r="G131" s="23">
        <v>44925</v>
      </c>
      <c r="H131" s="271"/>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2"/>
        <v>1</v>
      </c>
      <c r="AI131" s="44">
        <f t="shared" si="12"/>
        <v>0</v>
      </c>
      <c r="AJ131" s="22" t="s">
        <v>339</v>
      </c>
      <c r="AK131" s="47" t="s">
        <v>82</v>
      </c>
      <c r="AL131" s="47" t="s">
        <v>82</v>
      </c>
      <c r="AM131" s="45" t="s">
        <v>237</v>
      </c>
      <c r="AN131" s="45" t="s">
        <v>265</v>
      </c>
      <c r="AO131" s="25" t="s">
        <v>239</v>
      </c>
      <c r="AP131" s="25" t="s">
        <v>240</v>
      </c>
      <c r="AQ131" s="72"/>
    </row>
    <row r="132" spans="1:43" ht="191.25" hidden="1" customHeight="1" x14ac:dyDescent="0.25">
      <c r="A132" s="42" t="s">
        <v>41</v>
      </c>
      <c r="B132" s="43" t="s">
        <v>42</v>
      </c>
      <c r="C132" s="43">
        <v>528</v>
      </c>
      <c r="D132" s="22" t="s">
        <v>362</v>
      </c>
      <c r="E132" s="50" t="s">
        <v>366</v>
      </c>
      <c r="F132" s="51">
        <v>44652</v>
      </c>
      <c r="G132" s="23">
        <v>44925</v>
      </c>
      <c r="H132" s="271"/>
      <c r="I132" s="24">
        <v>0.3</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2"/>
        <v>0.99990000000000001</v>
      </c>
      <c r="AI132" s="44">
        <f t="shared" si="12"/>
        <v>0</v>
      </c>
      <c r="AJ132" s="22" t="s">
        <v>367</v>
      </c>
      <c r="AK132" s="47" t="s">
        <v>82</v>
      </c>
      <c r="AL132" s="47" t="s">
        <v>82</v>
      </c>
      <c r="AM132" s="45" t="s">
        <v>237</v>
      </c>
      <c r="AN132" s="45" t="s">
        <v>368</v>
      </c>
      <c r="AO132" s="25" t="s">
        <v>239</v>
      </c>
      <c r="AP132" s="25" t="s">
        <v>240</v>
      </c>
      <c r="AQ132" s="72"/>
    </row>
    <row r="133" spans="1:43" ht="98.25" hidden="1" customHeight="1" x14ac:dyDescent="0.25">
      <c r="A133" s="42" t="s">
        <v>41</v>
      </c>
      <c r="B133" s="43" t="s">
        <v>42</v>
      </c>
      <c r="C133" s="43">
        <v>528</v>
      </c>
      <c r="D133" s="22" t="s">
        <v>373</v>
      </c>
      <c r="E133" s="50" t="s">
        <v>374</v>
      </c>
      <c r="F133" s="51">
        <v>44682</v>
      </c>
      <c r="G133" s="23">
        <v>44834</v>
      </c>
      <c r="H133" s="271"/>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2"/>
        <v>1</v>
      </c>
      <c r="AI133" s="44">
        <f t="shared" si="12"/>
        <v>0</v>
      </c>
      <c r="AJ133" s="22" t="s">
        <v>375</v>
      </c>
      <c r="AK133" s="47" t="s">
        <v>82</v>
      </c>
      <c r="AL133" s="47" t="s">
        <v>82</v>
      </c>
      <c r="AM133" s="45" t="s">
        <v>293</v>
      </c>
      <c r="AN133" s="45" t="s">
        <v>294</v>
      </c>
      <c r="AO133" s="25" t="s">
        <v>295</v>
      </c>
      <c r="AP133" s="25" t="s">
        <v>240</v>
      </c>
      <c r="AQ133" s="72"/>
    </row>
    <row r="134" spans="1:43" ht="72.75" hidden="1" x14ac:dyDescent="0.25">
      <c r="A134" s="42" t="s">
        <v>41</v>
      </c>
      <c r="B134" s="43" t="s">
        <v>42</v>
      </c>
      <c r="C134" s="43">
        <v>528</v>
      </c>
      <c r="D134" s="22" t="s">
        <v>376</v>
      </c>
      <c r="E134" s="50" t="s">
        <v>377</v>
      </c>
      <c r="F134" s="52">
        <v>44835</v>
      </c>
      <c r="G134" s="52">
        <v>44895</v>
      </c>
      <c r="H134" s="271"/>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2"/>
        <v>1</v>
      </c>
      <c r="AI134" s="44">
        <f t="shared" si="12"/>
        <v>0</v>
      </c>
      <c r="AJ134" s="22" t="s">
        <v>378</v>
      </c>
      <c r="AK134" s="47" t="s">
        <v>82</v>
      </c>
      <c r="AL134" s="47" t="s">
        <v>82</v>
      </c>
      <c r="AM134" s="45" t="s">
        <v>46</v>
      </c>
      <c r="AN134" s="45" t="s">
        <v>60</v>
      </c>
      <c r="AO134" s="25" t="s">
        <v>328</v>
      </c>
      <c r="AP134" s="25" t="s">
        <v>240</v>
      </c>
      <c r="AQ134" s="72"/>
    </row>
    <row r="135" spans="1:43" ht="72.75" hidden="1" x14ac:dyDescent="0.25">
      <c r="A135" s="42" t="s">
        <v>41</v>
      </c>
      <c r="B135" s="43" t="s">
        <v>42</v>
      </c>
      <c r="C135" s="43">
        <v>528</v>
      </c>
      <c r="D135" s="22" t="s">
        <v>376</v>
      </c>
      <c r="E135" s="50" t="s">
        <v>379</v>
      </c>
      <c r="F135" s="52">
        <v>44835</v>
      </c>
      <c r="G135" s="52">
        <v>44895</v>
      </c>
      <c r="H135" s="271"/>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2"/>
        <v>1</v>
      </c>
      <c r="AI135" s="44">
        <f t="shared" si="12"/>
        <v>0</v>
      </c>
      <c r="AJ135" s="22" t="s">
        <v>380</v>
      </c>
      <c r="AK135" s="47" t="s">
        <v>82</v>
      </c>
      <c r="AL135" s="47" t="s">
        <v>82</v>
      </c>
      <c r="AM135" s="45" t="s">
        <v>46</v>
      </c>
      <c r="AN135" s="45" t="s">
        <v>60</v>
      </c>
      <c r="AO135" s="25" t="s">
        <v>328</v>
      </c>
      <c r="AP135" s="25" t="s">
        <v>240</v>
      </c>
      <c r="AQ135" s="72"/>
    </row>
    <row r="136" spans="1:43" ht="58.5" hidden="1" x14ac:dyDescent="0.25">
      <c r="A136" s="42" t="s">
        <v>41</v>
      </c>
      <c r="B136" s="43" t="s">
        <v>42</v>
      </c>
      <c r="C136" s="43">
        <v>528</v>
      </c>
      <c r="D136" s="22" t="s">
        <v>381</v>
      </c>
      <c r="E136" s="50" t="s">
        <v>382</v>
      </c>
      <c r="F136" s="51">
        <v>44652</v>
      </c>
      <c r="G136" s="23">
        <v>44925</v>
      </c>
      <c r="H136" s="271"/>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2"/>
        <v>0.99990000000000001</v>
      </c>
      <c r="AI136" s="44">
        <f t="shared" si="12"/>
        <v>0</v>
      </c>
      <c r="AJ136" s="22" t="s">
        <v>383</v>
      </c>
      <c r="AK136" s="47" t="s">
        <v>82</v>
      </c>
      <c r="AL136" s="47" t="s">
        <v>82</v>
      </c>
      <c r="AM136" s="45" t="s">
        <v>237</v>
      </c>
      <c r="AN136" s="45" t="s">
        <v>265</v>
      </c>
      <c r="AO136" s="25" t="s">
        <v>239</v>
      </c>
      <c r="AP136" s="25" t="s">
        <v>240</v>
      </c>
      <c r="AQ136" s="72"/>
    </row>
    <row r="137" spans="1:43" ht="71.25" hidden="1" x14ac:dyDescent="0.25">
      <c r="A137" s="42" t="s">
        <v>41</v>
      </c>
      <c r="B137" s="43" t="s">
        <v>42</v>
      </c>
      <c r="C137" s="43">
        <v>528</v>
      </c>
      <c r="D137" s="22" t="s">
        <v>384</v>
      </c>
      <c r="E137" s="50" t="s">
        <v>385</v>
      </c>
      <c r="F137" s="51">
        <v>44593</v>
      </c>
      <c r="G137" s="23">
        <v>44742</v>
      </c>
      <c r="H137" s="271"/>
      <c r="I137" s="24">
        <v>0.1</v>
      </c>
      <c r="J137" s="24"/>
      <c r="K137" s="24"/>
      <c r="L137" s="24">
        <v>0.2</v>
      </c>
      <c r="M137" s="24"/>
      <c r="N137" s="24">
        <v>0.2</v>
      </c>
      <c r="O137" s="24"/>
      <c r="P137" s="24">
        <v>0.2</v>
      </c>
      <c r="Q137" s="24"/>
      <c r="R137" s="24">
        <v>0.2</v>
      </c>
      <c r="S137" s="24"/>
      <c r="T137" s="24">
        <v>0.2</v>
      </c>
      <c r="U137" s="24"/>
      <c r="V137" s="24"/>
      <c r="W137" s="24"/>
      <c r="X137" s="24"/>
      <c r="Y137" s="24"/>
      <c r="Z137" s="24"/>
      <c r="AA137" s="24"/>
      <c r="AB137" s="24"/>
      <c r="AC137" s="24"/>
      <c r="AD137" s="24"/>
      <c r="AE137" s="24"/>
      <c r="AF137" s="24"/>
      <c r="AG137" s="24"/>
      <c r="AH137" s="24">
        <f t="shared" si="12"/>
        <v>1</v>
      </c>
      <c r="AI137" s="44">
        <f t="shared" si="12"/>
        <v>0</v>
      </c>
      <c r="AJ137" s="22" t="s">
        <v>386</v>
      </c>
      <c r="AK137" s="47" t="s">
        <v>82</v>
      </c>
      <c r="AL137" s="47" t="s">
        <v>82</v>
      </c>
      <c r="AM137" s="45" t="s">
        <v>46</v>
      </c>
      <c r="AN137" s="45" t="s">
        <v>327</v>
      </c>
      <c r="AO137" s="25" t="s">
        <v>328</v>
      </c>
      <c r="AP137" s="25" t="s">
        <v>240</v>
      </c>
      <c r="AQ137" s="72"/>
    </row>
    <row r="138" spans="1:43" ht="72.75" hidden="1" x14ac:dyDescent="0.25">
      <c r="A138" s="42" t="s">
        <v>41</v>
      </c>
      <c r="B138" s="43" t="s">
        <v>42</v>
      </c>
      <c r="C138" s="43">
        <v>528</v>
      </c>
      <c r="D138" s="22" t="s">
        <v>387</v>
      </c>
      <c r="E138" s="50" t="s">
        <v>388</v>
      </c>
      <c r="F138" s="51">
        <v>44564</v>
      </c>
      <c r="G138" s="23">
        <v>44925</v>
      </c>
      <c r="H138" s="271"/>
      <c r="I138" s="24">
        <v>0.05</v>
      </c>
      <c r="J138" s="24">
        <v>0.08</v>
      </c>
      <c r="K138" s="24"/>
      <c r="L138" s="24">
        <v>0.08</v>
      </c>
      <c r="M138" s="24"/>
      <c r="N138" s="24">
        <v>0.08</v>
      </c>
      <c r="O138" s="24"/>
      <c r="P138" s="24">
        <v>0.1</v>
      </c>
      <c r="Q138" s="24"/>
      <c r="R138" s="24">
        <v>0.08</v>
      </c>
      <c r="S138" s="24"/>
      <c r="T138" s="24">
        <v>0.08</v>
      </c>
      <c r="U138" s="24"/>
      <c r="V138" s="24">
        <v>0.08</v>
      </c>
      <c r="W138" s="24"/>
      <c r="X138" s="24">
        <v>0.1</v>
      </c>
      <c r="Y138" s="24"/>
      <c r="Z138" s="24">
        <v>0.08</v>
      </c>
      <c r="AA138" s="24"/>
      <c r="AB138" s="24">
        <v>0.08</v>
      </c>
      <c r="AC138" s="24"/>
      <c r="AD138" s="24">
        <v>0.08</v>
      </c>
      <c r="AE138" s="24"/>
      <c r="AF138" s="24">
        <v>0.08</v>
      </c>
      <c r="AG138" s="24"/>
      <c r="AH138" s="24">
        <f t="shared" si="12"/>
        <v>0.99999999999999978</v>
      </c>
      <c r="AI138" s="44">
        <f t="shared" si="12"/>
        <v>0</v>
      </c>
      <c r="AJ138" s="22" t="s">
        <v>389</v>
      </c>
      <c r="AK138" s="47" t="s">
        <v>82</v>
      </c>
      <c r="AL138" s="47" t="s">
        <v>82</v>
      </c>
      <c r="AM138" s="45" t="s">
        <v>316</v>
      </c>
      <c r="AN138" s="45" t="s">
        <v>317</v>
      </c>
      <c r="AO138" s="25" t="s">
        <v>318</v>
      </c>
      <c r="AP138" s="25" t="s">
        <v>240</v>
      </c>
      <c r="AQ138" s="72"/>
    </row>
    <row r="139" spans="1:43" ht="128.25" hidden="1" x14ac:dyDescent="0.25">
      <c r="A139" s="42" t="s">
        <v>41</v>
      </c>
      <c r="B139" s="43" t="s">
        <v>42</v>
      </c>
      <c r="C139" s="43">
        <v>528</v>
      </c>
      <c r="D139" s="22" t="s">
        <v>390</v>
      </c>
      <c r="E139" s="50" t="s">
        <v>391</v>
      </c>
      <c r="F139" s="51">
        <v>44564</v>
      </c>
      <c r="G139" s="23">
        <v>44925</v>
      </c>
      <c r="H139" s="271"/>
      <c r="I139" s="24">
        <v>0.1</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2"/>
        <v>0.99999999999999978</v>
      </c>
      <c r="AI139" s="44">
        <f t="shared" si="12"/>
        <v>0</v>
      </c>
      <c r="AJ139" s="22" t="s">
        <v>392</v>
      </c>
      <c r="AK139" s="47" t="s">
        <v>82</v>
      </c>
      <c r="AL139" s="47" t="s">
        <v>82</v>
      </c>
      <c r="AM139" s="45" t="s">
        <v>293</v>
      </c>
      <c r="AN139" s="45" t="s">
        <v>294</v>
      </c>
      <c r="AO139" s="25" t="s">
        <v>295</v>
      </c>
      <c r="AP139" s="25" t="s">
        <v>240</v>
      </c>
      <c r="AQ139" s="72"/>
    </row>
    <row r="140" spans="1:43" ht="72.75" hidden="1" x14ac:dyDescent="0.25">
      <c r="A140" s="42" t="s">
        <v>41</v>
      </c>
      <c r="B140" s="43" t="s">
        <v>42</v>
      </c>
      <c r="C140" s="43">
        <v>528</v>
      </c>
      <c r="D140" s="22" t="s">
        <v>393</v>
      </c>
      <c r="E140" s="50" t="s">
        <v>394</v>
      </c>
      <c r="F140" s="51">
        <v>44621</v>
      </c>
      <c r="G140" s="23">
        <v>44925</v>
      </c>
      <c r="H140" s="271"/>
      <c r="I140" s="24">
        <v>0.05</v>
      </c>
      <c r="J140" s="24"/>
      <c r="K140" s="24"/>
      <c r="L140" s="24"/>
      <c r="M140" s="24"/>
      <c r="N140" s="24">
        <v>0.33329999999999999</v>
      </c>
      <c r="O140" s="24"/>
      <c r="P140" s="24"/>
      <c r="Q140" s="24"/>
      <c r="R140" s="24"/>
      <c r="S140" s="24"/>
      <c r="T140" s="24">
        <v>0.33329999999999999</v>
      </c>
      <c r="U140" s="24"/>
      <c r="V140" s="24"/>
      <c r="W140" s="24"/>
      <c r="X140" s="24"/>
      <c r="Y140" s="24"/>
      <c r="Z140" s="24">
        <v>0.33329999999999999</v>
      </c>
      <c r="AA140" s="24"/>
      <c r="AB140" s="24"/>
      <c r="AC140" s="24"/>
      <c r="AD140" s="24"/>
      <c r="AE140" s="24"/>
      <c r="AF140" s="24"/>
      <c r="AG140" s="24"/>
      <c r="AH140" s="24">
        <f t="shared" si="12"/>
        <v>0.99990000000000001</v>
      </c>
      <c r="AI140" s="44">
        <f t="shared" si="12"/>
        <v>0</v>
      </c>
      <c r="AJ140" s="50" t="s">
        <v>395</v>
      </c>
      <c r="AK140" s="47" t="s">
        <v>82</v>
      </c>
      <c r="AL140" s="47" t="s">
        <v>82</v>
      </c>
      <c r="AM140" s="45" t="s">
        <v>237</v>
      </c>
      <c r="AN140" s="45" t="s">
        <v>368</v>
      </c>
      <c r="AO140" s="25" t="s">
        <v>239</v>
      </c>
      <c r="AP140" s="25" t="s">
        <v>240</v>
      </c>
      <c r="AQ140" s="72"/>
    </row>
    <row r="141" spans="1:43" ht="102" hidden="1" customHeight="1" x14ac:dyDescent="0.25">
      <c r="A141" s="42" t="s">
        <v>41</v>
      </c>
      <c r="B141" s="43" t="s">
        <v>42</v>
      </c>
      <c r="C141" s="43">
        <v>528</v>
      </c>
      <c r="D141" s="22" t="s">
        <v>396</v>
      </c>
      <c r="E141" s="50" t="s">
        <v>397</v>
      </c>
      <c r="F141" s="51">
        <v>44593</v>
      </c>
      <c r="G141" s="23">
        <v>44620</v>
      </c>
      <c r="H141" s="271">
        <f>+I141+I142+I143+I144+I145+I146</f>
        <v>1</v>
      </c>
      <c r="I141" s="24">
        <v>0.2</v>
      </c>
      <c r="J141" s="24"/>
      <c r="K141" s="24"/>
      <c r="L141" s="24">
        <v>1</v>
      </c>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12"/>
        <v>1</v>
      </c>
      <c r="AI141" s="44">
        <f t="shared" si="12"/>
        <v>0</v>
      </c>
      <c r="AJ141" s="50" t="s">
        <v>398</v>
      </c>
      <c r="AK141" s="47" t="s">
        <v>82</v>
      </c>
      <c r="AL141" s="47" t="s">
        <v>82</v>
      </c>
      <c r="AM141" s="45" t="s">
        <v>46</v>
      </c>
      <c r="AN141" s="45" t="s">
        <v>108</v>
      </c>
      <c r="AO141" s="25" t="s">
        <v>328</v>
      </c>
      <c r="AP141" s="25" t="s">
        <v>240</v>
      </c>
      <c r="AQ141" s="72"/>
    </row>
    <row r="142" spans="1:43" ht="98.25" hidden="1" customHeight="1" x14ac:dyDescent="0.25">
      <c r="A142" s="42" t="s">
        <v>41</v>
      </c>
      <c r="B142" s="43" t="s">
        <v>42</v>
      </c>
      <c r="C142" s="43">
        <v>528</v>
      </c>
      <c r="D142" s="22" t="s">
        <v>396</v>
      </c>
      <c r="E142" s="50" t="s">
        <v>399</v>
      </c>
      <c r="F142" s="51">
        <v>44652</v>
      </c>
      <c r="G142" s="23">
        <v>44925</v>
      </c>
      <c r="H142" s="271"/>
      <c r="I142" s="24">
        <v>0.1</v>
      </c>
      <c r="J142" s="24"/>
      <c r="K142" s="24"/>
      <c r="L142" s="24"/>
      <c r="M142" s="24"/>
      <c r="N142" s="24"/>
      <c r="O142" s="24"/>
      <c r="P142" s="24">
        <v>0.33329999999999999</v>
      </c>
      <c r="Q142" s="24"/>
      <c r="R142" s="24"/>
      <c r="S142" s="24"/>
      <c r="T142" s="24"/>
      <c r="U142" s="24"/>
      <c r="V142" s="24"/>
      <c r="W142" s="24"/>
      <c r="X142" s="24">
        <v>0.33329999999999999</v>
      </c>
      <c r="Y142" s="24"/>
      <c r="Z142" s="24"/>
      <c r="AA142" s="24"/>
      <c r="AB142" s="24"/>
      <c r="AC142" s="24"/>
      <c r="AD142" s="24"/>
      <c r="AE142" s="24"/>
      <c r="AF142" s="24">
        <v>0.33329999999999999</v>
      </c>
      <c r="AG142" s="24"/>
      <c r="AH142" s="24">
        <f t="shared" si="12"/>
        <v>0.99990000000000001</v>
      </c>
      <c r="AI142" s="44">
        <f t="shared" si="12"/>
        <v>0</v>
      </c>
      <c r="AJ142" s="50" t="s">
        <v>334</v>
      </c>
      <c r="AK142" s="47" t="s">
        <v>82</v>
      </c>
      <c r="AL142" s="47" t="s">
        <v>82</v>
      </c>
      <c r="AM142" s="45" t="s">
        <v>46</v>
      </c>
      <c r="AN142" s="45" t="s">
        <v>108</v>
      </c>
      <c r="AO142" s="25" t="s">
        <v>328</v>
      </c>
      <c r="AP142" s="25" t="s">
        <v>240</v>
      </c>
      <c r="AQ142" s="72"/>
    </row>
    <row r="143" spans="1:43" ht="88.5" hidden="1" customHeight="1" x14ac:dyDescent="0.25">
      <c r="A143" s="42" t="s">
        <v>41</v>
      </c>
      <c r="B143" s="43" t="s">
        <v>42</v>
      </c>
      <c r="C143" s="43">
        <v>528</v>
      </c>
      <c r="D143" s="22" t="s">
        <v>396</v>
      </c>
      <c r="E143" s="50" t="s">
        <v>400</v>
      </c>
      <c r="F143" s="51">
        <v>44621</v>
      </c>
      <c r="G143" s="23">
        <v>44711</v>
      </c>
      <c r="H143" s="271"/>
      <c r="I143" s="24">
        <v>0.3</v>
      </c>
      <c r="J143" s="24"/>
      <c r="K143" s="24"/>
      <c r="L143" s="24"/>
      <c r="M143" s="24"/>
      <c r="N143" s="24">
        <v>0.2</v>
      </c>
      <c r="O143" s="24"/>
      <c r="P143" s="24">
        <v>0.4</v>
      </c>
      <c r="Q143" s="24"/>
      <c r="R143" s="24">
        <v>0.4</v>
      </c>
      <c r="S143" s="24"/>
      <c r="T143" s="24"/>
      <c r="U143" s="24"/>
      <c r="V143" s="24"/>
      <c r="W143" s="24"/>
      <c r="X143" s="24"/>
      <c r="Y143" s="24"/>
      <c r="Z143" s="24"/>
      <c r="AA143" s="24"/>
      <c r="AB143" s="24"/>
      <c r="AC143" s="24"/>
      <c r="AD143" s="24"/>
      <c r="AE143" s="24"/>
      <c r="AF143" s="24"/>
      <c r="AG143" s="24"/>
      <c r="AH143" s="24">
        <f t="shared" si="12"/>
        <v>1</v>
      </c>
      <c r="AI143" s="44">
        <f t="shared" si="12"/>
        <v>0</v>
      </c>
      <c r="AJ143" s="50" t="s">
        <v>401</v>
      </c>
      <c r="AK143" s="47" t="s">
        <v>82</v>
      </c>
      <c r="AL143" s="47" t="s">
        <v>82</v>
      </c>
      <c r="AM143" s="45" t="s">
        <v>46</v>
      </c>
      <c r="AN143" s="45" t="s">
        <v>108</v>
      </c>
      <c r="AO143" s="25" t="s">
        <v>328</v>
      </c>
      <c r="AP143" s="25" t="s">
        <v>240</v>
      </c>
      <c r="AQ143" s="72"/>
    </row>
    <row r="144" spans="1:43" ht="88.5" hidden="1" customHeight="1" x14ac:dyDescent="0.25">
      <c r="A144" s="42" t="s">
        <v>41</v>
      </c>
      <c r="B144" s="43" t="s">
        <v>42</v>
      </c>
      <c r="C144" s="43">
        <v>528</v>
      </c>
      <c r="D144" s="22" t="s">
        <v>396</v>
      </c>
      <c r="E144" s="50" t="s">
        <v>402</v>
      </c>
      <c r="F144" s="51">
        <v>44593</v>
      </c>
      <c r="G144" s="23">
        <v>44620</v>
      </c>
      <c r="H144" s="271"/>
      <c r="I144" s="24">
        <v>0.2</v>
      </c>
      <c r="J144" s="24"/>
      <c r="K144" s="24"/>
      <c r="L144" s="24">
        <v>1</v>
      </c>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12"/>
        <v>1</v>
      </c>
      <c r="AI144" s="44">
        <f t="shared" si="12"/>
        <v>0</v>
      </c>
      <c r="AJ144" s="50" t="s">
        <v>403</v>
      </c>
      <c r="AK144" s="47" t="s">
        <v>82</v>
      </c>
      <c r="AL144" s="47" t="s">
        <v>82</v>
      </c>
      <c r="AM144" s="45" t="s">
        <v>46</v>
      </c>
      <c r="AN144" s="45" t="s">
        <v>108</v>
      </c>
      <c r="AO144" s="25" t="s">
        <v>328</v>
      </c>
      <c r="AP144" s="25" t="s">
        <v>240</v>
      </c>
      <c r="AQ144" s="72"/>
    </row>
    <row r="145" spans="1:43" ht="89.25" hidden="1" customHeight="1" x14ac:dyDescent="0.25">
      <c r="A145" s="42" t="s">
        <v>41</v>
      </c>
      <c r="B145" s="43" t="s">
        <v>42</v>
      </c>
      <c r="C145" s="43">
        <v>528</v>
      </c>
      <c r="D145" s="22" t="s">
        <v>396</v>
      </c>
      <c r="E145" s="50" t="s">
        <v>404</v>
      </c>
      <c r="F145" s="51">
        <v>44562</v>
      </c>
      <c r="G145" s="23">
        <v>44925</v>
      </c>
      <c r="H145" s="271"/>
      <c r="I145" s="24">
        <v>0.1</v>
      </c>
      <c r="J145" s="24"/>
      <c r="K145" s="24"/>
      <c r="L145" s="24">
        <v>0.15</v>
      </c>
      <c r="M145" s="24"/>
      <c r="N145" s="24"/>
      <c r="O145" s="24"/>
      <c r="P145" s="24">
        <v>0.15</v>
      </c>
      <c r="Q145" s="24"/>
      <c r="R145" s="24"/>
      <c r="S145" s="24"/>
      <c r="T145" s="24">
        <v>0.15</v>
      </c>
      <c r="U145" s="24"/>
      <c r="V145" s="24"/>
      <c r="W145" s="24"/>
      <c r="X145" s="24">
        <v>0.15</v>
      </c>
      <c r="Y145" s="24"/>
      <c r="Z145" s="24"/>
      <c r="AA145" s="24"/>
      <c r="AB145" s="24">
        <v>0.15</v>
      </c>
      <c r="AC145" s="24"/>
      <c r="AD145" s="24"/>
      <c r="AE145" s="24"/>
      <c r="AF145" s="24">
        <v>0.25</v>
      </c>
      <c r="AG145" s="24"/>
      <c r="AH145" s="24">
        <f t="shared" si="12"/>
        <v>1</v>
      </c>
      <c r="AI145" s="44">
        <f t="shared" si="12"/>
        <v>0</v>
      </c>
      <c r="AJ145" s="50" t="s">
        <v>405</v>
      </c>
      <c r="AK145" s="47" t="s">
        <v>82</v>
      </c>
      <c r="AL145" s="47" t="s">
        <v>82</v>
      </c>
      <c r="AM145" s="45" t="s">
        <v>46</v>
      </c>
      <c r="AN145" s="45" t="s">
        <v>108</v>
      </c>
      <c r="AO145" s="25" t="s">
        <v>328</v>
      </c>
      <c r="AP145" s="25" t="s">
        <v>240</v>
      </c>
      <c r="AQ145" s="72"/>
    </row>
    <row r="146" spans="1:43" s="96" customFormat="1" ht="85.5" x14ac:dyDescent="0.25">
      <c r="A146" s="91" t="s">
        <v>41</v>
      </c>
      <c r="B146" s="87" t="s">
        <v>42</v>
      </c>
      <c r="C146" s="87">
        <v>528</v>
      </c>
      <c r="D146" s="92" t="s">
        <v>891</v>
      </c>
      <c r="E146" s="91" t="s">
        <v>892</v>
      </c>
      <c r="F146" s="103">
        <v>44896</v>
      </c>
      <c r="G146" s="93">
        <v>44925</v>
      </c>
      <c r="H146" s="271"/>
      <c r="I146" s="76">
        <v>0.1</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v>1</v>
      </c>
      <c r="AG146" s="76"/>
      <c r="AH146" s="76">
        <f t="shared" ref="AH146:AI148" si="13">+J146+L146+N146+P146+R146+T146+V146+X146+Z146+AB146+AD146+AF146</f>
        <v>1</v>
      </c>
      <c r="AI146" s="85">
        <f t="shared" si="13"/>
        <v>0</v>
      </c>
      <c r="AJ146" s="91" t="s">
        <v>407</v>
      </c>
      <c r="AK146" s="87" t="s">
        <v>82</v>
      </c>
      <c r="AL146" s="87" t="s">
        <v>82</v>
      </c>
      <c r="AM146" s="88" t="s">
        <v>46</v>
      </c>
      <c r="AN146" s="88" t="s">
        <v>108</v>
      </c>
      <c r="AO146" s="89" t="s">
        <v>328</v>
      </c>
      <c r="AP146" s="89" t="s">
        <v>240</v>
      </c>
      <c r="AQ146" s="90"/>
    </row>
    <row r="147" spans="1:43" s="98" customFormat="1" ht="85.5" x14ac:dyDescent="0.25">
      <c r="A147" s="74" t="s">
        <v>41</v>
      </c>
      <c r="B147" s="80" t="s">
        <v>42</v>
      </c>
      <c r="C147" s="80">
        <v>528</v>
      </c>
      <c r="D147" s="71" t="s">
        <v>396</v>
      </c>
      <c r="E147" s="74" t="s">
        <v>406</v>
      </c>
      <c r="F147" s="94">
        <v>44896</v>
      </c>
      <c r="G147" s="81">
        <v>44925</v>
      </c>
      <c r="H147" s="95"/>
      <c r="I147" s="68">
        <v>0.1</v>
      </c>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v>1</v>
      </c>
      <c r="AG147" s="68"/>
      <c r="AH147" s="68">
        <f t="shared" ref="AH147" si="14">+J147+L147+N147+P147+R147+T147+V147+X147+Z147+AB147+AD147+AF147</f>
        <v>1</v>
      </c>
      <c r="AI147" s="77">
        <f t="shared" ref="AI147" si="15">+K147+M147+O147+Q147+S147+U147+W147+Y147+AA147+AC147+AE147+AG147</f>
        <v>0</v>
      </c>
      <c r="AJ147" s="74" t="s">
        <v>407</v>
      </c>
      <c r="AK147" s="80" t="s">
        <v>82</v>
      </c>
      <c r="AL147" s="80" t="s">
        <v>82</v>
      </c>
      <c r="AM147" s="78" t="s">
        <v>46</v>
      </c>
      <c r="AN147" s="78" t="s">
        <v>108</v>
      </c>
      <c r="AO147" s="79" t="s">
        <v>328</v>
      </c>
      <c r="AP147" s="79" t="s">
        <v>240</v>
      </c>
      <c r="AQ147" s="101" t="s">
        <v>893</v>
      </c>
    </row>
    <row r="148" spans="1:43" ht="46.5" hidden="1" customHeight="1" x14ac:dyDescent="0.25">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3"/>
        <v>0</v>
      </c>
      <c r="AJ148" s="50" t="s">
        <v>410</v>
      </c>
      <c r="AK148" s="47" t="s">
        <v>82</v>
      </c>
      <c r="AL148" s="47" t="s">
        <v>82</v>
      </c>
      <c r="AM148" s="47" t="s">
        <v>237</v>
      </c>
      <c r="AN148" s="47" t="s">
        <v>253</v>
      </c>
      <c r="AO148" s="47" t="s">
        <v>258</v>
      </c>
      <c r="AP148" s="25" t="s">
        <v>240</v>
      </c>
      <c r="AQ148" s="72"/>
    </row>
    <row r="149" spans="1:43" ht="71.25" hidden="1" x14ac:dyDescent="0.25">
      <c r="A149" s="42" t="s">
        <v>411</v>
      </c>
      <c r="B149" s="43" t="s">
        <v>412</v>
      </c>
      <c r="C149" s="43">
        <v>329</v>
      </c>
      <c r="D149" s="22" t="s">
        <v>413</v>
      </c>
      <c r="E149" s="22" t="s">
        <v>414</v>
      </c>
      <c r="F149" s="23">
        <v>44564</v>
      </c>
      <c r="G149" s="23">
        <v>44925</v>
      </c>
      <c r="H149" s="271">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9">
        <v>0.3</v>
      </c>
      <c r="AL149" s="269">
        <v>1383689290</v>
      </c>
      <c r="AM149" s="45" t="s">
        <v>316</v>
      </c>
      <c r="AN149" s="45" t="s">
        <v>317</v>
      </c>
      <c r="AO149" s="25" t="s">
        <v>318</v>
      </c>
      <c r="AP149" s="25" t="s">
        <v>416</v>
      </c>
      <c r="AQ149" s="72"/>
    </row>
    <row r="150" spans="1:43" ht="57" hidden="1" x14ac:dyDescent="0.25">
      <c r="A150" s="42" t="s">
        <v>411</v>
      </c>
      <c r="B150" s="43" t="s">
        <v>412</v>
      </c>
      <c r="C150" s="43">
        <v>329</v>
      </c>
      <c r="D150" s="22" t="s">
        <v>413</v>
      </c>
      <c r="E150" s="22" t="s">
        <v>417</v>
      </c>
      <c r="F150" s="23">
        <v>44623</v>
      </c>
      <c r="G150" s="23">
        <v>44925</v>
      </c>
      <c r="H150" s="271"/>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6">+J150+L150+N150+P150+R150+T150+V150+X150+Z150+AB150+AD150+AF150</f>
        <v>1</v>
      </c>
      <c r="AI150" s="44">
        <f t="shared" si="16"/>
        <v>0</v>
      </c>
      <c r="AJ150" s="22" t="s">
        <v>418</v>
      </c>
      <c r="AK150" s="309"/>
      <c r="AL150" s="270"/>
      <c r="AM150" s="45" t="s">
        <v>316</v>
      </c>
      <c r="AN150" s="45" t="s">
        <v>317</v>
      </c>
      <c r="AO150" s="25" t="s">
        <v>318</v>
      </c>
      <c r="AP150" s="25" t="s">
        <v>416</v>
      </c>
      <c r="AQ150" s="72"/>
    </row>
    <row r="151" spans="1:43" ht="57" hidden="1" x14ac:dyDescent="0.25">
      <c r="A151" s="42" t="s">
        <v>411</v>
      </c>
      <c r="B151" s="43" t="s">
        <v>412</v>
      </c>
      <c r="C151" s="43">
        <v>329</v>
      </c>
      <c r="D151" s="22" t="s">
        <v>413</v>
      </c>
      <c r="E151" s="22" t="s">
        <v>419</v>
      </c>
      <c r="F151" s="23">
        <v>44623</v>
      </c>
      <c r="G151" s="23">
        <v>44925</v>
      </c>
      <c r="H151" s="271"/>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6"/>
        <v>1</v>
      </c>
      <c r="AI151" s="44">
        <f t="shared" si="16"/>
        <v>0</v>
      </c>
      <c r="AJ151" s="22" t="s">
        <v>420</v>
      </c>
      <c r="AK151" s="309"/>
      <c r="AL151" s="270"/>
      <c r="AM151" s="45" t="s">
        <v>316</v>
      </c>
      <c r="AN151" s="45" t="s">
        <v>317</v>
      </c>
      <c r="AO151" s="25" t="s">
        <v>318</v>
      </c>
      <c r="AP151" s="25" t="s">
        <v>416</v>
      </c>
      <c r="AQ151" s="72"/>
    </row>
    <row r="152" spans="1:43" ht="69" hidden="1" customHeight="1" x14ac:dyDescent="0.25">
      <c r="A152" s="42" t="s">
        <v>411</v>
      </c>
      <c r="B152" s="43" t="s">
        <v>412</v>
      </c>
      <c r="C152" s="43">
        <v>329</v>
      </c>
      <c r="D152" s="22" t="s">
        <v>413</v>
      </c>
      <c r="E152" s="22" t="s">
        <v>421</v>
      </c>
      <c r="F152" s="23">
        <v>44564</v>
      </c>
      <c r="G152" s="23">
        <v>44925</v>
      </c>
      <c r="H152" s="271"/>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6"/>
        <v>0.99999999999999978</v>
      </c>
      <c r="AI152" s="44">
        <f t="shared" si="16"/>
        <v>0</v>
      </c>
      <c r="AJ152" s="22" t="s">
        <v>422</v>
      </c>
      <c r="AK152" s="309"/>
      <c r="AL152" s="270"/>
      <c r="AM152" s="45" t="s">
        <v>316</v>
      </c>
      <c r="AN152" s="45" t="s">
        <v>317</v>
      </c>
      <c r="AO152" s="25" t="s">
        <v>318</v>
      </c>
      <c r="AP152" s="25" t="s">
        <v>416</v>
      </c>
      <c r="AQ152" s="72"/>
    </row>
    <row r="153" spans="1:43" ht="57.75" hidden="1" customHeight="1" x14ac:dyDescent="0.25">
      <c r="A153" s="42" t="s">
        <v>411</v>
      </c>
      <c r="B153" s="43" t="s">
        <v>412</v>
      </c>
      <c r="C153" s="43">
        <v>329</v>
      </c>
      <c r="D153" s="22" t="s">
        <v>413</v>
      </c>
      <c r="E153" s="22" t="s">
        <v>423</v>
      </c>
      <c r="F153" s="23">
        <v>44564</v>
      </c>
      <c r="G153" s="23">
        <v>44925</v>
      </c>
      <c r="H153" s="271"/>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6"/>
        <v>0.99999999999999978</v>
      </c>
      <c r="AI153" s="44">
        <f t="shared" si="16"/>
        <v>0</v>
      </c>
      <c r="AJ153" s="22" t="s">
        <v>424</v>
      </c>
      <c r="AK153" s="309"/>
      <c r="AL153" s="270"/>
      <c r="AM153" s="45" t="s">
        <v>316</v>
      </c>
      <c r="AN153" s="45" t="s">
        <v>317</v>
      </c>
      <c r="AO153" s="25" t="s">
        <v>318</v>
      </c>
      <c r="AP153" s="25" t="s">
        <v>416</v>
      </c>
      <c r="AQ153" s="72"/>
    </row>
    <row r="154" spans="1:43" ht="57" hidden="1" x14ac:dyDescent="0.25">
      <c r="A154" s="42" t="s">
        <v>411</v>
      </c>
      <c r="B154" s="43" t="s">
        <v>412</v>
      </c>
      <c r="C154" s="43">
        <v>329</v>
      </c>
      <c r="D154" s="22" t="s">
        <v>413</v>
      </c>
      <c r="E154" s="22" t="s">
        <v>425</v>
      </c>
      <c r="F154" s="23">
        <v>44564</v>
      </c>
      <c r="G154" s="23">
        <v>44925</v>
      </c>
      <c r="H154" s="271"/>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6"/>
        <v>0.99999999999999978</v>
      </c>
      <c r="AI154" s="44">
        <f t="shared" si="16"/>
        <v>0</v>
      </c>
      <c r="AJ154" s="22" t="s">
        <v>426</v>
      </c>
      <c r="AK154" s="309"/>
      <c r="AL154" s="270"/>
      <c r="AM154" s="45" t="s">
        <v>316</v>
      </c>
      <c r="AN154" s="45" t="s">
        <v>317</v>
      </c>
      <c r="AO154" s="25" t="s">
        <v>318</v>
      </c>
      <c r="AP154" s="25" t="s">
        <v>416</v>
      </c>
      <c r="AQ154" s="72"/>
    </row>
    <row r="155" spans="1:43" ht="57" hidden="1" x14ac:dyDescent="0.25">
      <c r="A155" s="42" t="s">
        <v>411</v>
      </c>
      <c r="B155" s="43" t="s">
        <v>412</v>
      </c>
      <c r="C155" s="43">
        <v>329</v>
      </c>
      <c r="D155" s="22" t="s">
        <v>413</v>
      </c>
      <c r="E155" s="22" t="s">
        <v>427</v>
      </c>
      <c r="F155" s="23">
        <v>44835</v>
      </c>
      <c r="G155" s="23">
        <v>44925</v>
      </c>
      <c r="H155" s="271"/>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6"/>
        <v>1</v>
      </c>
      <c r="AI155" s="44">
        <f t="shared" si="16"/>
        <v>0</v>
      </c>
      <c r="AJ155" s="22" t="s">
        <v>428</v>
      </c>
      <c r="AK155" s="309"/>
      <c r="AL155" s="270"/>
      <c r="AM155" s="45" t="s">
        <v>316</v>
      </c>
      <c r="AN155" s="45" t="s">
        <v>317</v>
      </c>
      <c r="AO155" s="25" t="s">
        <v>318</v>
      </c>
      <c r="AP155" s="25" t="s">
        <v>416</v>
      </c>
      <c r="AQ155" s="72"/>
    </row>
    <row r="156" spans="1:43" ht="57" hidden="1" x14ac:dyDescent="0.25">
      <c r="A156" s="42" t="s">
        <v>411</v>
      </c>
      <c r="B156" s="43" t="s">
        <v>412</v>
      </c>
      <c r="C156" s="43">
        <v>329</v>
      </c>
      <c r="D156" s="22" t="s">
        <v>413</v>
      </c>
      <c r="E156" s="50" t="s">
        <v>894</v>
      </c>
      <c r="F156" s="51">
        <v>44621</v>
      </c>
      <c r="G156" s="51">
        <v>44925</v>
      </c>
      <c r="H156" s="271"/>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6"/>
        <v>0.99900000000000011</v>
      </c>
      <c r="AI156" s="44">
        <f t="shared" si="16"/>
        <v>0</v>
      </c>
      <c r="AJ156" s="50" t="s">
        <v>895</v>
      </c>
      <c r="AK156" s="309"/>
      <c r="AL156" s="270"/>
      <c r="AM156" s="45" t="s">
        <v>316</v>
      </c>
      <c r="AN156" s="45" t="s">
        <v>317</v>
      </c>
      <c r="AO156" s="25" t="s">
        <v>318</v>
      </c>
      <c r="AP156" s="25" t="s">
        <v>416</v>
      </c>
      <c r="AQ156" s="72"/>
    </row>
    <row r="157" spans="1:43" ht="67.5" hidden="1" customHeight="1" x14ac:dyDescent="0.25">
      <c r="A157" s="42" t="s">
        <v>411</v>
      </c>
      <c r="B157" s="43" t="s">
        <v>412</v>
      </c>
      <c r="C157" s="43">
        <v>329</v>
      </c>
      <c r="D157" s="22" t="s">
        <v>413</v>
      </c>
      <c r="E157" s="50" t="s">
        <v>431</v>
      </c>
      <c r="F157" s="51">
        <v>37288</v>
      </c>
      <c r="G157" s="51">
        <v>44650</v>
      </c>
      <c r="H157" s="271"/>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6"/>
        <v>1</v>
      </c>
      <c r="AI157" s="44">
        <f t="shared" si="16"/>
        <v>0</v>
      </c>
      <c r="AJ157" s="50" t="s">
        <v>432</v>
      </c>
      <c r="AK157" s="309"/>
      <c r="AL157" s="270"/>
      <c r="AM157" s="45" t="s">
        <v>316</v>
      </c>
      <c r="AN157" s="45" t="s">
        <v>317</v>
      </c>
      <c r="AO157" s="25" t="s">
        <v>318</v>
      </c>
      <c r="AP157" s="25" t="s">
        <v>416</v>
      </c>
      <c r="AQ157" s="72"/>
    </row>
    <row r="158" spans="1:43" ht="60" hidden="1" customHeight="1" x14ac:dyDescent="0.25">
      <c r="A158" s="42" t="s">
        <v>411</v>
      </c>
      <c r="B158" s="43" t="s">
        <v>412</v>
      </c>
      <c r="C158" s="43">
        <v>329</v>
      </c>
      <c r="D158" s="22" t="s">
        <v>413</v>
      </c>
      <c r="E158" s="50" t="s">
        <v>433</v>
      </c>
      <c r="F158" s="51">
        <v>44621</v>
      </c>
      <c r="G158" s="51">
        <v>44681</v>
      </c>
      <c r="H158" s="271"/>
      <c r="I158" s="24">
        <v>0.05</v>
      </c>
      <c r="J158" s="24"/>
      <c r="K158" s="24"/>
      <c r="L158" s="24"/>
      <c r="M158" s="24"/>
      <c r="N158" s="24">
        <v>0.5</v>
      </c>
      <c r="O158" s="24"/>
      <c r="P158" s="24">
        <v>0.5</v>
      </c>
      <c r="Q158" s="24"/>
      <c r="R158" s="24"/>
      <c r="S158" s="24"/>
      <c r="T158" s="24"/>
      <c r="U158" s="24"/>
      <c r="V158" s="24"/>
      <c r="W158" s="24"/>
      <c r="X158" s="24"/>
      <c r="Y158" s="24"/>
      <c r="Z158" s="24"/>
      <c r="AA158" s="24"/>
      <c r="AB158" s="24"/>
      <c r="AC158" s="24"/>
      <c r="AD158" s="24"/>
      <c r="AE158" s="24"/>
      <c r="AF158" s="24"/>
      <c r="AG158" s="24"/>
      <c r="AH158" s="24">
        <f t="shared" si="16"/>
        <v>1</v>
      </c>
      <c r="AI158" s="44">
        <f t="shared" si="16"/>
        <v>0</v>
      </c>
      <c r="AJ158" s="50" t="s">
        <v>434</v>
      </c>
      <c r="AK158" s="309"/>
      <c r="AL158" s="270"/>
      <c r="AM158" s="45" t="s">
        <v>316</v>
      </c>
      <c r="AN158" s="45" t="s">
        <v>317</v>
      </c>
      <c r="AO158" s="25" t="s">
        <v>318</v>
      </c>
      <c r="AP158" s="25" t="s">
        <v>416</v>
      </c>
      <c r="AQ158" s="72"/>
    </row>
    <row r="159" spans="1:43" ht="48" hidden="1" customHeight="1" x14ac:dyDescent="0.25">
      <c r="A159" s="42" t="s">
        <v>411</v>
      </c>
      <c r="B159" s="43" t="s">
        <v>412</v>
      </c>
      <c r="C159" s="43">
        <v>329</v>
      </c>
      <c r="D159" s="22" t="s">
        <v>413</v>
      </c>
      <c r="E159" s="50" t="s">
        <v>435</v>
      </c>
      <c r="F159" s="51">
        <v>44593</v>
      </c>
      <c r="G159" s="51">
        <v>44650</v>
      </c>
      <c r="H159" s="271"/>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6"/>
        <v>1</v>
      </c>
      <c r="AI159" s="44">
        <f t="shared" si="16"/>
        <v>0</v>
      </c>
      <c r="AJ159" s="50" t="s">
        <v>436</v>
      </c>
      <c r="AK159" s="309"/>
      <c r="AL159" s="277"/>
      <c r="AM159" s="45" t="s">
        <v>316</v>
      </c>
      <c r="AN159" s="45" t="s">
        <v>317</v>
      </c>
      <c r="AO159" s="25" t="s">
        <v>318</v>
      </c>
      <c r="AP159" s="25" t="s">
        <v>416</v>
      </c>
      <c r="AQ159" s="72"/>
    </row>
    <row r="160" spans="1:43" ht="57" hidden="1" x14ac:dyDescent="0.25">
      <c r="A160" s="42" t="s">
        <v>41</v>
      </c>
      <c r="B160" s="43" t="s">
        <v>437</v>
      </c>
      <c r="C160" s="43">
        <v>424</v>
      </c>
      <c r="D160" s="22" t="s">
        <v>438</v>
      </c>
      <c r="E160" s="22" t="s">
        <v>439</v>
      </c>
      <c r="F160" s="23">
        <v>44593</v>
      </c>
      <c r="G160" s="23">
        <v>44772</v>
      </c>
      <c r="H160" s="271">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302">
        <v>67</v>
      </c>
      <c r="AL160" s="269">
        <v>4012690000</v>
      </c>
      <c r="AM160" s="45" t="s">
        <v>441</v>
      </c>
      <c r="AN160" s="45" t="s">
        <v>442</v>
      </c>
      <c r="AO160" s="25" t="s">
        <v>443</v>
      </c>
      <c r="AP160" s="25" t="s">
        <v>444</v>
      </c>
      <c r="AQ160" s="72"/>
    </row>
    <row r="161" spans="1:43" ht="42.75" hidden="1" x14ac:dyDescent="0.25">
      <c r="A161" s="42" t="s">
        <v>41</v>
      </c>
      <c r="B161" s="43" t="s">
        <v>437</v>
      </c>
      <c r="C161" s="43">
        <v>424</v>
      </c>
      <c r="D161" s="22" t="s">
        <v>438</v>
      </c>
      <c r="E161" s="22" t="s">
        <v>445</v>
      </c>
      <c r="F161" s="23">
        <v>44593</v>
      </c>
      <c r="G161" s="23">
        <v>44803</v>
      </c>
      <c r="H161" s="271"/>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7">+K161+M161+O161+Q161+S161+U161+W161+Y161+AA161+AC161+AE161+AG161</f>
        <v>0</v>
      </c>
      <c r="AJ161" s="22" t="s">
        <v>446</v>
      </c>
      <c r="AK161" s="302"/>
      <c r="AL161" s="270"/>
      <c r="AM161" s="45" t="s">
        <v>441</v>
      </c>
      <c r="AN161" s="45" t="s">
        <v>442</v>
      </c>
      <c r="AO161" s="25" t="s">
        <v>443</v>
      </c>
      <c r="AP161" s="25" t="s">
        <v>444</v>
      </c>
      <c r="AQ161" s="72"/>
    </row>
    <row r="162" spans="1:43" ht="85.5" hidden="1" x14ac:dyDescent="0.25">
      <c r="A162" s="42" t="s">
        <v>41</v>
      </c>
      <c r="B162" s="43" t="s">
        <v>437</v>
      </c>
      <c r="C162" s="43">
        <v>424</v>
      </c>
      <c r="D162" s="22" t="s">
        <v>438</v>
      </c>
      <c r="E162" s="22" t="s">
        <v>447</v>
      </c>
      <c r="F162" s="23">
        <v>44682</v>
      </c>
      <c r="G162" s="23">
        <v>44925</v>
      </c>
      <c r="H162" s="271"/>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7"/>
        <v>0</v>
      </c>
      <c r="AJ162" s="22" t="s">
        <v>448</v>
      </c>
      <c r="AK162" s="302"/>
      <c r="AL162" s="270"/>
      <c r="AM162" s="45" t="s">
        <v>441</v>
      </c>
      <c r="AN162" s="45" t="s">
        <v>442</v>
      </c>
      <c r="AO162" s="25" t="s">
        <v>443</v>
      </c>
      <c r="AP162" s="25" t="s">
        <v>444</v>
      </c>
      <c r="AQ162" s="72"/>
    </row>
    <row r="163" spans="1:43" ht="85.5" hidden="1" x14ac:dyDescent="0.25">
      <c r="A163" s="42" t="s">
        <v>41</v>
      </c>
      <c r="B163" s="43" t="s">
        <v>437</v>
      </c>
      <c r="C163" s="43">
        <v>424</v>
      </c>
      <c r="D163" s="22" t="s">
        <v>438</v>
      </c>
      <c r="E163" s="22" t="s">
        <v>449</v>
      </c>
      <c r="F163" s="23">
        <v>44564</v>
      </c>
      <c r="G163" s="23">
        <v>44925</v>
      </c>
      <c r="H163" s="271"/>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7"/>
        <v>0</v>
      </c>
      <c r="AJ163" s="22" t="s">
        <v>450</v>
      </c>
      <c r="AK163" s="302"/>
      <c r="AL163" s="270"/>
      <c r="AM163" s="45" t="s">
        <v>441</v>
      </c>
      <c r="AN163" s="45" t="s">
        <v>442</v>
      </c>
      <c r="AO163" s="25" t="s">
        <v>443</v>
      </c>
      <c r="AP163" s="25" t="s">
        <v>444</v>
      </c>
      <c r="AQ163" s="72"/>
    </row>
    <row r="164" spans="1:43" ht="42.75" hidden="1" x14ac:dyDescent="0.25">
      <c r="A164" s="42" t="s">
        <v>41</v>
      </c>
      <c r="B164" s="43" t="s">
        <v>437</v>
      </c>
      <c r="C164" s="43">
        <v>424</v>
      </c>
      <c r="D164" s="22" t="s">
        <v>438</v>
      </c>
      <c r="E164" s="22" t="s">
        <v>451</v>
      </c>
      <c r="F164" s="23">
        <v>44776</v>
      </c>
      <c r="G164" s="23">
        <v>44925</v>
      </c>
      <c r="H164" s="271"/>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7"/>
        <v>0</v>
      </c>
      <c r="AJ164" s="22" t="s">
        <v>452</v>
      </c>
      <c r="AK164" s="302"/>
      <c r="AL164" s="270"/>
      <c r="AM164" s="45" t="s">
        <v>441</v>
      </c>
      <c r="AN164" s="45" t="s">
        <v>442</v>
      </c>
      <c r="AO164" s="25" t="s">
        <v>443</v>
      </c>
      <c r="AP164" s="25" t="s">
        <v>444</v>
      </c>
      <c r="AQ164" s="72"/>
    </row>
    <row r="165" spans="1:43" ht="128.25" hidden="1" customHeight="1" x14ac:dyDescent="0.25">
      <c r="A165" s="42" t="s">
        <v>41</v>
      </c>
      <c r="B165" s="43" t="s">
        <v>437</v>
      </c>
      <c r="C165" s="43">
        <v>424</v>
      </c>
      <c r="D165" s="22" t="s">
        <v>438</v>
      </c>
      <c r="E165" s="22" t="s">
        <v>453</v>
      </c>
      <c r="F165" s="23">
        <v>44866</v>
      </c>
      <c r="G165" s="23">
        <v>44925</v>
      </c>
      <c r="H165" s="271"/>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7"/>
        <v>0</v>
      </c>
      <c r="AJ165" s="22" t="s">
        <v>454</v>
      </c>
      <c r="AK165" s="302"/>
      <c r="AL165" s="270"/>
      <c r="AM165" s="45" t="s">
        <v>441</v>
      </c>
      <c r="AN165" s="45" t="s">
        <v>442</v>
      </c>
      <c r="AO165" s="25" t="s">
        <v>443</v>
      </c>
      <c r="AP165" s="25" t="s">
        <v>444</v>
      </c>
      <c r="AQ165" s="72"/>
    </row>
    <row r="166" spans="1:43" ht="57" hidden="1" x14ac:dyDescent="0.25">
      <c r="A166" s="42" t="s">
        <v>41</v>
      </c>
      <c r="B166" s="43" t="s">
        <v>437</v>
      </c>
      <c r="C166" s="43">
        <v>424</v>
      </c>
      <c r="D166" s="22" t="s">
        <v>455</v>
      </c>
      <c r="E166" s="22" t="s">
        <v>456</v>
      </c>
      <c r="F166" s="23">
        <v>44593</v>
      </c>
      <c r="G166" s="23">
        <v>44834</v>
      </c>
      <c r="H166" s="271">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7"/>
        <v>0.99999999999999989</v>
      </c>
      <c r="AI166" s="44">
        <f t="shared" si="17"/>
        <v>0</v>
      </c>
      <c r="AJ166" s="22" t="s">
        <v>440</v>
      </c>
      <c r="AK166" s="302">
        <v>162</v>
      </c>
      <c r="AL166" s="270"/>
      <c r="AM166" s="45" t="s">
        <v>441</v>
      </c>
      <c r="AN166" s="45" t="s">
        <v>442</v>
      </c>
      <c r="AO166" s="25" t="s">
        <v>443</v>
      </c>
      <c r="AP166" s="25" t="s">
        <v>444</v>
      </c>
      <c r="AQ166" s="72"/>
    </row>
    <row r="167" spans="1:43" ht="42.75" hidden="1" x14ac:dyDescent="0.25">
      <c r="A167" s="42" t="s">
        <v>41</v>
      </c>
      <c r="B167" s="43" t="s">
        <v>437</v>
      </c>
      <c r="C167" s="43">
        <v>424</v>
      </c>
      <c r="D167" s="22" t="s">
        <v>455</v>
      </c>
      <c r="E167" s="22" t="s">
        <v>457</v>
      </c>
      <c r="F167" s="23">
        <v>44593</v>
      </c>
      <c r="G167" s="23">
        <v>44834</v>
      </c>
      <c r="H167" s="271"/>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7"/>
        <v>1</v>
      </c>
      <c r="AI167" s="44">
        <f t="shared" si="17"/>
        <v>0</v>
      </c>
      <c r="AJ167" s="22" t="s">
        <v>458</v>
      </c>
      <c r="AK167" s="302"/>
      <c r="AL167" s="270"/>
      <c r="AM167" s="45" t="s">
        <v>441</v>
      </c>
      <c r="AN167" s="45" t="s">
        <v>442</v>
      </c>
      <c r="AO167" s="25" t="s">
        <v>443</v>
      </c>
      <c r="AP167" s="25" t="s">
        <v>444</v>
      </c>
      <c r="AQ167" s="72"/>
    </row>
    <row r="168" spans="1:43" ht="71.25" hidden="1" x14ac:dyDescent="0.25">
      <c r="A168" s="42" t="s">
        <v>41</v>
      </c>
      <c r="B168" s="43" t="s">
        <v>437</v>
      </c>
      <c r="C168" s="43">
        <v>424</v>
      </c>
      <c r="D168" s="22" t="s">
        <v>455</v>
      </c>
      <c r="E168" s="22" t="s">
        <v>459</v>
      </c>
      <c r="F168" s="23">
        <v>44682</v>
      </c>
      <c r="G168" s="23">
        <v>44925</v>
      </c>
      <c r="H168" s="271"/>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7"/>
        <v>0.99999999999999989</v>
      </c>
      <c r="AI168" s="44">
        <f t="shared" si="17"/>
        <v>0</v>
      </c>
      <c r="AJ168" s="22" t="s">
        <v>460</v>
      </c>
      <c r="AK168" s="302"/>
      <c r="AL168" s="270"/>
      <c r="AM168" s="45" t="s">
        <v>441</v>
      </c>
      <c r="AN168" s="45" t="s">
        <v>442</v>
      </c>
      <c r="AO168" s="25" t="s">
        <v>443</v>
      </c>
      <c r="AP168" s="25" t="s">
        <v>444</v>
      </c>
      <c r="AQ168" s="72"/>
    </row>
    <row r="169" spans="1:43" ht="71.25" hidden="1" x14ac:dyDescent="0.25">
      <c r="A169" s="42" t="s">
        <v>41</v>
      </c>
      <c r="B169" s="43" t="s">
        <v>437</v>
      </c>
      <c r="C169" s="43">
        <v>424</v>
      </c>
      <c r="D169" s="22" t="s">
        <v>455</v>
      </c>
      <c r="E169" s="22" t="s">
        <v>461</v>
      </c>
      <c r="F169" s="23">
        <v>44654</v>
      </c>
      <c r="G169" s="23">
        <v>44925</v>
      </c>
      <c r="H169" s="271"/>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7"/>
        <v>1</v>
      </c>
      <c r="AI169" s="44">
        <f t="shared" si="17"/>
        <v>0</v>
      </c>
      <c r="AJ169" s="22" t="s">
        <v>462</v>
      </c>
      <c r="AK169" s="302"/>
      <c r="AL169" s="270"/>
      <c r="AM169" s="45" t="s">
        <v>441</v>
      </c>
      <c r="AN169" s="45" t="s">
        <v>442</v>
      </c>
      <c r="AO169" s="25" t="s">
        <v>443</v>
      </c>
      <c r="AP169" s="25" t="s">
        <v>444</v>
      </c>
      <c r="AQ169" s="72"/>
    </row>
    <row r="170" spans="1:43" ht="42.75" hidden="1" x14ac:dyDescent="0.25">
      <c r="A170" s="42" t="s">
        <v>41</v>
      </c>
      <c r="B170" s="43" t="s">
        <v>437</v>
      </c>
      <c r="C170" s="43">
        <v>424</v>
      </c>
      <c r="D170" s="22" t="s">
        <v>455</v>
      </c>
      <c r="E170" s="22" t="s">
        <v>463</v>
      </c>
      <c r="F170" s="23">
        <v>44564</v>
      </c>
      <c r="G170" s="23">
        <v>44925</v>
      </c>
      <c r="H170" s="271"/>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7"/>
        <v>0</v>
      </c>
      <c r="AJ170" s="22" t="s">
        <v>464</v>
      </c>
      <c r="AK170" s="302"/>
      <c r="AL170" s="270"/>
      <c r="AM170" s="45" t="s">
        <v>441</v>
      </c>
      <c r="AN170" s="45" t="s">
        <v>442</v>
      </c>
      <c r="AO170" s="25" t="s">
        <v>443</v>
      </c>
      <c r="AP170" s="25" t="s">
        <v>444</v>
      </c>
      <c r="AQ170" s="72"/>
    </row>
    <row r="171" spans="1:43" ht="132.75" hidden="1" customHeight="1" x14ac:dyDescent="0.25">
      <c r="A171" s="42" t="s">
        <v>41</v>
      </c>
      <c r="B171" s="43" t="s">
        <v>437</v>
      </c>
      <c r="C171" s="43">
        <v>424</v>
      </c>
      <c r="D171" s="22" t="s">
        <v>455</v>
      </c>
      <c r="E171" s="22" t="s">
        <v>465</v>
      </c>
      <c r="F171" s="23">
        <v>44743</v>
      </c>
      <c r="G171" s="23">
        <v>44925</v>
      </c>
      <c r="H171" s="271"/>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7"/>
        <v>1</v>
      </c>
      <c r="AI171" s="44">
        <f t="shared" si="17"/>
        <v>0</v>
      </c>
      <c r="AJ171" s="22" t="s">
        <v>454</v>
      </c>
      <c r="AK171" s="302"/>
      <c r="AL171" s="277"/>
      <c r="AM171" s="45" t="s">
        <v>441</v>
      </c>
      <c r="AN171" s="45" t="s">
        <v>442</v>
      </c>
      <c r="AO171" s="25" t="s">
        <v>443</v>
      </c>
      <c r="AP171" s="25" t="s">
        <v>444</v>
      </c>
      <c r="AQ171" s="72"/>
    </row>
    <row r="172" spans="1:43" ht="128.25" hidden="1" x14ac:dyDescent="0.25">
      <c r="A172" s="42" t="s">
        <v>41</v>
      </c>
      <c r="B172" s="43" t="s">
        <v>437</v>
      </c>
      <c r="C172" s="43">
        <v>415</v>
      </c>
      <c r="D172" s="53" t="s">
        <v>466</v>
      </c>
      <c r="E172" s="22" t="s">
        <v>467</v>
      </c>
      <c r="F172" s="23">
        <v>44593</v>
      </c>
      <c r="G172" s="23">
        <v>44681</v>
      </c>
      <c r="H172" s="271">
        <f>+I172+I173+I174+I175</f>
        <v>1</v>
      </c>
      <c r="I172" s="24">
        <v>0.4</v>
      </c>
      <c r="J172" s="24"/>
      <c r="K172" s="24"/>
      <c r="L172" s="24">
        <v>0.3</v>
      </c>
      <c r="M172" s="24"/>
      <c r="N172" s="24">
        <v>0.3</v>
      </c>
      <c r="O172" s="24"/>
      <c r="P172" s="24">
        <v>0.4</v>
      </c>
      <c r="Q172" s="24"/>
      <c r="R172" s="24"/>
      <c r="S172" s="24"/>
      <c r="T172" s="24"/>
      <c r="U172" s="24"/>
      <c r="V172" s="24"/>
      <c r="W172" s="24"/>
      <c r="X172" s="24"/>
      <c r="Y172" s="24"/>
      <c r="Z172" s="24"/>
      <c r="AA172" s="24"/>
      <c r="AB172" s="24"/>
      <c r="AC172" s="24"/>
      <c r="AD172" s="24"/>
      <c r="AE172" s="24"/>
      <c r="AF172" s="24"/>
      <c r="AG172" s="24"/>
      <c r="AH172" s="24">
        <f t="shared" si="17"/>
        <v>1</v>
      </c>
      <c r="AI172" s="44">
        <f t="shared" si="17"/>
        <v>0</v>
      </c>
      <c r="AJ172" s="22" t="s">
        <v>896</v>
      </c>
      <c r="AK172" s="310">
        <v>0.3</v>
      </c>
      <c r="AL172" s="286">
        <v>194710000</v>
      </c>
      <c r="AM172" s="45" t="s">
        <v>441</v>
      </c>
      <c r="AN172" s="45" t="s">
        <v>442</v>
      </c>
      <c r="AO172" s="25" t="s">
        <v>443</v>
      </c>
      <c r="AP172" s="25" t="s">
        <v>444</v>
      </c>
      <c r="AQ172" s="72"/>
    </row>
    <row r="173" spans="1:43" ht="42.75" hidden="1" x14ac:dyDescent="0.25">
      <c r="A173" s="42" t="s">
        <v>41</v>
      </c>
      <c r="B173" s="43" t="s">
        <v>437</v>
      </c>
      <c r="C173" s="43">
        <v>415</v>
      </c>
      <c r="D173" s="22" t="s">
        <v>469</v>
      </c>
      <c r="E173" s="22" t="s">
        <v>470</v>
      </c>
      <c r="F173" s="23">
        <v>44682</v>
      </c>
      <c r="G173" s="23">
        <v>44773</v>
      </c>
      <c r="H173" s="271"/>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7"/>
        <v>0.99999999999999989</v>
      </c>
      <c r="AI173" s="44">
        <f t="shared" si="17"/>
        <v>0</v>
      </c>
      <c r="AJ173" s="22" t="s">
        <v>471</v>
      </c>
      <c r="AK173" s="311"/>
      <c r="AL173" s="287"/>
      <c r="AM173" s="45" t="s">
        <v>441</v>
      </c>
      <c r="AN173" s="45" t="s">
        <v>442</v>
      </c>
      <c r="AO173" s="25" t="s">
        <v>443</v>
      </c>
      <c r="AP173" s="25" t="s">
        <v>444</v>
      </c>
      <c r="AQ173" s="72"/>
    </row>
    <row r="174" spans="1:43" ht="42.75" hidden="1" x14ac:dyDescent="0.25">
      <c r="A174" s="42" t="s">
        <v>41</v>
      </c>
      <c r="B174" s="43" t="s">
        <v>437</v>
      </c>
      <c r="C174" s="43">
        <v>415</v>
      </c>
      <c r="D174" s="22" t="s">
        <v>469</v>
      </c>
      <c r="E174" s="22" t="s">
        <v>472</v>
      </c>
      <c r="F174" s="23">
        <v>44835</v>
      </c>
      <c r="G174" s="23">
        <v>44865</v>
      </c>
      <c r="H174" s="271"/>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7"/>
        <v>1</v>
      </c>
      <c r="AI174" s="44">
        <f t="shared" si="17"/>
        <v>0</v>
      </c>
      <c r="AJ174" s="22" t="s">
        <v>473</v>
      </c>
      <c r="AK174" s="311"/>
      <c r="AL174" s="287"/>
      <c r="AM174" s="45" t="s">
        <v>441</v>
      </c>
      <c r="AN174" s="45" t="s">
        <v>442</v>
      </c>
      <c r="AO174" s="25" t="s">
        <v>443</v>
      </c>
      <c r="AP174" s="25" t="s">
        <v>444</v>
      </c>
      <c r="AQ174" s="72"/>
    </row>
    <row r="175" spans="1:43" ht="42.75" hidden="1" x14ac:dyDescent="0.25">
      <c r="A175" s="42" t="s">
        <v>41</v>
      </c>
      <c r="B175" s="43" t="s">
        <v>437</v>
      </c>
      <c r="C175" s="43">
        <v>415</v>
      </c>
      <c r="D175" s="22" t="s">
        <v>469</v>
      </c>
      <c r="E175" s="22" t="s">
        <v>474</v>
      </c>
      <c r="F175" s="23">
        <v>44866</v>
      </c>
      <c r="G175" s="23">
        <v>44925</v>
      </c>
      <c r="H175" s="271"/>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7"/>
        <v>1</v>
      </c>
      <c r="AI175" s="44">
        <f t="shared" si="17"/>
        <v>0</v>
      </c>
      <c r="AJ175" s="22" t="s">
        <v>475</v>
      </c>
      <c r="AK175" s="311"/>
      <c r="AL175" s="288"/>
      <c r="AM175" s="45" t="s">
        <v>441</v>
      </c>
      <c r="AN175" s="45" t="s">
        <v>442</v>
      </c>
      <c r="AO175" s="25" t="s">
        <v>443</v>
      </c>
      <c r="AP175" s="25" t="s">
        <v>444</v>
      </c>
      <c r="AQ175" s="72"/>
    </row>
    <row r="176" spans="1:43" ht="85.5" hidden="1" x14ac:dyDescent="0.25">
      <c r="A176" s="42" t="s">
        <v>41</v>
      </c>
      <c r="B176" s="43" t="s">
        <v>437</v>
      </c>
      <c r="C176" s="43">
        <v>420</v>
      </c>
      <c r="D176" s="22" t="s">
        <v>476</v>
      </c>
      <c r="E176" s="22" t="s">
        <v>477</v>
      </c>
      <c r="F176" s="23">
        <v>44562</v>
      </c>
      <c r="G176" s="23">
        <v>44925</v>
      </c>
      <c r="H176" s="271">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7"/>
        <v>1</v>
      </c>
      <c r="AI176" s="44">
        <f t="shared" si="17"/>
        <v>0</v>
      </c>
      <c r="AJ176" s="22" t="s">
        <v>478</v>
      </c>
      <c r="AK176" s="310">
        <v>0.3</v>
      </c>
      <c r="AL176" s="286">
        <v>457450000</v>
      </c>
      <c r="AM176" s="45" t="s">
        <v>441</v>
      </c>
      <c r="AN176" s="45" t="s">
        <v>442</v>
      </c>
      <c r="AO176" s="25" t="s">
        <v>443</v>
      </c>
      <c r="AP176" s="25" t="s">
        <v>444</v>
      </c>
      <c r="AQ176" s="72"/>
    </row>
    <row r="177" spans="1:43" ht="106.5" hidden="1" customHeight="1" x14ac:dyDescent="0.25">
      <c r="A177" s="42" t="s">
        <v>41</v>
      </c>
      <c r="B177" s="43" t="s">
        <v>437</v>
      </c>
      <c r="C177" s="43">
        <v>420</v>
      </c>
      <c r="D177" s="22" t="s">
        <v>476</v>
      </c>
      <c r="E177" s="22" t="s">
        <v>479</v>
      </c>
      <c r="F177" s="23">
        <v>44562</v>
      </c>
      <c r="G177" s="23">
        <v>44925</v>
      </c>
      <c r="H177" s="271"/>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8">+J177+L177+N177+P177+R177+T177+V177+X177+Z177+AB177+AD177+AF177</f>
        <v>1</v>
      </c>
      <c r="AI177" s="44">
        <f t="shared" si="18"/>
        <v>0</v>
      </c>
      <c r="AJ177" s="22" t="s">
        <v>480</v>
      </c>
      <c r="AK177" s="311"/>
      <c r="AL177" s="287"/>
      <c r="AM177" s="45" t="s">
        <v>441</v>
      </c>
      <c r="AN177" s="45" t="s">
        <v>442</v>
      </c>
      <c r="AO177" s="25" t="s">
        <v>443</v>
      </c>
      <c r="AP177" s="25" t="s">
        <v>444</v>
      </c>
      <c r="AQ177" s="72"/>
    </row>
    <row r="178" spans="1:43" ht="71.25" hidden="1" x14ac:dyDescent="0.25">
      <c r="A178" s="42" t="s">
        <v>41</v>
      </c>
      <c r="B178" s="43" t="s">
        <v>437</v>
      </c>
      <c r="C178" s="43">
        <v>420</v>
      </c>
      <c r="D178" s="22" t="s">
        <v>476</v>
      </c>
      <c r="E178" s="22" t="s">
        <v>481</v>
      </c>
      <c r="F178" s="23">
        <v>44562</v>
      </c>
      <c r="G178" s="23">
        <v>44925</v>
      </c>
      <c r="H178" s="271"/>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8"/>
        <v>1</v>
      </c>
      <c r="AI178" s="44">
        <f t="shared" si="18"/>
        <v>0</v>
      </c>
      <c r="AJ178" s="22" t="s">
        <v>482</v>
      </c>
      <c r="AK178" s="311"/>
      <c r="AL178" s="287"/>
      <c r="AM178" s="45" t="s">
        <v>441</v>
      </c>
      <c r="AN178" s="45" t="s">
        <v>442</v>
      </c>
      <c r="AO178" s="25" t="s">
        <v>443</v>
      </c>
      <c r="AP178" s="25" t="s">
        <v>444</v>
      </c>
      <c r="AQ178" s="72"/>
    </row>
    <row r="179" spans="1:43" ht="57" hidden="1" x14ac:dyDescent="0.25">
      <c r="A179" s="42" t="s">
        <v>41</v>
      </c>
      <c r="B179" s="43" t="s">
        <v>437</v>
      </c>
      <c r="C179" s="43">
        <v>420</v>
      </c>
      <c r="D179" s="22" t="s">
        <v>476</v>
      </c>
      <c r="E179" s="22" t="s">
        <v>483</v>
      </c>
      <c r="F179" s="23">
        <v>44562</v>
      </c>
      <c r="G179" s="23">
        <v>44925</v>
      </c>
      <c r="H179" s="271"/>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8"/>
        <v>1</v>
      </c>
      <c r="AI179" s="44">
        <f t="shared" si="18"/>
        <v>0</v>
      </c>
      <c r="AJ179" s="22" t="s">
        <v>484</v>
      </c>
      <c r="AK179" s="311"/>
      <c r="AL179" s="287"/>
      <c r="AM179" s="45" t="s">
        <v>441</v>
      </c>
      <c r="AN179" s="45" t="s">
        <v>442</v>
      </c>
      <c r="AO179" s="25" t="s">
        <v>443</v>
      </c>
      <c r="AP179" s="25" t="s">
        <v>444</v>
      </c>
      <c r="AQ179" s="72"/>
    </row>
    <row r="180" spans="1:43" ht="42.75" hidden="1" x14ac:dyDescent="0.25">
      <c r="A180" s="42" t="s">
        <v>41</v>
      </c>
      <c r="B180" s="43" t="s">
        <v>437</v>
      </c>
      <c r="C180" s="43">
        <v>420</v>
      </c>
      <c r="D180" s="22" t="s">
        <v>476</v>
      </c>
      <c r="E180" s="22" t="s">
        <v>485</v>
      </c>
      <c r="F180" s="23">
        <v>44562</v>
      </c>
      <c r="G180" s="23">
        <v>44925</v>
      </c>
      <c r="H180" s="271"/>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8"/>
        <v>1</v>
      </c>
      <c r="AI180" s="44">
        <f t="shared" si="18"/>
        <v>0</v>
      </c>
      <c r="AJ180" s="22" t="s">
        <v>486</v>
      </c>
      <c r="AK180" s="311"/>
      <c r="AL180" s="288"/>
      <c r="AM180" s="45" t="s">
        <v>441</v>
      </c>
      <c r="AN180" s="45" t="s">
        <v>442</v>
      </c>
      <c r="AO180" s="25" t="s">
        <v>443</v>
      </c>
      <c r="AP180" s="25" t="s">
        <v>444</v>
      </c>
      <c r="AQ180" s="72"/>
    </row>
    <row r="181" spans="1:43" ht="42.75" hidden="1" x14ac:dyDescent="0.25">
      <c r="A181" s="42" t="s">
        <v>41</v>
      </c>
      <c r="B181" s="43" t="s">
        <v>437</v>
      </c>
      <c r="C181" s="43">
        <v>420</v>
      </c>
      <c r="D181" s="22" t="s">
        <v>487</v>
      </c>
      <c r="E181" s="22" t="s">
        <v>488</v>
      </c>
      <c r="F181" s="23">
        <v>44621</v>
      </c>
      <c r="G181" s="23">
        <v>44895</v>
      </c>
      <c r="H181" s="271">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8"/>
        <v>1</v>
      </c>
      <c r="AI181" s="44">
        <f t="shared" si="18"/>
        <v>0</v>
      </c>
      <c r="AJ181" s="22" t="s">
        <v>489</v>
      </c>
      <c r="AK181" s="45" t="s">
        <v>82</v>
      </c>
      <c r="AL181" s="47" t="s">
        <v>82</v>
      </c>
      <c r="AM181" s="45" t="s">
        <v>441</v>
      </c>
      <c r="AN181" s="45" t="s">
        <v>442</v>
      </c>
      <c r="AO181" s="25" t="s">
        <v>443</v>
      </c>
      <c r="AP181" s="25" t="s">
        <v>444</v>
      </c>
      <c r="AQ181" s="72"/>
    </row>
    <row r="182" spans="1:43" ht="57" hidden="1" x14ac:dyDescent="0.25">
      <c r="A182" s="42" t="s">
        <v>41</v>
      </c>
      <c r="B182" s="43" t="s">
        <v>437</v>
      </c>
      <c r="C182" s="43">
        <v>420</v>
      </c>
      <c r="D182" s="22" t="s">
        <v>487</v>
      </c>
      <c r="E182" s="22" t="s">
        <v>490</v>
      </c>
      <c r="F182" s="23">
        <v>44774</v>
      </c>
      <c r="G182" s="23">
        <v>44925</v>
      </c>
      <c r="H182" s="271"/>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8"/>
        <v>1</v>
      </c>
      <c r="AI182" s="44">
        <f t="shared" si="18"/>
        <v>0</v>
      </c>
      <c r="AJ182" s="22" t="s">
        <v>491</v>
      </c>
      <c r="AK182" s="47" t="s">
        <v>82</v>
      </c>
      <c r="AL182" s="47" t="s">
        <v>82</v>
      </c>
      <c r="AM182" s="45" t="s">
        <v>441</v>
      </c>
      <c r="AN182" s="45" t="s">
        <v>492</v>
      </c>
      <c r="AO182" s="25" t="s">
        <v>443</v>
      </c>
      <c r="AP182" s="25" t="s">
        <v>444</v>
      </c>
      <c r="AQ182" s="72"/>
    </row>
    <row r="183" spans="1:43" ht="99.75" hidden="1" x14ac:dyDescent="0.25">
      <c r="A183" s="42" t="s">
        <v>41</v>
      </c>
      <c r="B183" s="43" t="s">
        <v>437</v>
      </c>
      <c r="C183" s="43">
        <v>420</v>
      </c>
      <c r="D183" s="22" t="s">
        <v>487</v>
      </c>
      <c r="E183" s="22" t="s">
        <v>493</v>
      </c>
      <c r="F183" s="23">
        <v>44652</v>
      </c>
      <c r="G183" s="23">
        <v>44926</v>
      </c>
      <c r="H183" s="271"/>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8"/>
        <v>1</v>
      </c>
      <c r="AI183" s="44">
        <f t="shared" si="18"/>
        <v>0</v>
      </c>
      <c r="AJ183" s="22" t="s">
        <v>494</v>
      </c>
      <c r="AK183" s="47" t="s">
        <v>82</v>
      </c>
      <c r="AL183" s="47" t="s">
        <v>82</v>
      </c>
      <c r="AM183" s="45" t="s">
        <v>441</v>
      </c>
      <c r="AN183" s="45" t="s">
        <v>442</v>
      </c>
      <c r="AO183" s="25" t="s">
        <v>443</v>
      </c>
      <c r="AP183" s="25" t="s">
        <v>444</v>
      </c>
      <c r="AQ183" s="72"/>
    </row>
    <row r="184" spans="1:43" ht="171" hidden="1" customHeight="1" x14ac:dyDescent="0.25">
      <c r="A184" s="42" t="s">
        <v>41</v>
      </c>
      <c r="B184" s="43" t="s">
        <v>437</v>
      </c>
      <c r="C184" s="43">
        <v>420</v>
      </c>
      <c r="D184" s="22" t="s">
        <v>487</v>
      </c>
      <c r="E184" s="22" t="s">
        <v>495</v>
      </c>
      <c r="F184" s="23">
        <v>44652</v>
      </c>
      <c r="G184" s="23">
        <v>44925</v>
      </c>
      <c r="H184" s="271"/>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8"/>
        <v>1</v>
      </c>
      <c r="AI184" s="44">
        <f t="shared" si="18"/>
        <v>0</v>
      </c>
      <c r="AJ184" s="22" t="s">
        <v>496</v>
      </c>
      <c r="AK184" s="45" t="s">
        <v>82</v>
      </c>
      <c r="AL184" s="47" t="s">
        <v>82</v>
      </c>
      <c r="AM184" s="45" t="s">
        <v>441</v>
      </c>
      <c r="AN184" s="45" t="s">
        <v>442</v>
      </c>
      <c r="AO184" s="25" t="s">
        <v>443</v>
      </c>
      <c r="AP184" s="25" t="s">
        <v>444</v>
      </c>
      <c r="AQ184" s="72"/>
    </row>
    <row r="185" spans="1:43" ht="155.25" hidden="1" customHeight="1" x14ac:dyDescent="0.25">
      <c r="A185" s="42" t="s">
        <v>41</v>
      </c>
      <c r="B185" s="43" t="s">
        <v>437</v>
      </c>
      <c r="C185" s="43">
        <v>420</v>
      </c>
      <c r="D185" s="22" t="s">
        <v>487</v>
      </c>
      <c r="E185" s="22" t="s">
        <v>497</v>
      </c>
      <c r="F185" s="23">
        <v>44622</v>
      </c>
      <c r="G185" s="23">
        <v>44925</v>
      </c>
      <c r="H185" s="271"/>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8"/>
        <v>1</v>
      </c>
      <c r="AI185" s="44">
        <f t="shared" si="18"/>
        <v>0</v>
      </c>
      <c r="AJ185" s="22" t="s">
        <v>498</v>
      </c>
      <c r="AK185" s="45" t="s">
        <v>82</v>
      </c>
      <c r="AL185" s="47" t="s">
        <v>82</v>
      </c>
      <c r="AM185" s="45" t="s">
        <v>441</v>
      </c>
      <c r="AN185" s="45" t="s">
        <v>442</v>
      </c>
      <c r="AO185" s="25" t="s">
        <v>443</v>
      </c>
      <c r="AP185" s="25" t="s">
        <v>444</v>
      </c>
      <c r="AQ185" s="72"/>
    </row>
    <row r="186" spans="1:43" ht="66.75" hidden="1" customHeight="1" x14ac:dyDescent="0.25">
      <c r="A186" s="42" t="s">
        <v>41</v>
      </c>
      <c r="B186" s="43" t="s">
        <v>437</v>
      </c>
      <c r="C186" s="43">
        <v>420</v>
      </c>
      <c r="D186" s="22" t="s">
        <v>487</v>
      </c>
      <c r="E186" s="22" t="s">
        <v>499</v>
      </c>
      <c r="F186" s="23">
        <v>44621</v>
      </c>
      <c r="G186" s="23">
        <v>44681</v>
      </c>
      <c r="H186" s="271"/>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8"/>
        <v>1</v>
      </c>
      <c r="AI186" s="44">
        <f t="shared" si="18"/>
        <v>0</v>
      </c>
      <c r="AJ186" s="22" t="s">
        <v>500</v>
      </c>
      <c r="AK186" s="45" t="s">
        <v>82</v>
      </c>
      <c r="AL186" s="47" t="s">
        <v>82</v>
      </c>
      <c r="AM186" s="45" t="s">
        <v>441</v>
      </c>
      <c r="AN186" s="45" t="s">
        <v>442</v>
      </c>
      <c r="AO186" s="25" t="s">
        <v>443</v>
      </c>
      <c r="AP186" s="25" t="s">
        <v>444</v>
      </c>
      <c r="AQ186" s="72"/>
    </row>
    <row r="187" spans="1:43" ht="71.25" hidden="1" x14ac:dyDescent="0.25">
      <c r="A187" s="42" t="s">
        <v>41</v>
      </c>
      <c r="B187" s="43" t="s">
        <v>437</v>
      </c>
      <c r="C187" s="43">
        <v>420</v>
      </c>
      <c r="D187" s="22" t="s">
        <v>487</v>
      </c>
      <c r="E187" s="22" t="s">
        <v>501</v>
      </c>
      <c r="F187" s="23">
        <v>44593</v>
      </c>
      <c r="G187" s="23">
        <v>44925</v>
      </c>
      <c r="H187" s="271"/>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8"/>
        <v>1</v>
      </c>
      <c r="AI187" s="44">
        <f t="shared" si="18"/>
        <v>0</v>
      </c>
      <c r="AJ187" s="22" t="s">
        <v>502</v>
      </c>
      <c r="AK187" s="45" t="s">
        <v>82</v>
      </c>
      <c r="AL187" s="47" t="s">
        <v>82</v>
      </c>
      <c r="AM187" s="45" t="s">
        <v>441</v>
      </c>
      <c r="AN187" s="45" t="s">
        <v>442</v>
      </c>
      <c r="AO187" s="25" t="s">
        <v>443</v>
      </c>
      <c r="AP187" s="25" t="s">
        <v>444</v>
      </c>
      <c r="AQ187" s="72"/>
    </row>
    <row r="188" spans="1:43" ht="71.25" hidden="1" x14ac:dyDescent="0.25">
      <c r="A188" s="42" t="s">
        <v>503</v>
      </c>
      <c r="B188" s="43" t="s">
        <v>504</v>
      </c>
      <c r="C188" s="43">
        <v>27</v>
      </c>
      <c r="D188" s="22" t="s">
        <v>505</v>
      </c>
      <c r="E188" s="22" t="s">
        <v>506</v>
      </c>
      <c r="F188" s="23">
        <v>44593</v>
      </c>
      <c r="G188" s="23">
        <v>44925</v>
      </c>
      <c r="H188" s="271">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309">
        <v>0.25</v>
      </c>
      <c r="AL188" s="269">
        <v>206000000</v>
      </c>
      <c r="AM188" s="45" t="s">
        <v>508</v>
      </c>
      <c r="AN188" s="45" t="s">
        <v>509</v>
      </c>
      <c r="AO188" s="25" t="s">
        <v>510</v>
      </c>
      <c r="AP188" s="25" t="s">
        <v>511</v>
      </c>
      <c r="AQ188" s="72"/>
    </row>
    <row r="189" spans="1:43" ht="72.75" hidden="1" customHeight="1" x14ac:dyDescent="0.25">
      <c r="A189" s="42" t="s">
        <v>503</v>
      </c>
      <c r="B189" s="43" t="s">
        <v>504</v>
      </c>
      <c r="C189" s="43">
        <v>27</v>
      </c>
      <c r="D189" s="22" t="s">
        <v>505</v>
      </c>
      <c r="E189" s="22" t="s">
        <v>512</v>
      </c>
      <c r="F189" s="23">
        <v>44593</v>
      </c>
      <c r="G189" s="23">
        <v>44925</v>
      </c>
      <c r="H189" s="271"/>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9">+J189+L189+N189+P189+R189+T189+V189+X189+Z189+AB189+AD189+AF189</f>
        <v>1</v>
      </c>
      <c r="AI189" s="44">
        <f t="shared" si="19"/>
        <v>0</v>
      </c>
      <c r="AJ189" s="22" t="s">
        <v>513</v>
      </c>
      <c r="AK189" s="302"/>
      <c r="AL189" s="270"/>
      <c r="AM189" s="45" t="s">
        <v>508</v>
      </c>
      <c r="AN189" s="45" t="s">
        <v>509</v>
      </c>
      <c r="AO189" s="25" t="s">
        <v>510</v>
      </c>
      <c r="AP189" s="25" t="s">
        <v>511</v>
      </c>
      <c r="AQ189" s="72"/>
    </row>
    <row r="190" spans="1:43" ht="186" hidden="1" customHeight="1" x14ac:dyDescent="0.25">
      <c r="A190" s="42" t="s">
        <v>503</v>
      </c>
      <c r="B190" s="43" t="s">
        <v>504</v>
      </c>
      <c r="C190" s="43">
        <v>27</v>
      </c>
      <c r="D190" s="22" t="s">
        <v>505</v>
      </c>
      <c r="E190" s="22" t="s">
        <v>514</v>
      </c>
      <c r="F190" s="23">
        <v>44621</v>
      </c>
      <c r="G190" s="23">
        <v>44926</v>
      </c>
      <c r="H190" s="271"/>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9"/>
        <v>0.99999999999999989</v>
      </c>
      <c r="AI190" s="44">
        <f t="shared" si="19"/>
        <v>0</v>
      </c>
      <c r="AJ190" s="22" t="s">
        <v>515</v>
      </c>
      <c r="AK190" s="302"/>
      <c r="AL190" s="270"/>
      <c r="AM190" s="45" t="s">
        <v>508</v>
      </c>
      <c r="AN190" s="45" t="s">
        <v>509</v>
      </c>
      <c r="AO190" s="25" t="s">
        <v>510</v>
      </c>
      <c r="AP190" s="25" t="s">
        <v>511</v>
      </c>
      <c r="AQ190" s="72"/>
    </row>
    <row r="191" spans="1:43" ht="71.25" hidden="1" x14ac:dyDescent="0.25">
      <c r="A191" s="42" t="s">
        <v>503</v>
      </c>
      <c r="B191" s="43" t="s">
        <v>504</v>
      </c>
      <c r="C191" s="43">
        <v>27</v>
      </c>
      <c r="D191" s="22" t="s">
        <v>505</v>
      </c>
      <c r="E191" s="22" t="s">
        <v>516</v>
      </c>
      <c r="F191" s="23">
        <v>44621</v>
      </c>
      <c r="G191" s="23">
        <v>44926</v>
      </c>
      <c r="H191" s="271"/>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9"/>
        <v>0.99999999999999989</v>
      </c>
      <c r="AI191" s="44">
        <f t="shared" si="19"/>
        <v>0</v>
      </c>
      <c r="AJ191" s="22" t="s">
        <v>517</v>
      </c>
      <c r="AK191" s="302"/>
      <c r="AL191" s="270"/>
      <c r="AM191" s="45" t="s">
        <v>508</v>
      </c>
      <c r="AN191" s="45" t="s">
        <v>509</v>
      </c>
      <c r="AO191" s="25" t="s">
        <v>510</v>
      </c>
      <c r="AP191" s="25" t="s">
        <v>511</v>
      </c>
      <c r="AQ191" s="72"/>
    </row>
    <row r="192" spans="1:43" ht="69" hidden="1" customHeight="1" x14ac:dyDescent="0.25">
      <c r="A192" s="42" t="s">
        <v>503</v>
      </c>
      <c r="B192" s="43" t="s">
        <v>504</v>
      </c>
      <c r="C192" s="43">
        <v>27</v>
      </c>
      <c r="D192" s="22" t="s">
        <v>505</v>
      </c>
      <c r="E192" s="22" t="s">
        <v>518</v>
      </c>
      <c r="F192" s="23">
        <v>44621</v>
      </c>
      <c r="G192" s="23">
        <v>44926</v>
      </c>
      <c r="H192" s="271"/>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9"/>
        <v>0.99999999999999989</v>
      </c>
      <c r="AI192" s="44">
        <f t="shared" si="19"/>
        <v>0</v>
      </c>
      <c r="AJ192" s="22" t="s">
        <v>519</v>
      </c>
      <c r="AK192" s="302"/>
      <c r="AL192" s="277"/>
      <c r="AM192" s="45" t="s">
        <v>508</v>
      </c>
      <c r="AN192" s="45" t="s">
        <v>509</v>
      </c>
      <c r="AO192" s="25" t="s">
        <v>510</v>
      </c>
      <c r="AP192" s="25" t="s">
        <v>511</v>
      </c>
      <c r="AQ192" s="72"/>
    </row>
    <row r="193" spans="1:43" ht="69" hidden="1" customHeight="1" x14ac:dyDescent="0.25">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9"/>
        <v>1</v>
      </c>
      <c r="AI193" s="44">
        <f t="shared" si="19"/>
        <v>0</v>
      </c>
      <c r="AJ193" s="22" t="s">
        <v>522</v>
      </c>
      <c r="AK193" s="45" t="s">
        <v>82</v>
      </c>
      <c r="AL193" s="47" t="s">
        <v>82</v>
      </c>
      <c r="AM193" s="45" t="s">
        <v>508</v>
      </c>
      <c r="AN193" s="45" t="s">
        <v>509</v>
      </c>
      <c r="AO193" s="25" t="s">
        <v>510</v>
      </c>
      <c r="AP193" s="25" t="s">
        <v>511</v>
      </c>
      <c r="AQ193" s="72"/>
    </row>
    <row r="194" spans="1:43" ht="57" hidden="1" x14ac:dyDescent="0.25">
      <c r="A194" s="42" t="s">
        <v>411</v>
      </c>
      <c r="B194" s="43" t="s">
        <v>412</v>
      </c>
      <c r="C194" s="43">
        <v>325</v>
      </c>
      <c r="D194" s="22" t="s">
        <v>523</v>
      </c>
      <c r="E194" s="22" t="s">
        <v>524</v>
      </c>
      <c r="F194" s="23">
        <v>44593</v>
      </c>
      <c r="G194" s="23">
        <v>44620</v>
      </c>
      <c r="H194" s="271">
        <f>+I194+I195+I196+I197+I198+I199+I200</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302">
        <v>67</v>
      </c>
      <c r="AL194" s="269">
        <v>692500309</v>
      </c>
      <c r="AM194" s="45" t="s">
        <v>526</v>
      </c>
      <c r="AN194" s="45" t="s">
        <v>527</v>
      </c>
      <c r="AO194" s="25" t="s">
        <v>528</v>
      </c>
      <c r="AP194" s="25" t="s">
        <v>416</v>
      </c>
      <c r="AQ194" s="72"/>
    </row>
    <row r="195" spans="1:43" ht="97.5" hidden="1" customHeight="1" x14ac:dyDescent="0.25">
      <c r="A195" s="42" t="s">
        <v>411</v>
      </c>
      <c r="B195" s="43" t="s">
        <v>412</v>
      </c>
      <c r="C195" s="43">
        <v>325</v>
      </c>
      <c r="D195" s="22" t="s">
        <v>523</v>
      </c>
      <c r="E195" s="22" t="s">
        <v>529</v>
      </c>
      <c r="F195" s="23">
        <v>44621</v>
      </c>
      <c r="G195" s="23">
        <v>44712</v>
      </c>
      <c r="H195" s="271"/>
      <c r="I195" s="24">
        <v>0.1</v>
      </c>
      <c r="J195" s="24"/>
      <c r="K195" s="24"/>
      <c r="L195" s="24">
        <v>0.3</v>
      </c>
      <c r="M195" s="24"/>
      <c r="N195" s="24">
        <v>0.7</v>
      </c>
      <c r="O195" s="24"/>
      <c r="P195" s="24"/>
      <c r="Q195" s="24"/>
      <c r="R195" s="24"/>
      <c r="S195" s="24"/>
      <c r="T195" s="24"/>
      <c r="U195" s="24"/>
      <c r="V195" s="24"/>
      <c r="W195" s="24"/>
      <c r="X195" s="24"/>
      <c r="Y195" s="24"/>
      <c r="Z195" s="24"/>
      <c r="AA195" s="24"/>
      <c r="AB195" s="24"/>
      <c r="AC195" s="24"/>
      <c r="AD195" s="24"/>
      <c r="AE195" s="24"/>
      <c r="AF195" s="24"/>
      <c r="AG195" s="24"/>
      <c r="AH195" s="24">
        <f t="shared" ref="AH195:AI213" si="20">+J195+L195+N195+P195+R195+T195+V195+X195+Z195+AB195+AD195+AF195</f>
        <v>1</v>
      </c>
      <c r="AI195" s="44">
        <f t="shared" si="20"/>
        <v>0</v>
      </c>
      <c r="AJ195" s="22" t="s">
        <v>530</v>
      </c>
      <c r="AK195" s="302"/>
      <c r="AL195" s="270"/>
      <c r="AM195" s="45" t="s">
        <v>526</v>
      </c>
      <c r="AN195" s="45" t="s">
        <v>527</v>
      </c>
      <c r="AO195" s="25" t="s">
        <v>528</v>
      </c>
      <c r="AP195" s="25" t="s">
        <v>416</v>
      </c>
      <c r="AQ195" s="72"/>
    </row>
    <row r="196" spans="1:43" ht="57" hidden="1" x14ac:dyDescent="0.25">
      <c r="A196" s="42" t="s">
        <v>411</v>
      </c>
      <c r="B196" s="43" t="s">
        <v>412</v>
      </c>
      <c r="C196" s="43">
        <v>325</v>
      </c>
      <c r="D196" s="22" t="s">
        <v>523</v>
      </c>
      <c r="E196" s="22" t="s">
        <v>531</v>
      </c>
      <c r="F196" s="23">
        <v>44593</v>
      </c>
      <c r="G196" s="23">
        <v>44681</v>
      </c>
      <c r="H196" s="271"/>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20"/>
        <v>1</v>
      </c>
      <c r="AI196" s="44">
        <f t="shared" si="20"/>
        <v>0</v>
      </c>
      <c r="AJ196" s="22" t="s">
        <v>532</v>
      </c>
      <c r="AK196" s="302"/>
      <c r="AL196" s="270"/>
      <c r="AM196" s="45" t="s">
        <v>526</v>
      </c>
      <c r="AN196" s="45" t="s">
        <v>527</v>
      </c>
      <c r="AO196" s="25" t="s">
        <v>528</v>
      </c>
      <c r="AP196" s="25" t="s">
        <v>416</v>
      </c>
      <c r="AQ196" s="72"/>
    </row>
    <row r="197" spans="1:43" ht="57" hidden="1" x14ac:dyDescent="0.25">
      <c r="A197" s="42" t="s">
        <v>411</v>
      </c>
      <c r="B197" s="43" t="s">
        <v>412</v>
      </c>
      <c r="C197" s="43">
        <v>325</v>
      </c>
      <c r="D197" s="22" t="s">
        <v>523</v>
      </c>
      <c r="E197" s="22" t="s">
        <v>533</v>
      </c>
      <c r="F197" s="23">
        <v>44652</v>
      </c>
      <c r="G197" s="23">
        <v>44712</v>
      </c>
      <c r="H197" s="271"/>
      <c r="I197" s="24">
        <v>0.05</v>
      </c>
      <c r="J197" s="24"/>
      <c r="K197" s="24"/>
      <c r="L197" s="24"/>
      <c r="M197" s="24"/>
      <c r="N197" s="24"/>
      <c r="O197" s="24"/>
      <c r="P197" s="24">
        <v>0.5</v>
      </c>
      <c r="Q197" s="24"/>
      <c r="R197" s="24">
        <v>0.5</v>
      </c>
      <c r="S197" s="24"/>
      <c r="T197" s="24"/>
      <c r="U197" s="24"/>
      <c r="V197" s="24"/>
      <c r="W197" s="24"/>
      <c r="X197" s="24"/>
      <c r="Y197" s="24"/>
      <c r="Z197" s="24"/>
      <c r="AA197" s="24"/>
      <c r="AB197" s="24"/>
      <c r="AC197" s="24"/>
      <c r="AD197" s="24"/>
      <c r="AE197" s="24"/>
      <c r="AF197" s="24"/>
      <c r="AG197" s="24"/>
      <c r="AH197" s="24">
        <f t="shared" si="20"/>
        <v>1</v>
      </c>
      <c r="AI197" s="44">
        <f t="shared" si="20"/>
        <v>0</v>
      </c>
      <c r="AJ197" s="22" t="s">
        <v>534</v>
      </c>
      <c r="AK197" s="302"/>
      <c r="AL197" s="270"/>
      <c r="AM197" s="45" t="s">
        <v>526</v>
      </c>
      <c r="AN197" s="45" t="s">
        <v>527</v>
      </c>
      <c r="AO197" s="25" t="s">
        <v>528</v>
      </c>
      <c r="AP197" s="25" t="s">
        <v>416</v>
      </c>
      <c r="AQ197" s="72"/>
    </row>
    <row r="198" spans="1:43" ht="57" hidden="1" x14ac:dyDescent="0.25">
      <c r="A198" s="42" t="s">
        <v>411</v>
      </c>
      <c r="B198" s="43" t="s">
        <v>412</v>
      </c>
      <c r="C198" s="43">
        <v>325</v>
      </c>
      <c r="D198" s="22" t="s">
        <v>523</v>
      </c>
      <c r="E198" s="22" t="s">
        <v>897</v>
      </c>
      <c r="F198" s="23">
        <v>44713</v>
      </c>
      <c r="G198" s="23" t="s">
        <v>740</v>
      </c>
      <c r="H198" s="271"/>
      <c r="I198" s="24">
        <v>0.1</v>
      </c>
      <c r="J198" s="24"/>
      <c r="K198" s="24"/>
      <c r="L198" s="24"/>
      <c r="M198" s="24"/>
      <c r="N198" s="24"/>
      <c r="O198" s="24"/>
      <c r="P198" s="24"/>
      <c r="Q198" s="24"/>
      <c r="R198" s="47"/>
      <c r="S198" s="24"/>
      <c r="T198" s="48">
        <v>1</v>
      </c>
      <c r="U198" s="24"/>
      <c r="V198" s="47"/>
      <c r="W198" s="24"/>
      <c r="X198" s="24"/>
      <c r="Y198" s="24"/>
      <c r="Z198" s="24"/>
      <c r="AA198" s="24"/>
      <c r="AB198" s="24"/>
      <c r="AC198" s="24"/>
      <c r="AD198" s="24"/>
      <c r="AE198" s="24"/>
      <c r="AF198" s="24"/>
      <c r="AG198" s="24"/>
      <c r="AH198" s="24">
        <f t="shared" si="20"/>
        <v>1</v>
      </c>
      <c r="AI198" s="44">
        <f t="shared" si="20"/>
        <v>0</v>
      </c>
      <c r="AJ198" s="22" t="s">
        <v>536</v>
      </c>
      <c r="AK198" s="302"/>
      <c r="AL198" s="270"/>
      <c r="AM198" s="45" t="s">
        <v>526</v>
      </c>
      <c r="AN198" s="45" t="s">
        <v>527</v>
      </c>
      <c r="AO198" s="25" t="s">
        <v>528</v>
      </c>
      <c r="AP198" s="25" t="s">
        <v>416</v>
      </c>
      <c r="AQ198" s="72"/>
    </row>
    <row r="199" spans="1:43" ht="57" hidden="1" x14ac:dyDescent="0.25">
      <c r="A199" s="42" t="s">
        <v>411</v>
      </c>
      <c r="B199" s="43" t="s">
        <v>412</v>
      </c>
      <c r="C199" s="43">
        <v>325</v>
      </c>
      <c r="D199" s="22" t="s">
        <v>523</v>
      </c>
      <c r="E199" s="22" t="s">
        <v>537</v>
      </c>
      <c r="F199" s="23">
        <v>44743</v>
      </c>
      <c r="G199" s="23" t="s">
        <v>898</v>
      </c>
      <c r="H199" s="271"/>
      <c r="I199" s="24">
        <v>0.4</v>
      </c>
      <c r="J199" s="24"/>
      <c r="K199" s="24"/>
      <c r="L199" s="24"/>
      <c r="M199" s="24"/>
      <c r="N199" s="24"/>
      <c r="O199" s="24"/>
      <c r="P199" s="24"/>
      <c r="Q199" s="24"/>
      <c r="R199" s="24"/>
      <c r="S199" s="24"/>
      <c r="T199" s="24"/>
      <c r="U199" s="24"/>
      <c r="V199" s="24">
        <v>0.5</v>
      </c>
      <c r="W199" s="24"/>
      <c r="X199" s="24">
        <v>0.5</v>
      </c>
      <c r="Y199" s="24"/>
      <c r="Z199" s="24"/>
      <c r="AA199" s="24"/>
      <c r="AB199" s="24"/>
      <c r="AC199" s="24"/>
      <c r="AD199" s="24"/>
      <c r="AE199" s="24"/>
      <c r="AF199" s="24"/>
      <c r="AG199" s="24"/>
      <c r="AH199" s="24">
        <f t="shared" si="20"/>
        <v>1</v>
      </c>
      <c r="AI199" s="44">
        <f t="shared" si="20"/>
        <v>0</v>
      </c>
      <c r="AJ199" s="22" t="s">
        <v>538</v>
      </c>
      <c r="AK199" s="302"/>
      <c r="AL199" s="270"/>
      <c r="AM199" s="45" t="s">
        <v>526</v>
      </c>
      <c r="AN199" s="45" t="s">
        <v>527</v>
      </c>
      <c r="AO199" s="25" t="s">
        <v>528</v>
      </c>
      <c r="AP199" s="25" t="s">
        <v>416</v>
      </c>
      <c r="AQ199" s="72"/>
    </row>
    <row r="200" spans="1:43" ht="57" hidden="1" x14ac:dyDescent="0.25">
      <c r="A200" s="42" t="s">
        <v>411</v>
      </c>
      <c r="B200" s="43" t="s">
        <v>412</v>
      </c>
      <c r="C200" s="43">
        <v>325</v>
      </c>
      <c r="D200" s="22" t="s">
        <v>523</v>
      </c>
      <c r="E200" s="22" t="s">
        <v>539</v>
      </c>
      <c r="F200" s="23">
        <v>44805</v>
      </c>
      <c r="G200" s="23">
        <v>44925</v>
      </c>
      <c r="H200" s="271"/>
      <c r="I200" s="24">
        <v>0.1</v>
      </c>
      <c r="J200" s="24"/>
      <c r="K200" s="24"/>
      <c r="L200" s="24"/>
      <c r="M200" s="24"/>
      <c r="N200" s="24"/>
      <c r="O200" s="24"/>
      <c r="P200" s="24"/>
      <c r="Q200" s="24"/>
      <c r="R200" s="24"/>
      <c r="S200" s="24"/>
      <c r="T200" s="24"/>
      <c r="U200" s="24"/>
      <c r="V200" s="24"/>
      <c r="W200" s="24"/>
      <c r="X200" s="47"/>
      <c r="Y200" s="24"/>
      <c r="Z200" s="24">
        <v>0.3</v>
      </c>
      <c r="AA200" s="24"/>
      <c r="AB200" s="24">
        <v>0.3</v>
      </c>
      <c r="AC200" s="24"/>
      <c r="AD200" s="24">
        <v>0.4</v>
      </c>
      <c r="AE200" s="24"/>
      <c r="AF200" s="24"/>
      <c r="AG200" s="24"/>
      <c r="AH200" s="24">
        <f t="shared" si="20"/>
        <v>1</v>
      </c>
      <c r="AI200" s="44">
        <f t="shared" si="20"/>
        <v>0</v>
      </c>
      <c r="AJ200" s="22" t="s">
        <v>540</v>
      </c>
      <c r="AK200" s="302"/>
      <c r="AL200" s="270"/>
      <c r="AM200" s="45" t="s">
        <v>526</v>
      </c>
      <c r="AN200" s="45" t="s">
        <v>527</v>
      </c>
      <c r="AO200" s="25" t="s">
        <v>528</v>
      </c>
      <c r="AP200" s="25" t="s">
        <v>416</v>
      </c>
      <c r="AQ200" s="72"/>
    </row>
    <row r="201" spans="1:43" ht="57" hidden="1" x14ac:dyDescent="0.25">
      <c r="A201" s="42" t="s">
        <v>411</v>
      </c>
      <c r="B201" s="43" t="s">
        <v>412</v>
      </c>
      <c r="C201" s="43">
        <v>328</v>
      </c>
      <c r="D201" s="22" t="s">
        <v>541</v>
      </c>
      <c r="E201" s="22" t="s">
        <v>542</v>
      </c>
      <c r="F201" s="23">
        <v>44593</v>
      </c>
      <c r="G201" s="23">
        <v>44681</v>
      </c>
      <c r="H201" s="271">
        <f>+I201+I202+I203+I204+I205</f>
        <v>1</v>
      </c>
      <c r="I201" s="24">
        <v>0.2</v>
      </c>
      <c r="J201" s="24"/>
      <c r="K201" s="24"/>
      <c r="L201" s="24">
        <v>0.3</v>
      </c>
      <c r="M201" s="24"/>
      <c r="N201" s="24">
        <v>0.3</v>
      </c>
      <c r="O201" s="24"/>
      <c r="P201" s="24">
        <v>0.4</v>
      </c>
      <c r="Q201" s="24"/>
      <c r="R201" s="24"/>
      <c r="S201" s="24"/>
      <c r="T201" s="24"/>
      <c r="U201" s="24"/>
      <c r="V201" s="24"/>
      <c r="W201" s="24"/>
      <c r="X201" s="24"/>
      <c r="Y201" s="24"/>
      <c r="Z201" s="24"/>
      <c r="AA201" s="24"/>
      <c r="AB201" s="24"/>
      <c r="AC201" s="24"/>
      <c r="AD201" s="24"/>
      <c r="AE201" s="24"/>
      <c r="AF201" s="24"/>
      <c r="AG201" s="24"/>
      <c r="AH201" s="24">
        <f t="shared" si="20"/>
        <v>1</v>
      </c>
      <c r="AI201" s="44">
        <f t="shared" si="20"/>
        <v>0</v>
      </c>
      <c r="AJ201" s="22" t="s">
        <v>543</v>
      </c>
      <c r="AK201" s="302">
        <v>30</v>
      </c>
      <c r="AL201" s="270"/>
      <c r="AM201" s="45" t="s">
        <v>526</v>
      </c>
      <c r="AN201" s="45" t="s">
        <v>527</v>
      </c>
      <c r="AO201" s="25" t="s">
        <v>528</v>
      </c>
      <c r="AP201" s="25" t="s">
        <v>416</v>
      </c>
      <c r="AQ201" s="72"/>
    </row>
    <row r="202" spans="1:43" ht="57" hidden="1" customHeight="1" x14ac:dyDescent="0.25">
      <c r="A202" s="42" t="s">
        <v>411</v>
      </c>
      <c r="B202" s="43" t="s">
        <v>412</v>
      </c>
      <c r="C202" s="43">
        <v>328</v>
      </c>
      <c r="D202" s="22" t="s">
        <v>541</v>
      </c>
      <c r="E202" s="22" t="s">
        <v>544</v>
      </c>
      <c r="F202" s="23">
        <v>44621</v>
      </c>
      <c r="G202" s="23">
        <v>44711</v>
      </c>
      <c r="H202" s="271"/>
      <c r="I202" s="24">
        <v>0.05</v>
      </c>
      <c r="J202" s="24"/>
      <c r="K202" s="24"/>
      <c r="L202" s="24"/>
      <c r="M202" s="24"/>
      <c r="N202" s="24">
        <v>0.3</v>
      </c>
      <c r="O202" s="24"/>
      <c r="P202" s="24">
        <v>0.3</v>
      </c>
      <c r="Q202" s="24"/>
      <c r="R202" s="24">
        <v>0.4</v>
      </c>
      <c r="S202" s="24"/>
      <c r="T202" s="24"/>
      <c r="U202" s="24"/>
      <c r="V202" s="24"/>
      <c r="W202" s="24"/>
      <c r="X202" s="24"/>
      <c r="Y202" s="24"/>
      <c r="Z202" s="24"/>
      <c r="AA202" s="24"/>
      <c r="AB202" s="24"/>
      <c r="AC202" s="24"/>
      <c r="AD202" s="24"/>
      <c r="AE202" s="24"/>
      <c r="AF202" s="24"/>
      <c r="AG202" s="24"/>
      <c r="AH202" s="24">
        <f t="shared" si="20"/>
        <v>1</v>
      </c>
      <c r="AI202" s="44">
        <f t="shared" si="20"/>
        <v>0</v>
      </c>
      <c r="AJ202" s="22" t="s">
        <v>545</v>
      </c>
      <c r="AK202" s="302"/>
      <c r="AL202" s="270"/>
      <c r="AM202" s="45" t="s">
        <v>526</v>
      </c>
      <c r="AN202" s="45" t="s">
        <v>527</v>
      </c>
      <c r="AO202" s="25" t="s">
        <v>528</v>
      </c>
      <c r="AP202" s="25" t="s">
        <v>416</v>
      </c>
      <c r="AQ202" s="72"/>
    </row>
    <row r="203" spans="1:43" ht="57" hidden="1" customHeight="1" x14ac:dyDescent="0.25">
      <c r="A203" s="42" t="s">
        <v>411</v>
      </c>
      <c r="B203" s="43" t="s">
        <v>412</v>
      </c>
      <c r="C203" s="43">
        <v>328</v>
      </c>
      <c r="D203" s="22" t="s">
        <v>541</v>
      </c>
      <c r="E203" s="22" t="s">
        <v>546</v>
      </c>
      <c r="F203" s="23">
        <v>44652</v>
      </c>
      <c r="G203" s="23">
        <v>44742</v>
      </c>
      <c r="H203" s="271"/>
      <c r="I203" s="24">
        <v>0.3</v>
      </c>
      <c r="J203" s="24"/>
      <c r="K203" s="24"/>
      <c r="L203" s="24"/>
      <c r="M203" s="24"/>
      <c r="N203" s="24"/>
      <c r="O203" s="24"/>
      <c r="P203" s="24">
        <v>0.3</v>
      </c>
      <c r="Q203" s="24"/>
      <c r="R203" s="24">
        <v>0.3</v>
      </c>
      <c r="S203" s="24"/>
      <c r="T203" s="24">
        <v>0.4</v>
      </c>
      <c r="U203" s="24"/>
      <c r="V203" s="24"/>
      <c r="W203" s="24"/>
      <c r="X203" s="24"/>
      <c r="Y203" s="24"/>
      <c r="Z203" s="24"/>
      <c r="AA203" s="24"/>
      <c r="AB203" s="24"/>
      <c r="AC203" s="24"/>
      <c r="AD203" s="24"/>
      <c r="AE203" s="24"/>
      <c r="AF203" s="24"/>
      <c r="AG203" s="24"/>
      <c r="AH203" s="24">
        <f t="shared" si="20"/>
        <v>1</v>
      </c>
      <c r="AI203" s="44">
        <f t="shared" si="20"/>
        <v>0</v>
      </c>
      <c r="AJ203" s="22" t="s">
        <v>547</v>
      </c>
      <c r="AK203" s="302"/>
      <c r="AL203" s="270"/>
      <c r="AM203" s="45" t="s">
        <v>526</v>
      </c>
      <c r="AN203" s="45" t="s">
        <v>527</v>
      </c>
      <c r="AO203" s="25" t="s">
        <v>528</v>
      </c>
      <c r="AP203" s="25" t="s">
        <v>416</v>
      </c>
      <c r="AQ203" s="72"/>
    </row>
    <row r="204" spans="1:43" ht="57" hidden="1" customHeight="1" x14ac:dyDescent="0.25">
      <c r="A204" s="42" t="s">
        <v>411</v>
      </c>
      <c r="B204" s="43" t="s">
        <v>412</v>
      </c>
      <c r="C204" s="43">
        <v>328</v>
      </c>
      <c r="D204" s="22" t="s">
        <v>541</v>
      </c>
      <c r="E204" s="22" t="s">
        <v>548</v>
      </c>
      <c r="F204" s="23">
        <v>44684</v>
      </c>
      <c r="G204" s="23">
        <v>44895</v>
      </c>
      <c r="H204" s="271"/>
      <c r="I204" s="24">
        <v>0.4</v>
      </c>
      <c r="J204" s="24"/>
      <c r="K204" s="24"/>
      <c r="L204" s="24"/>
      <c r="M204" s="24"/>
      <c r="N204" s="24"/>
      <c r="O204" s="24"/>
      <c r="P204" s="24"/>
      <c r="Q204" s="24"/>
      <c r="R204" s="24">
        <v>0.15</v>
      </c>
      <c r="S204" s="24"/>
      <c r="T204" s="24">
        <v>0.15</v>
      </c>
      <c r="U204" s="24"/>
      <c r="V204" s="24">
        <v>0.15</v>
      </c>
      <c r="W204" s="24"/>
      <c r="X204" s="24">
        <v>0.15</v>
      </c>
      <c r="Y204" s="24"/>
      <c r="Z204" s="24">
        <v>0.15</v>
      </c>
      <c r="AA204" s="24"/>
      <c r="AB204" s="24">
        <v>0.15</v>
      </c>
      <c r="AC204" s="24"/>
      <c r="AD204" s="24">
        <v>0.1</v>
      </c>
      <c r="AE204" s="24"/>
      <c r="AF204" s="24"/>
      <c r="AG204" s="24"/>
      <c r="AH204" s="24">
        <f t="shared" si="20"/>
        <v>1</v>
      </c>
      <c r="AI204" s="44">
        <f t="shared" si="20"/>
        <v>0</v>
      </c>
      <c r="AJ204" s="22" t="s">
        <v>549</v>
      </c>
      <c r="AK204" s="302"/>
      <c r="AL204" s="270"/>
      <c r="AM204" s="45" t="s">
        <v>526</v>
      </c>
      <c r="AN204" s="45" t="s">
        <v>527</v>
      </c>
      <c r="AO204" s="25" t="s">
        <v>528</v>
      </c>
      <c r="AP204" s="25" t="s">
        <v>416</v>
      </c>
      <c r="AQ204" s="72"/>
    </row>
    <row r="205" spans="1:43" ht="57" hidden="1" x14ac:dyDescent="0.25">
      <c r="A205" s="42" t="s">
        <v>411</v>
      </c>
      <c r="B205" s="43" t="s">
        <v>412</v>
      </c>
      <c r="C205" s="43">
        <v>328</v>
      </c>
      <c r="D205" s="22" t="s">
        <v>541</v>
      </c>
      <c r="E205" s="22" t="s">
        <v>550</v>
      </c>
      <c r="F205" s="23">
        <v>44896</v>
      </c>
      <c r="G205" s="23">
        <v>44925</v>
      </c>
      <c r="H205" s="271"/>
      <c r="I205" s="24">
        <v>0.05</v>
      </c>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v>1</v>
      </c>
      <c r="AG205" s="24"/>
      <c r="AH205" s="24">
        <f t="shared" si="20"/>
        <v>1</v>
      </c>
      <c r="AI205" s="44">
        <f t="shared" si="20"/>
        <v>0</v>
      </c>
      <c r="AJ205" s="22" t="s">
        <v>551</v>
      </c>
      <c r="AK205" s="302"/>
      <c r="AL205" s="277"/>
      <c r="AM205" s="45" t="s">
        <v>526</v>
      </c>
      <c r="AN205" s="45" t="s">
        <v>527</v>
      </c>
      <c r="AO205" s="25" t="s">
        <v>528</v>
      </c>
      <c r="AP205" s="25" t="s">
        <v>416</v>
      </c>
      <c r="AQ205" s="72"/>
    </row>
    <row r="206" spans="1:43" ht="57" hidden="1" x14ac:dyDescent="0.25">
      <c r="A206" s="42" t="s">
        <v>411</v>
      </c>
      <c r="B206" s="43" t="s">
        <v>412</v>
      </c>
      <c r="C206" s="43">
        <v>326</v>
      </c>
      <c r="D206" s="22" t="s">
        <v>552</v>
      </c>
      <c r="E206" s="22" t="s">
        <v>553</v>
      </c>
      <c r="F206" s="23">
        <v>44682</v>
      </c>
      <c r="G206" s="23">
        <v>44925</v>
      </c>
      <c r="H206" s="283">
        <f>+I206+I207+I208+I209+I210+I211+I212+I213+I214+I215</f>
        <v>0.99999999999999989</v>
      </c>
      <c r="I206" s="24">
        <v>0.1</v>
      </c>
      <c r="J206" s="24"/>
      <c r="K206" s="24"/>
      <c r="L206" s="24"/>
      <c r="M206" s="24"/>
      <c r="N206" s="24"/>
      <c r="O206" s="24"/>
      <c r="P206" s="24"/>
      <c r="Q206" s="24"/>
      <c r="R206" s="24">
        <v>0.33</v>
      </c>
      <c r="S206" s="24"/>
      <c r="T206" s="24"/>
      <c r="U206" s="24"/>
      <c r="V206" s="24"/>
      <c r="W206" s="24"/>
      <c r="X206" s="24"/>
      <c r="Y206" s="24"/>
      <c r="Z206" s="24">
        <v>0.33</v>
      </c>
      <c r="AA206" s="24"/>
      <c r="AB206" s="24"/>
      <c r="AC206" s="24"/>
      <c r="AD206" s="24"/>
      <c r="AE206" s="24"/>
      <c r="AF206" s="24">
        <v>0.34</v>
      </c>
      <c r="AG206" s="24"/>
      <c r="AH206" s="24">
        <f t="shared" si="20"/>
        <v>1</v>
      </c>
      <c r="AI206" s="44">
        <f t="shared" si="20"/>
        <v>0</v>
      </c>
      <c r="AJ206" s="22" t="s">
        <v>554</v>
      </c>
      <c r="AK206" s="45" t="s">
        <v>82</v>
      </c>
      <c r="AL206" s="47" t="s">
        <v>82</v>
      </c>
      <c r="AM206" s="45" t="s">
        <v>526</v>
      </c>
      <c r="AN206" s="45" t="s">
        <v>527</v>
      </c>
      <c r="AO206" s="25" t="s">
        <v>528</v>
      </c>
      <c r="AP206" s="25" t="s">
        <v>444</v>
      </c>
      <c r="AQ206" s="72"/>
    </row>
    <row r="207" spans="1:43" ht="57" hidden="1" x14ac:dyDescent="0.25">
      <c r="A207" s="42" t="s">
        <v>411</v>
      </c>
      <c r="B207" s="43" t="s">
        <v>412</v>
      </c>
      <c r="C207" s="43">
        <v>326</v>
      </c>
      <c r="D207" s="22" t="s">
        <v>552</v>
      </c>
      <c r="E207" s="22" t="s">
        <v>555</v>
      </c>
      <c r="F207" s="23">
        <v>44621</v>
      </c>
      <c r="G207" s="23">
        <v>44925</v>
      </c>
      <c r="H207" s="283"/>
      <c r="I207" s="24">
        <v>0.1</v>
      </c>
      <c r="J207" s="24"/>
      <c r="K207" s="24"/>
      <c r="L207" s="24"/>
      <c r="M207" s="24"/>
      <c r="N207" s="24">
        <v>0.25</v>
      </c>
      <c r="O207" s="24"/>
      <c r="P207" s="24"/>
      <c r="Q207" s="24"/>
      <c r="R207" s="24"/>
      <c r="S207" s="24"/>
      <c r="T207" s="24">
        <v>0.25</v>
      </c>
      <c r="U207" s="24"/>
      <c r="V207" s="24"/>
      <c r="W207" s="24"/>
      <c r="X207" s="24"/>
      <c r="Y207" s="24"/>
      <c r="Z207" s="24">
        <v>0.25</v>
      </c>
      <c r="AA207" s="24"/>
      <c r="AB207" s="24"/>
      <c r="AC207" s="24"/>
      <c r="AD207" s="24"/>
      <c r="AE207" s="24"/>
      <c r="AF207" s="24">
        <v>0.25</v>
      </c>
      <c r="AG207" s="24"/>
      <c r="AH207" s="24">
        <f t="shared" si="20"/>
        <v>1</v>
      </c>
      <c r="AI207" s="44">
        <f t="shared" si="20"/>
        <v>0</v>
      </c>
      <c r="AJ207" s="22" t="s">
        <v>556</v>
      </c>
      <c r="AK207" s="45" t="s">
        <v>82</v>
      </c>
      <c r="AL207" s="47" t="s">
        <v>82</v>
      </c>
      <c r="AM207" s="45" t="s">
        <v>526</v>
      </c>
      <c r="AN207" s="45" t="s">
        <v>527</v>
      </c>
      <c r="AO207" s="25" t="s">
        <v>528</v>
      </c>
      <c r="AP207" s="25" t="s">
        <v>444</v>
      </c>
      <c r="AQ207" s="72"/>
    </row>
    <row r="208" spans="1:43" ht="42" hidden="1" customHeight="1" x14ac:dyDescent="0.25">
      <c r="A208" s="42" t="s">
        <v>411</v>
      </c>
      <c r="B208" s="43" t="s">
        <v>412</v>
      </c>
      <c r="C208" s="43">
        <v>326</v>
      </c>
      <c r="D208" s="22" t="s">
        <v>552</v>
      </c>
      <c r="E208" s="22" t="s">
        <v>557</v>
      </c>
      <c r="F208" s="23">
        <v>44562</v>
      </c>
      <c r="G208" s="23">
        <v>44925</v>
      </c>
      <c r="H208" s="283"/>
      <c r="I208" s="24">
        <v>0.1</v>
      </c>
      <c r="J208" s="24">
        <v>8.3000000000000004E-2</v>
      </c>
      <c r="K208" s="24"/>
      <c r="L208" s="24">
        <v>8.3000000000000004E-2</v>
      </c>
      <c r="M208" s="24"/>
      <c r="N208" s="24">
        <v>8.3000000000000004E-2</v>
      </c>
      <c r="O208" s="24"/>
      <c r="P208" s="24">
        <v>8.3000000000000004E-2</v>
      </c>
      <c r="Q208" s="24"/>
      <c r="R208" s="24">
        <v>8.3000000000000004E-2</v>
      </c>
      <c r="S208" s="24"/>
      <c r="T208" s="24">
        <v>8.3000000000000004E-2</v>
      </c>
      <c r="U208" s="24"/>
      <c r="V208" s="24">
        <v>8.3000000000000004E-2</v>
      </c>
      <c r="W208" s="24"/>
      <c r="X208" s="24">
        <v>8.3000000000000004E-2</v>
      </c>
      <c r="Y208" s="24"/>
      <c r="Z208" s="24">
        <v>8.3000000000000004E-2</v>
      </c>
      <c r="AA208" s="24"/>
      <c r="AB208" s="24">
        <v>8.3000000000000004E-2</v>
      </c>
      <c r="AC208" s="24"/>
      <c r="AD208" s="24">
        <v>8.3000000000000004E-2</v>
      </c>
      <c r="AE208" s="24"/>
      <c r="AF208" s="24">
        <v>8.3000000000000004E-2</v>
      </c>
      <c r="AG208" s="24"/>
      <c r="AH208" s="24">
        <f t="shared" si="20"/>
        <v>0.99599999999999989</v>
      </c>
      <c r="AI208" s="44">
        <f t="shared" si="20"/>
        <v>0</v>
      </c>
      <c r="AJ208" s="22" t="s">
        <v>558</v>
      </c>
      <c r="AK208" s="45" t="s">
        <v>82</v>
      </c>
      <c r="AL208" s="47" t="s">
        <v>82</v>
      </c>
      <c r="AM208" s="45" t="s">
        <v>526</v>
      </c>
      <c r="AN208" s="45" t="s">
        <v>527</v>
      </c>
      <c r="AO208" s="25" t="s">
        <v>528</v>
      </c>
      <c r="AP208" s="25" t="s">
        <v>444</v>
      </c>
      <c r="AQ208" s="72"/>
    </row>
    <row r="209" spans="1:43" ht="51" hidden="1" customHeight="1" x14ac:dyDescent="0.25">
      <c r="A209" s="42" t="s">
        <v>411</v>
      </c>
      <c r="B209" s="43" t="s">
        <v>412</v>
      </c>
      <c r="C209" s="43">
        <v>326</v>
      </c>
      <c r="D209" s="22" t="s">
        <v>552</v>
      </c>
      <c r="E209" s="22" t="s">
        <v>559</v>
      </c>
      <c r="F209" s="23">
        <v>44621</v>
      </c>
      <c r="G209" s="23">
        <v>44925</v>
      </c>
      <c r="H209" s="283"/>
      <c r="I209" s="24">
        <v>0.1</v>
      </c>
      <c r="J209" s="24"/>
      <c r="K209" s="24"/>
      <c r="L209" s="24"/>
      <c r="M209" s="24"/>
      <c r="N209" s="24">
        <v>0.1</v>
      </c>
      <c r="O209" s="24"/>
      <c r="P209" s="24">
        <v>0.1</v>
      </c>
      <c r="Q209" s="24"/>
      <c r="R209" s="24">
        <v>0.1</v>
      </c>
      <c r="S209" s="24"/>
      <c r="T209" s="24">
        <v>0.1</v>
      </c>
      <c r="U209" s="24"/>
      <c r="V209" s="24">
        <v>0.1</v>
      </c>
      <c r="W209" s="24"/>
      <c r="X209" s="24">
        <v>0.1</v>
      </c>
      <c r="Y209" s="24"/>
      <c r="Z209" s="24">
        <v>0.1</v>
      </c>
      <c r="AA209" s="24"/>
      <c r="AB209" s="24">
        <v>0.1</v>
      </c>
      <c r="AC209" s="24"/>
      <c r="AD209" s="24">
        <v>0.1</v>
      </c>
      <c r="AE209" s="24"/>
      <c r="AF209" s="24">
        <v>0.1</v>
      </c>
      <c r="AG209" s="24"/>
      <c r="AH209" s="24">
        <f t="shared" si="20"/>
        <v>0.99999999999999989</v>
      </c>
      <c r="AI209" s="44">
        <f t="shared" si="20"/>
        <v>0</v>
      </c>
      <c r="AJ209" s="22" t="s">
        <v>560</v>
      </c>
      <c r="AK209" s="45" t="s">
        <v>82</v>
      </c>
      <c r="AL209" s="47" t="s">
        <v>82</v>
      </c>
      <c r="AM209" s="45" t="s">
        <v>526</v>
      </c>
      <c r="AN209" s="45" t="s">
        <v>527</v>
      </c>
      <c r="AO209" s="25" t="s">
        <v>528</v>
      </c>
      <c r="AP209" s="25" t="s">
        <v>444</v>
      </c>
      <c r="AQ209" s="72"/>
    </row>
    <row r="210" spans="1:43" ht="51" hidden="1" customHeight="1" x14ac:dyDescent="0.25">
      <c r="A210" s="42" t="s">
        <v>411</v>
      </c>
      <c r="B210" s="43" t="s">
        <v>412</v>
      </c>
      <c r="C210" s="43">
        <v>326</v>
      </c>
      <c r="D210" s="22" t="s">
        <v>552</v>
      </c>
      <c r="E210" s="22" t="s">
        <v>561</v>
      </c>
      <c r="F210" s="23">
        <v>44621</v>
      </c>
      <c r="G210" s="23">
        <v>44925</v>
      </c>
      <c r="H210" s="283"/>
      <c r="I210" s="24">
        <v>0.1</v>
      </c>
      <c r="J210" s="24"/>
      <c r="K210" s="24"/>
      <c r="L210" s="24"/>
      <c r="M210" s="24"/>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20"/>
        <v>0.99999999999999989</v>
      </c>
      <c r="AI210" s="44">
        <f>+K210+M210+O210+Q210+S210+U210+W210+Y210+AA210+AC210+AE210+AG210</f>
        <v>0</v>
      </c>
      <c r="AJ210" s="22" t="s">
        <v>562</v>
      </c>
      <c r="AK210" s="45" t="s">
        <v>82</v>
      </c>
      <c r="AL210" s="47" t="s">
        <v>82</v>
      </c>
      <c r="AM210" s="45" t="s">
        <v>526</v>
      </c>
      <c r="AN210" s="45" t="s">
        <v>527</v>
      </c>
      <c r="AO210" s="25" t="s">
        <v>528</v>
      </c>
      <c r="AP210" s="25" t="s">
        <v>444</v>
      </c>
      <c r="AQ210" s="72"/>
    </row>
    <row r="211" spans="1:43" ht="39.75" hidden="1" customHeight="1" x14ac:dyDescent="0.25">
      <c r="A211" s="42" t="s">
        <v>411</v>
      </c>
      <c r="B211" s="43" t="s">
        <v>412</v>
      </c>
      <c r="C211" s="43">
        <v>326</v>
      </c>
      <c r="D211" s="22" t="s">
        <v>552</v>
      </c>
      <c r="E211" s="22" t="s">
        <v>563</v>
      </c>
      <c r="F211" s="23">
        <v>44621</v>
      </c>
      <c r="G211" s="23">
        <v>44925</v>
      </c>
      <c r="H211" s="283"/>
      <c r="I211" s="24">
        <v>0.1</v>
      </c>
      <c r="J211" s="24"/>
      <c r="K211" s="24"/>
      <c r="L211" s="24"/>
      <c r="M211" s="24"/>
      <c r="N211" s="24">
        <v>0.25</v>
      </c>
      <c r="O211" s="24"/>
      <c r="P211" s="24"/>
      <c r="Q211" s="24"/>
      <c r="R211" s="24"/>
      <c r="S211" s="24"/>
      <c r="T211" s="24">
        <v>0.25</v>
      </c>
      <c r="U211" s="24"/>
      <c r="V211" s="24"/>
      <c r="W211" s="24"/>
      <c r="X211" s="24"/>
      <c r="Y211" s="24"/>
      <c r="Z211" s="24">
        <v>0.25</v>
      </c>
      <c r="AA211" s="24"/>
      <c r="AB211" s="24"/>
      <c r="AC211" s="24"/>
      <c r="AD211" s="24"/>
      <c r="AE211" s="24"/>
      <c r="AF211" s="24">
        <v>0.25</v>
      </c>
      <c r="AG211" s="24"/>
      <c r="AH211" s="24">
        <f t="shared" si="20"/>
        <v>1</v>
      </c>
      <c r="AI211" s="44">
        <f>+K211+M211+O211+Q211+S211+U211+W211+Y211+AA211+AC211+AE211+AG211</f>
        <v>0</v>
      </c>
      <c r="AJ211" s="22" t="s">
        <v>564</v>
      </c>
      <c r="AK211" s="45" t="s">
        <v>82</v>
      </c>
      <c r="AL211" s="47" t="s">
        <v>82</v>
      </c>
      <c r="AM211" s="45" t="s">
        <v>526</v>
      </c>
      <c r="AN211" s="45" t="s">
        <v>527</v>
      </c>
      <c r="AO211" s="25" t="s">
        <v>528</v>
      </c>
      <c r="AP211" s="25" t="s">
        <v>444</v>
      </c>
      <c r="AQ211" s="72"/>
    </row>
    <row r="212" spans="1:43" ht="57" hidden="1" x14ac:dyDescent="0.25">
      <c r="A212" s="42" t="s">
        <v>411</v>
      </c>
      <c r="B212" s="43" t="s">
        <v>412</v>
      </c>
      <c r="C212" s="43">
        <v>326</v>
      </c>
      <c r="D212" s="22" t="s">
        <v>552</v>
      </c>
      <c r="E212" s="22" t="s">
        <v>565</v>
      </c>
      <c r="F212" s="23">
        <v>44713</v>
      </c>
      <c r="G212" s="23">
        <v>44925</v>
      </c>
      <c r="H212" s="283"/>
      <c r="I212" s="24">
        <v>0.1</v>
      </c>
      <c r="J212" s="24"/>
      <c r="K212" s="24"/>
      <c r="L212" s="24"/>
      <c r="M212" s="24"/>
      <c r="N212" s="24"/>
      <c r="O212" s="24"/>
      <c r="P212" s="24"/>
      <c r="Q212" s="24"/>
      <c r="R212" s="24"/>
      <c r="S212" s="24"/>
      <c r="T212" s="24">
        <v>0.33</v>
      </c>
      <c r="U212" s="24"/>
      <c r="V212" s="24"/>
      <c r="W212" s="24"/>
      <c r="X212" s="24"/>
      <c r="Y212" s="24"/>
      <c r="Z212" s="24"/>
      <c r="AA212" s="24"/>
      <c r="AB212" s="24">
        <v>0.34</v>
      </c>
      <c r="AC212" s="24"/>
      <c r="AD212" s="24"/>
      <c r="AE212" s="24"/>
      <c r="AF212" s="24">
        <v>0.33</v>
      </c>
      <c r="AG212" s="24"/>
      <c r="AH212" s="24">
        <f t="shared" si="20"/>
        <v>1</v>
      </c>
      <c r="AI212" s="44">
        <f>+K212+M212+O212+Q212+S212+U212+W212+Y212+AA212+AC212+AE212+AG212</f>
        <v>0</v>
      </c>
      <c r="AJ212" s="22" t="s">
        <v>566</v>
      </c>
      <c r="AK212" s="45" t="s">
        <v>82</v>
      </c>
      <c r="AL212" s="47" t="s">
        <v>82</v>
      </c>
      <c r="AM212" s="45" t="s">
        <v>526</v>
      </c>
      <c r="AN212" s="45" t="s">
        <v>527</v>
      </c>
      <c r="AO212" s="25" t="s">
        <v>528</v>
      </c>
      <c r="AP212" s="25" t="s">
        <v>444</v>
      </c>
      <c r="AQ212" s="72"/>
    </row>
    <row r="213" spans="1:43" ht="85.5" hidden="1" x14ac:dyDescent="0.25">
      <c r="A213" s="42" t="s">
        <v>411</v>
      </c>
      <c r="B213" s="43" t="s">
        <v>412</v>
      </c>
      <c r="C213" s="43">
        <v>326</v>
      </c>
      <c r="D213" s="22" t="s">
        <v>552</v>
      </c>
      <c r="E213" s="22" t="s">
        <v>567</v>
      </c>
      <c r="F213" s="23">
        <v>44621</v>
      </c>
      <c r="G213" s="23">
        <v>44925</v>
      </c>
      <c r="H213" s="283"/>
      <c r="I213" s="24">
        <v>0.1</v>
      </c>
      <c r="J213" s="47"/>
      <c r="K213" s="47"/>
      <c r="L213" s="47"/>
      <c r="M213" s="47"/>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0"/>
        <v>0.99999999999999989</v>
      </c>
      <c r="AI213" s="44">
        <f t="shared" si="20"/>
        <v>0</v>
      </c>
      <c r="AJ213" s="22" t="s">
        <v>568</v>
      </c>
      <c r="AK213" s="45" t="s">
        <v>82</v>
      </c>
      <c r="AL213" s="47" t="s">
        <v>82</v>
      </c>
      <c r="AM213" s="45" t="s">
        <v>526</v>
      </c>
      <c r="AN213" s="45" t="s">
        <v>527</v>
      </c>
      <c r="AO213" s="25" t="s">
        <v>528</v>
      </c>
      <c r="AP213" s="25" t="s">
        <v>444</v>
      </c>
      <c r="AQ213" s="72"/>
    </row>
    <row r="214" spans="1:43" ht="57" hidden="1" x14ac:dyDescent="0.25">
      <c r="A214" s="42" t="s">
        <v>411</v>
      </c>
      <c r="B214" s="43" t="s">
        <v>412</v>
      </c>
      <c r="C214" s="43">
        <v>326</v>
      </c>
      <c r="D214" s="22" t="s">
        <v>552</v>
      </c>
      <c r="E214" s="22" t="s">
        <v>569</v>
      </c>
      <c r="F214" s="23">
        <v>44621</v>
      </c>
      <c r="G214" s="23">
        <v>44925</v>
      </c>
      <c r="H214" s="283"/>
      <c r="I214" s="24">
        <v>0.1</v>
      </c>
      <c r="J214" s="47"/>
      <c r="K214" s="47"/>
      <c r="L214" s="47"/>
      <c r="M214" s="47"/>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ref="AH214:AI229" si="21">+J214+L214+N214+P214+R214+T214+V214+X214+Z214+AB214+AD214+AF214</f>
        <v>0.99999999999999989</v>
      </c>
      <c r="AI214" s="44">
        <f t="shared" si="21"/>
        <v>0</v>
      </c>
      <c r="AJ214" s="54" t="s">
        <v>570</v>
      </c>
      <c r="AK214" s="45" t="s">
        <v>82</v>
      </c>
      <c r="AL214" s="47" t="s">
        <v>82</v>
      </c>
      <c r="AM214" s="45" t="s">
        <v>526</v>
      </c>
      <c r="AN214" s="45" t="s">
        <v>527</v>
      </c>
      <c r="AO214" s="25" t="s">
        <v>528</v>
      </c>
      <c r="AP214" s="25" t="s">
        <v>444</v>
      </c>
      <c r="AQ214" s="72"/>
    </row>
    <row r="215" spans="1:43" ht="57" hidden="1" x14ac:dyDescent="0.25">
      <c r="A215" s="42" t="s">
        <v>411</v>
      </c>
      <c r="B215" s="43" t="s">
        <v>412</v>
      </c>
      <c r="C215" s="43">
        <v>326</v>
      </c>
      <c r="D215" s="22" t="s">
        <v>552</v>
      </c>
      <c r="E215" s="22" t="s">
        <v>571</v>
      </c>
      <c r="F215" s="23">
        <v>44713</v>
      </c>
      <c r="G215" s="23">
        <v>44742</v>
      </c>
      <c r="H215" s="283"/>
      <c r="I215" s="24">
        <v>0.1</v>
      </c>
      <c r="J215" s="24"/>
      <c r="K215" s="24"/>
      <c r="L215" s="24"/>
      <c r="M215" s="24"/>
      <c r="N215" s="24"/>
      <c r="O215" s="24"/>
      <c r="P215" s="24"/>
      <c r="Q215" s="24"/>
      <c r="R215" s="24"/>
      <c r="S215" s="24"/>
      <c r="T215" s="24">
        <v>1</v>
      </c>
      <c r="U215" s="24"/>
      <c r="V215" s="24"/>
      <c r="W215" s="24"/>
      <c r="X215" s="24"/>
      <c r="Y215" s="24"/>
      <c r="Z215" s="24"/>
      <c r="AA215" s="24"/>
      <c r="AB215" s="24"/>
      <c r="AC215" s="24"/>
      <c r="AD215" s="24"/>
      <c r="AE215" s="24"/>
      <c r="AF215" s="24"/>
      <c r="AG215" s="24"/>
      <c r="AH215" s="28">
        <f t="shared" si="21"/>
        <v>1</v>
      </c>
      <c r="AI215" s="29">
        <v>0</v>
      </c>
      <c r="AJ215" s="22" t="s">
        <v>522</v>
      </c>
      <c r="AK215" s="45" t="s">
        <v>82</v>
      </c>
      <c r="AL215" s="47" t="s">
        <v>82</v>
      </c>
      <c r="AM215" s="45" t="s">
        <v>526</v>
      </c>
      <c r="AN215" s="45" t="s">
        <v>527</v>
      </c>
      <c r="AO215" s="25" t="s">
        <v>528</v>
      </c>
      <c r="AP215" s="25" t="s">
        <v>444</v>
      </c>
      <c r="AQ215" s="72"/>
    </row>
    <row r="216" spans="1:43" ht="99.75" hidden="1" x14ac:dyDescent="0.25">
      <c r="A216" s="42" t="s">
        <v>41</v>
      </c>
      <c r="B216" s="43" t="s">
        <v>437</v>
      </c>
      <c r="C216" s="43">
        <v>424</v>
      </c>
      <c r="D216" s="22" t="s">
        <v>572</v>
      </c>
      <c r="E216" s="22" t="s">
        <v>573</v>
      </c>
      <c r="F216" s="23">
        <v>44593</v>
      </c>
      <c r="G216" s="23">
        <v>44804</v>
      </c>
      <c r="H216" s="271">
        <f>+I216+I217+I218</f>
        <v>1</v>
      </c>
      <c r="I216" s="24">
        <v>0.6</v>
      </c>
      <c r="J216" s="24"/>
      <c r="K216" s="24"/>
      <c r="L216" s="24">
        <v>0.1</v>
      </c>
      <c r="M216" s="24"/>
      <c r="N216" s="24">
        <v>0.15</v>
      </c>
      <c r="O216" s="24"/>
      <c r="P216" s="24">
        <v>0.15</v>
      </c>
      <c r="Q216" s="24"/>
      <c r="R216" s="24">
        <v>0.15</v>
      </c>
      <c r="S216" s="24"/>
      <c r="T216" s="24">
        <v>0.15</v>
      </c>
      <c r="U216" s="24"/>
      <c r="V216" s="24">
        <v>0.15</v>
      </c>
      <c r="W216" s="24"/>
      <c r="X216" s="24">
        <v>0.15</v>
      </c>
      <c r="Y216" s="24"/>
      <c r="Z216" s="24"/>
      <c r="AA216" s="24"/>
      <c r="AB216" s="24"/>
      <c r="AC216" s="24"/>
      <c r="AD216" s="24"/>
      <c r="AE216" s="24"/>
      <c r="AF216" s="24"/>
      <c r="AG216" s="24"/>
      <c r="AH216" s="24">
        <f t="shared" si="21"/>
        <v>1</v>
      </c>
      <c r="AI216" s="44">
        <f t="shared" si="21"/>
        <v>0</v>
      </c>
      <c r="AJ216" s="22" t="s">
        <v>574</v>
      </c>
      <c r="AK216" s="309">
        <v>0.3</v>
      </c>
      <c r="AL216" s="269">
        <v>80000000</v>
      </c>
      <c r="AM216" s="45" t="s">
        <v>305</v>
      </c>
      <c r="AN216" s="45" t="s">
        <v>306</v>
      </c>
      <c r="AO216" s="45" t="s">
        <v>575</v>
      </c>
      <c r="AP216" s="25" t="s">
        <v>307</v>
      </c>
      <c r="AQ216" s="72"/>
    </row>
    <row r="217" spans="1:43" ht="84.75" hidden="1" customHeight="1" x14ac:dyDescent="0.25">
      <c r="A217" s="42" t="s">
        <v>41</v>
      </c>
      <c r="B217" s="43" t="s">
        <v>437</v>
      </c>
      <c r="C217" s="43">
        <v>424</v>
      </c>
      <c r="D217" s="22" t="s">
        <v>572</v>
      </c>
      <c r="E217" s="22" t="s">
        <v>576</v>
      </c>
      <c r="F217" s="23">
        <v>44805</v>
      </c>
      <c r="G217" s="23">
        <v>44865</v>
      </c>
      <c r="H217" s="271"/>
      <c r="I217" s="24">
        <v>0.1</v>
      </c>
      <c r="J217" s="24"/>
      <c r="K217" s="24"/>
      <c r="L217" s="24"/>
      <c r="M217" s="24"/>
      <c r="N217" s="24"/>
      <c r="O217" s="24"/>
      <c r="P217" s="24"/>
      <c r="Q217" s="24"/>
      <c r="R217" s="24"/>
      <c r="S217" s="24"/>
      <c r="T217" s="24"/>
      <c r="U217" s="24"/>
      <c r="V217" s="24"/>
      <c r="W217" s="24"/>
      <c r="X217" s="24"/>
      <c r="Y217" s="24"/>
      <c r="Z217" s="24">
        <v>0.5</v>
      </c>
      <c r="AA217" s="24"/>
      <c r="AB217" s="24">
        <v>0.5</v>
      </c>
      <c r="AC217" s="24"/>
      <c r="AD217" s="24"/>
      <c r="AE217" s="24"/>
      <c r="AF217" s="24"/>
      <c r="AG217" s="24"/>
      <c r="AH217" s="24">
        <f t="shared" si="21"/>
        <v>1</v>
      </c>
      <c r="AI217" s="44">
        <f t="shared" si="21"/>
        <v>0</v>
      </c>
      <c r="AJ217" s="22" t="s">
        <v>577</v>
      </c>
      <c r="AK217" s="302"/>
      <c r="AL217" s="270"/>
      <c r="AM217" s="45" t="s">
        <v>305</v>
      </c>
      <c r="AN217" s="45" t="s">
        <v>306</v>
      </c>
      <c r="AO217" s="45" t="s">
        <v>575</v>
      </c>
      <c r="AP217" s="25" t="s">
        <v>307</v>
      </c>
      <c r="AQ217" s="72"/>
    </row>
    <row r="218" spans="1:43" ht="57" hidden="1" x14ac:dyDescent="0.25">
      <c r="A218" s="42" t="s">
        <v>41</v>
      </c>
      <c r="B218" s="43" t="s">
        <v>437</v>
      </c>
      <c r="C218" s="43">
        <v>424</v>
      </c>
      <c r="D218" s="22" t="s">
        <v>572</v>
      </c>
      <c r="E218" s="22" t="s">
        <v>578</v>
      </c>
      <c r="F218" s="23">
        <v>44866</v>
      </c>
      <c r="G218" s="23">
        <v>44925</v>
      </c>
      <c r="H218" s="271"/>
      <c r="I218" s="24">
        <v>0.3</v>
      </c>
      <c r="J218" s="24"/>
      <c r="K218" s="24"/>
      <c r="L218" s="24"/>
      <c r="M218" s="24"/>
      <c r="N218" s="24"/>
      <c r="O218" s="24"/>
      <c r="P218" s="24"/>
      <c r="Q218" s="24"/>
      <c r="R218" s="24"/>
      <c r="S218" s="24"/>
      <c r="T218" s="24"/>
      <c r="U218" s="24"/>
      <c r="V218" s="24"/>
      <c r="W218" s="24"/>
      <c r="X218" s="24"/>
      <c r="Y218" s="24"/>
      <c r="Z218" s="24"/>
      <c r="AA218" s="24"/>
      <c r="AB218" s="24"/>
      <c r="AC218" s="24"/>
      <c r="AD218" s="24">
        <v>0.5</v>
      </c>
      <c r="AE218" s="24"/>
      <c r="AF218" s="24">
        <v>0.5</v>
      </c>
      <c r="AG218" s="24"/>
      <c r="AH218" s="24">
        <f t="shared" si="21"/>
        <v>1</v>
      </c>
      <c r="AI218" s="44">
        <f t="shared" si="21"/>
        <v>0</v>
      </c>
      <c r="AJ218" s="22" t="s">
        <v>579</v>
      </c>
      <c r="AK218" s="302"/>
      <c r="AL218" s="277"/>
      <c r="AM218" s="45" t="s">
        <v>305</v>
      </c>
      <c r="AN218" s="45" t="s">
        <v>306</v>
      </c>
      <c r="AO218" s="45" t="s">
        <v>575</v>
      </c>
      <c r="AP218" s="25" t="s">
        <v>307</v>
      </c>
      <c r="AQ218" s="72"/>
    </row>
    <row r="219" spans="1:43" ht="42.75" hidden="1" x14ac:dyDescent="0.25">
      <c r="A219" s="42" t="s">
        <v>41</v>
      </c>
      <c r="B219" s="43" t="s">
        <v>437</v>
      </c>
      <c r="C219" s="43">
        <v>424</v>
      </c>
      <c r="D219" s="22" t="s">
        <v>580</v>
      </c>
      <c r="E219" s="22" t="s">
        <v>581</v>
      </c>
      <c r="F219" s="23">
        <v>44593</v>
      </c>
      <c r="G219" s="23">
        <v>44895</v>
      </c>
      <c r="H219" s="271">
        <f>+I219+I220+I221+I378+I222+I223+I224</f>
        <v>1</v>
      </c>
      <c r="I219" s="24">
        <v>0.2</v>
      </c>
      <c r="J219" s="24">
        <v>0.1</v>
      </c>
      <c r="K219" s="24"/>
      <c r="L219" s="24">
        <v>0.15</v>
      </c>
      <c r="M219" s="24"/>
      <c r="N219" s="24">
        <v>0.2</v>
      </c>
      <c r="O219" s="24"/>
      <c r="P219" s="24">
        <v>0.2</v>
      </c>
      <c r="Q219" s="24"/>
      <c r="R219" s="24">
        <v>0.2</v>
      </c>
      <c r="S219" s="24"/>
      <c r="T219" s="24">
        <v>0.15</v>
      </c>
      <c r="U219" s="24"/>
      <c r="V219" s="24"/>
      <c r="W219" s="24"/>
      <c r="X219" s="24"/>
      <c r="Y219" s="24"/>
      <c r="Z219" s="24"/>
      <c r="AA219" s="24"/>
      <c r="AB219" s="24"/>
      <c r="AC219" s="24"/>
      <c r="AD219" s="24"/>
      <c r="AE219" s="24"/>
      <c r="AF219" s="24"/>
      <c r="AG219" s="24"/>
      <c r="AH219" s="24">
        <f t="shared" si="21"/>
        <v>1</v>
      </c>
      <c r="AI219" s="44">
        <f t="shared" si="21"/>
        <v>0</v>
      </c>
      <c r="AJ219" s="22" t="s">
        <v>543</v>
      </c>
      <c r="AK219" s="302">
        <v>224</v>
      </c>
      <c r="AL219" s="269">
        <v>3186037000</v>
      </c>
      <c r="AM219" s="45" t="s">
        <v>305</v>
      </c>
      <c r="AN219" s="45" t="s">
        <v>306</v>
      </c>
      <c r="AO219" s="45" t="s">
        <v>575</v>
      </c>
      <c r="AP219" s="25" t="s">
        <v>307</v>
      </c>
      <c r="AQ219" s="72"/>
    </row>
    <row r="220" spans="1:43" ht="42.75" hidden="1" x14ac:dyDescent="0.25">
      <c r="A220" s="42" t="s">
        <v>41</v>
      </c>
      <c r="B220" s="43" t="s">
        <v>437</v>
      </c>
      <c r="C220" s="43">
        <v>424</v>
      </c>
      <c r="D220" s="22" t="s">
        <v>580</v>
      </c>
      <c r="E220" s="22" t="s">
        <v>582</v>
      </c>
      <c r="F220" s="23">
        <v>44621</v>
      </c>
      <c r="G220" s="23">
        <v>44895</v>
      </c>
      <c r="H220" s="271"/>
      <c r="I220" s="24">
        <v>0.05</v>
      </c>
      <c r="J220" s="24"/>
      <c r="K220" s="24"/>
      <c r="L220" s="24"/>
      <c r="M220" s="24"/>
      <c r="N220" s="24">
        <v>0.15</v>
      </c>
      <c r="O220" s="24"/>
      <c r="P220" s="24">
        <v>0.15</v>
      </c>
      <c r="Q220" s="24"/>
      <c r="R220" s="24">
        <v>0.1</v>
      </c>
      <c r="S220" s="24"/>
      <c r="T220" s="24">
        <v>0.1</v>
      </c>
      <c r="U220" s="24"/>
      <c r="V220" s="24">
        <v>0.1</v>
      </c>
      <c r="W220" s="24"/>
      <c r="X220" s="24">
        <v>0.1</v>
      </c>
      <c r="Y220" s="24"/>
      <c r="Z220" s="24">
        <v>0.1</v>
      </c>
      <c r="AA220" s="24"/>
      <c r="AB220" s="24">
        <v>0.1</v>
      </c>
      <c r="AC220" s="24"/>
      <c r="AD220" s="24">
        <v>0.1</v>
      </c>
      <c r="AE220" s="24"/>
      <c r="AF220" s="24"/>
      <c r="AG220" s="24"/>
      <c r="AH220" s="24">
        <f t="shared" si="21"/>
        <v>0.99999999999999989</v>
      </c>
      <c r="AI220" s="44">
        <f t="shared" si="21"/>
        <v>0</v>
      </c>
      <c r="AJ220" s="22" t="s">
        <v>545</v>
      </c>
      <c r="AK220" s="302"/>
      <c r="AL220" s="270"/>
      <c r="AM220" s="45" t="s">
        <v>305</v>
      </c>
      <c r="AN220" s="45" t="s">
        <v>306</v>
      </c>
      <c r="AO220" s="45" t="s">
        <v>575</v>
      </c>
      <c r="AP220" s="25" t="s">
        <v>307</v>
      </c>
      <c r="AQ220" s="72"/>
    </row>
    <row r="221" spans="1:43" ht="99.75" hidden="1" x14ac:dyDescent="0.25">
      <c r="A221" s="42" t="s">
        <v>41</v>
      </c>
      <c r="B221" s="43" t="s">
        <v>437</v>
      </c>
      <c r="C221" s="43">
        <v>424</v>
      </c>
      <c r="D221" s="22" t="s">
        <v>580</v>
      </c>
      <c r="E221" s="22" t="s">
        <v>583</v>
      </c>
      <c r="F221" s="23">
        <v>44621</v>
      </c>
      <c r="G221" s="23">
        <v>44895</v>
      </c>
      <c r="H221" s="271"/>
      <c r="I221" s="24">
        <v>0.25</v>
      </c>
      <c r="J221" s="24"/>
      <c r="K221" s="24"/>
      <c r="L221" s="24"/>
      <c r="M221" s="24"/>
      <c r="N221" s="24">
        <v>0.15</v>
      </c>
      <c r="O221" s="24"/>
      <c r="P221" s="24">
        <v>0.15</v>
      </c>
      <c r="Q221" s="24"/>
      <c r="R221" s="24">
        <v>0.1</v>
      </c>
      <c r="S221" s="24"/>
      <c r="T221" s="24">
        <v>0.1</v>
      </c>
      <c r="U221" s="24"/>
      <c r="V221" s="24">
        <v>0.1</v>
      </c>
      <c r="W221" s="24"/>
      <c r="X221" s="24">
        <v>0.1</v>
      </c>
      <c r="Y221" s="24"/>
      <c r="Z221" s="24">
        <v>0.1</v>
      </c>
      <c r="AA221" s="24"/>
      <c r="AB221" s="24">
        <v>0.1</v>
      </c>
      <c r="AC221" s="24"/>
      <c r="AD221" s="24">
        <v>0.1</v>
      </c>
      <c r="AE221" s="24"/>
      <c r="AF221" s="24"/>
      <c r="AG221" s="24"/>
      <c r="AH221" s="24">
        <f t="shared" si="21"/>
        <v>0.99999999999999989</v>
      </c>
      <c r="AI221" s="44">
        <f t="shared" si="21"/>
        <v>0</v>
      </c>
      <c r="AJ221" s="22" t="s">
        <v>460</v>
      </c>
      <c r="AK221" s="302"/>
      <c r="AL221" s="270"/>
      <c r="AM221" s="45" t="s">
        <v>305</v>
      </c>
      <c r="AN221" s="45" t="s">
        <v>306</v>
      </c>
      <c r="AO221" s="45" t="s">
        <v>575</v>
      </c>
      <c r="AP221" s="25" t="s">
        <v>307</v>
      </c>
      <c r="AQ221" s="72"/>
    </row>
    <row r="222" spans="1:43" ht="142.5" hidden="1" x14ac:dyDescent="0.25">
      <c r="A222" s="42" t="s">
        <v>41</v>
      </c>
      <c r="B222" s="43" t="s">
        <v>437</v>
      </c>
      <c r="C222" s="43">
        <v>424</v>
      </c>
      <c r="D222" s="22" t="s">
        <v>580</v>
      </c>
      <c r="E222" s="22" t="s">
        <v>584</v>
      </c>
      <c r="F222" s="23">
        <v>44564</v>
      </c>
      <c r="G222" s="23">
        <v>44864</v>
      </c>
      <c r="H222" s="271"/>
      <c r="I222" s="24">
        <v>0.25</v>
      </c>
      <c r="J222" s="24">
        <v>0.1</v>
      </c>
      <c r="K222" s="24"/>
      <c r="L222" s="24">
        <v>0.1</v>
      </c>
      <c r="M222" s="24"/>
      <c r="N222" s="24">
        <v>0.1</v>
      </c>
      <c r="O222" s="24"/>
      <c r="P222" s="24">
        <v>0.1</v>
      </c>
      <c r="Q222" s="24"/>
      <c r="R222" s="24">
        <v>0.1</v>
      </c>
      <c r="S222" s="24"/>
      <c r="T222" s="24">
        <v>0.1</v>
      </c>
      <c r="U222" s="24"/>
      <c r="V222" s="24">
        <v>0.1</v>
      </c>
      <c r="W222" s="24"/>
      <c r="X222" s="24">
        <v>0.1</v>
      </c>
      <c r="Y222" s="24"/>
      <c r="Z222" s="24">
        <v>0.1</v>
      </c>
      <c r="AA222" s="24"/>
      <c r="AB222" s="24">
        <v>0.1</v>
      </c>
      <c r="AC222" s="24"/>
      <c r="AD222" s="24"/>
      <c r="AE222" s="24"/>
      <c r="AF222" s="24"/>
      <c r="AG222" s="24"/>
      <c r="AH222" s="24">
        <f t="shared" si="21"/>
        <v>0.99999999999999989</v>
      </c>
      <c r="AI222" s="44">
        <f t="shared" si="21"/>
        <v>0</v>
      </c>
      <c r="AJ222" s="22" t="s">
        <v>585</v>
      </c>
      <c r="AK222" s="302"/>
      <c r="AL222" s="270"/>
      <c r="AM222" s="45" t="s">
        <v>305</v>
      </c>
      <c r="AN222" s="45" t="s">
        <v>306</v>
      </c>
      <c r="AO222" s="45" t="s">
        <v>575</v>
      </c>
      <c r="AP222" s="25" t="s">
        <v>307</v>
      </c>
      <c r="AQ222" s="72"/>
    </row>
    <row r="223" spans="1:43" ht="42.75" hidden="1" x14ac:dyDescent="0.25">
      <c r="A223" s="42" t="s">
        <v>41</v>
      </c>
      <c r="B223" s="43" t="s">
        <v>437</v>
      </c>
      <c r="C223" s="43">
        <v>424</v>
      </c>
      <c r="D223" s="22" t="s">
        <v>580</v>
      </c>
      <c r="E223" s="22" t="s">
        <v>586</v>
      </c>
      <c r="F223" s="23">
        <v>44564</v>
      </c>
      <c r="G223" s="23">
        <v>44925</v>
      </c>
      <c r="H223" s="271"/>
      <c r="I223" s="24">
        <v>0.2</v>
      </c>
      <c r="J223" s="24">
        <v>0.08</v>
      </c>
      <c r="K223" s="24"/>
      <c r="L223" s="24">
        <v>0.08</v>
      </c>
      <c r="M223" s="24"/>
      <c r="N223" s="24">
        <v>0.1</v>
      </c>
      <c r="O223" s="24"/>
      <c r="P223" s="24">
        <v>0.08</v>
      </c>
      <c r="Q223" s="24"/>
      <c r="R223" s="24">
        <v>0.08</v>
      </c>
      <c r="S223" s="24"/>
      <c r="T223" s="24">
        <v>0.1</v>
      </c>
      <c r="U223" s="24"/>
      <c r="V223" s="24">
        <v>0.08</v>
      </c>
      <c r="W223" s="24"/>
      <c r="X223" s="24">
        <v>0.08</v>
      </c>
      <c r="Y223" s="24"/>
      <c r="Z223" s="24">
        <v>0.08</v>
      </c>
      <c r="AA223" s="24"/>
      <c r="AB223" s="24">
        <v>0.08</v>
      </c>
      <c r="AC223" s="24"/>
      <c r="AD223" s="24">
        <v>0.08</v>
      </c>
      <c r="AE223" s="24"/>
      <c r="AF223" s="24">
        <v>0.08</v>
      </c>
      <c r="AG223" s="24"/>
      <c r="AH223" s="24">
        <f t="shared" si="21"/>
        <v>0.99999999999999978</v>
      </c>
      <c r="AI223" s="44">
        <f t="shared" si="21"/>
        <v>0</v>
      </c>
      <c r="AJ223" s="22" t="s">
        <v>587</v>
      </c>
      <c r="AK223" s="302"/>
      <c r="AL223" s="270"/>
      <c r="AM223" s="45" t="s">
        <v>305</v>
      </c>
      <c r="AN223" s="45" t="s">
        <v>306</v>
      </c>
      <c r="AO223" s="45" t="s">
        <v>575</v>
      </c>
      <c r="AP223" s="25" t="s">
        <v>307</v>
      </c>
      <c r="AQ223" s="72"/>
    </row>
    <row r="224" spans="1:43" ht="87" hidden="1" customHeight="1" x14ac:dyDescent="0.25">
      <c r="A224" s="42" t="s">
        <v>41</v>
      </c>
      <c r="B224" s="43" t="s">
        <v>437</v>
      </c>
      <c r="C224" s="43">
        <v>424</v>
      </c>
      <c r="D224" s="22" t="s">
        <v>580</v>
      </c>
      <c r="E224" s="22" t="s">
        <v>588</v>
      </c>
      <c r="F224" s="23">
        <v>44743</v>
      </c>
      <c r="G224" s="23">
        <v>44925</v>
      </c>
      <c r="H224" s="271"/>
      <c r="I224" s="24">
        <v>0.05</v>
      </c>
      <c r="J224" s="24"/>
      <c r="K224" s="24"/>
      <c r="L224" s="24"/>
      <c r="M224" s="24"/>
      <c r="N224" s="24"/>
      <c r="O224" s="24"/>
      <c r="P224" s="24"/>
      <c r="Q224" s="24"/>
      <c r="R224" s="24"/>
      <c r="S224" s="24"/>
      <c r="T224" s="24"/>
      <c r="U224" s="24"/>
      <c r="V224" s="24">
        <v>0.1</v>
      </c>
      <c r="W224" s="24"/>
      <c r="X224" s="24">
        <v>0.15</v>
      </c>
      <c r="Y224" s="24"/>
      <c r="Z224" s="24">
        <v>0.2</v>
      </c>
      <c r="AA224" s="24"/>
      <c r="AB224" s="24">
        <v>0.2</v>
      </c>
      <c r="AC224" s="24"/>
      <c r="AD224" s="24">
        <v>0.2</v>
      </c>
      <c r="AE224" s="24"/>
      <c r="AF224" s="24">
        <v>0.15</v>
      </c>
      <c r="AG224" s="24"/>
      <c r="AH224" s="24">
        <f t="shared" si="21"/>
        <v>1</v>
      </c>
      <c r="AI224" s="44">
        <f t="shared" si="21"/>
        <v>0</v>
      </c>
      <c r="AJ224" s="22" t="s">
        <v>551</v>
      </c>
      <c r="AK224" s="302"/>
      <c r="AL224" s="270"/>
      <c r="AM224" s="45" t="s">
        <v>305</v>
      </c>
      <c r="AN224" s="45" t="s">
        <v>306</v>
      </c>
      <c r="AO224" s="45" t="s">
        <v>575</v>
      </c>
      <c r="AP224" s="25" t="s">
        <v>307</v>
      </c>
      <c r="AQ224" s="72"/>
    </row>
    <row r="225" spans="1:43" ht="42.75" hidden="1" x14ac:dyDescent="0.25">
      <c r="A225" s="42" t="s">
        <v>41</v>
      </c>
      <c r="B225" s="43" t="s">
        <v>437</v>
      </c>
      <c r="C225" s="43">
        <v>424</v>
      </c>
      <c r="D225" s="22" t="s">
        <v>589</v>
      </c>
      <c r="E225" s="22" t="s">
        <v>590</v>
      </c>
      <c r="F225" s="23">
        <v>44682</v>
      </c>
      <c r="G225" s="23">
        <v>44895</v>
      </c>
      <c r="H225" s="264">
        <f>+I225+I227+I228+I229+I230</f>
        <v>1</v>
      </c>
      <c r="I225" s="24">
        <v>0.2</v>
      </c>
      <c r="J225" s="24"/>
      <c r="K225" s="24"/>
      <c r="L225" s="24"/>
      <c r="M225" s="24"/>
      <c r="N225" s="24"/>
      <c r="O225" s="24"/>
      <c r="P225" s="24"/>
      <c r="Q225" s="24"/>
      <c r="R225" s="24">
        <v>0.2</v>
      </c>
      <c r="S225" s="24"/>
      <c r="T225" s="24">
        <v>0.2</v>
      </c>
      <c r="U225" s="24"/>
      <c r="V225" s="24">
        <v>0.2</v>
      </c>
      <c r="W225" s="24"/>
      <c r="X225" s="24">
        <v>0.2</v>
      </c>
      <c r="Y225" s="24"/>
      <c r="Z225" s="24">
        <v>0.1</v>
      </c>
      <c r="AA225" s="24"/>
      <c r="AB225" s="24">
        <v>0.05</v>
      </c>
      <c r="AC225" s="24"/>
      <c r="AD225" s="24">
        <v>0.05</v>
      </c>
      <c r="AE225" s="24"/>
      <c r="AF225" s="24"/>
      <c r="AG225" s="24"/>
      <c r="AH225" s="24">
        <f t="shared" si="21"/>
        <v>1</v>
      </c>
      <c r="AI225" s="44">
        <f t="shared" si="21"/>
        <v>0</v>
      </c>
      <c r="AJ225" s="22" t="s">
        <v>543</v>
      </c>
      <c r="AK225" s="290">
        <v>1845</v>
      </c>
      <c r="AL225" s="270"/>
      <c r="AM225" s="45" t="s">
        <v>305</v>
      </c>
      <c r="AN225" s="45" t="s">
        <v>591</v>
      </c>
      <c r="AO225" s="45" t="s">
        <v>575</v>
      </c>
      <c r="AP225" s="25" t="s">
        <v>307</v>
      </c>
      <c r="AQ225" s="72"/>
    </row>
    <row r="226" spans="1:43" ht="42.75" hidden="1" x14ac:dyDescent="0.25">
      <c r="A226" s="42" t="s">
        <v>41</v>
      </c>
      <c r="B226" s="43" t="s">
        <v>437</v>
      </c>
      <c r="C226" s="43">
        <v>424</v>
      </c>
      <c r="D226" s="22" t="s">
        <v>589</v>
      </c>
      <c r="E226" s="22" t="s">
        <v>592</v>
      </c>
      <c r="F226" s="23">
        <v>44684</v>
      </c>
      <c r="G226" s="23">
        <v>44711</v>
      </c>
      <c r="H226" s="265"/>
      <c r="I226" s="24">
        <v>0.2</v>
      </c>
      <c r="J226" s="24"/>
      <c r="K226" s="24"/>
      <c r="L226" s="24"/>
      <c r="M226" s="24"/>
      <c r="N226" s="24"/>
      <c r="O226" s="24"/>
      <c r="P226" s="24"/>
      <c r="Q226" s="24"/>
      <c r="R226" s="24">
        <v>1</v>
      </c>
      <c r="S226" s="24"/>
      <c r="T226" s="24"/>
      <c r="U226" s="24"/>
      <c r="V226" s="24"/>
      <c r="W226" s="24"/>
      <c r="X226" s="24"/>
      <c r="Y226" s="24"/>
      <c r="Z226" s="24"/>
      <c r="AA226" s="24"/>
      <c r="AB226" s="24"/>
      <c r="AC226" s="24"/>
      <c r="AD226" s="24"/>
      <c r="AE226" s="24"/>
      <c r="AF226" s="24"/>
      <c r="AG226" s="24"/>
      <c r="AH226" s="24">
        <f t="shared" si="21"/>
        <v>1</v>
      </c>
      <c r="AI226" s="44">
        <f t="shared" si="21"/>
        <v>0</v>
      </c>
      <c r="AJ226" s="22" t="s">
        <v>593</v>
      </c>
      <c r="AK226" s="291"/>
      <c r="AL226" s="270"/>
      <c r="AM226" s="45" t="s">
        <v>305</v>
      </c>
      <c r="AN226" s="45" t="s">
        <v>591</v>
      </c>
      <c r="AO226" s="45" t="s">
        <v>575</v>
      </c>
      <c r="AP226" s="25" t="s">
        <v>307</v>
      </c>
      <c r="AQ226" s="72"/>
    </row>
    <row r="227" spans="1:43" ht="42.75" hidden="1" x14ac:dyDescent="0.25">
      <c r="A227" s="42" t="s">
        <v>41</v>
      </c>
      <c r="B227" s="43" t="s">
        <v>437</v>
      </c>
      <c r="C227" s="43">
        <v>424</v>
      </c>
      <c r="D227" s="22" t="s">
        <v>589</v>
      </c>
      <c r="E227" s="22" t="s">
        <v>594</v>
      </c>
      <c r="F227" s="23">
        <v>44621</v>
      </c>
      <c r="G227" s="23">
        <v>44742</v>
      </c>
      <c r="H227" s="265"/>
      <c r="I227" s="24">
        <v>0.05</v>
      </c>
      <c r="J227" s="24"/>
      <c r="K227" s="24"/>
      <c r="L227" s="24"/>
      <c r="M227" s="24"/>
      <c r="N227" s="24">
        <v>0.2</v>
      </c>
      <c r="O227" s="24"/>
      <c r="P227" s="24">
        <v>0.2</v>
      </c>
      <c r="Q227" s="24"/>
      <c r="R227" s="24">
        <v>0.3</v>
      </c>
      <c r="S227" s="24"/>
      <c r="T227" s="24">
        <v>0.3</v>
      </c>
      <c r="U227" s="24"/>
      <c r="V227" s="24"/>
      <c r="W227" s="24"/>
      <c r="X227" s="24"/>
      <c r="Y227" s="24"/>
      <c r="Z227" s="24"/>
      <c r="AA227" s="24"/>
      <c r="AB227" s="24"/>
      <c r="AC227" s="24"/>
      <c r="AD227" s="24"/>
      <c r="AE227" s="24"/>
      <c r="AF227" s="24"/>
      <c r="AG227" s="24"/>
      <c r="AH227" s="24">
        <f t="shared" si="21"/>
        <v>1</v>
      </c>
      <c r="AI227" s="44">
        <f t="shared" si="21"/>
        <v>0</v>
      </c>
      <c r="AJ227" s="22" t="s">
        <v>545</v>
      </c>
      <c r="AK227" s="291"/>
      <c r="AL227" s="270"/>
      <c r="AM227" s="45" t="s">
        <v>305</v>
      </c>
      <c r="AN227" s="45" t="s">
        <v>591</v>
      </c>
      <c r="AO227" s="45" t="s">
        <v>575</v>
      </c>
      <c r="AP227" s="25" t="s">
        <v>307</v>
      </c>
      <c r="AQ227" s="72"/>
    </row>
    <row r="228" spans="1:43" ht="71.25" hidden="1" x14ac:dyDescent="0.25">
      <c r="A228" s="42" t="s">
        <v>41</v>
      </c>
      <c r="B228" s="43" t="s">
        <v>437</v>
      </c>
      <c r="C228" s="43">
        <v>424</v>
      </c>
      <c r="D228" s="22" t="s">
        <v>589</v>
      </c>
      <c r="E228" s="22" t="s">
        <v>595</v>
      </c>
      <c r="F228" s="23">
        <v>44621</v>
      </c>
      <c r="G228" s="23">
        <v>44742</v>
      </c>
      <c r="H228" s="265"/>
      <c r="I228" s="24">
        <v>0.3</v>
      </c>
      <c r="J228" s="24"/>
      <c r="K228" s="24"/>
      <c r="L228" s="24"/>
      <c r="M228" s="24"/>
      <c r="N228" s="24">
        <v>0.2</v>
      </c>
      <c r="O228" s="24"/>
      <c r="P228" s="24">
        <v>0.2</v>
      </c>
      <c r="Q228" s="24"/>
      <c r="R228" s="24">
        <v>0.3</v>
      </c>
      <c r="S228" s="24"/>
      <c r="T228" s="24">
        <v>0.3</v>
      </c>
      <c r="U228" s="24"/>
      <c r="V228" s="24"/>
      <c r="W228" s="24"/>
      <c r="X228" s="24"/>
      <c r="Y228" s="24"/>
      <c r="Z228" s="24"/>
      <c r="AA228" s="24"/>
      <c r="AB228" s="24"/>
      <c r="AC228" s="24"/>
      <c r="AD228" s="24"/>
      <c r="AE228" s="24"/>
      <c r="AF228" s="24"/>
      <c r="AG228" s="24"/>
      <c r="AH228" s="24">
        <f t="shared" si="21"/>
        <v>1</v>
      </c>
      <c r="AI228" s="44">
        <f t="shared" si="21"/>
        <v>0</v>
      </c>
      <c r="AJ228" s="22" t="s">
        <v>460</v>
      </c>
      <c r="AK228" s="291"/>
      <c r="AL228" s="270"/>
      <c r="AM228" s="45" t="s">
        <v>305</v>
      </c>
      <c r="AN228" s="45" t="s">
        <v>591</v>
      </c>
      <c r="AO228" s="45" t="s">
        <v>575</v>
      </c>
      <c r="AP228" s="25" t="s">
        <v>307</v>
      </c>
      <c r="AQ228" s="72"/>
    </row>
    <row r="229" spans="1:43" ht="114" hidden="1" x14ac:dyDescent="0.25">
      <c r="A229" s="42" t="s">
        <v>41</v>
      </c>
      <c r="B229" s="43" t="s">
        <v>437</v>
      </c>
      <c r="C229" s="43">
        <v>424</v>
      </c>
      <c r="D229" s="22" t="s">
        <v>589</v>
      </c>
      <c r="E229" s="22" t="s">
        <v>596</v>
      </c>
      <c r="F229" s="23">
        <v>44593</v>
      </c>
      <c r="G229" s="23">
        <v>44895</v>
      </c>
      <c r="H229" s="265"/>
      <c r="I229" s="24">
        <v>0.4</v>
      </c>
      <c r="J229" s="24"/>
      <c r="K229" s="24"/>
      <c r="L229" s="24">
        <v>0.1</v>
      </c>
      <c r="M229" s="24"/>
      <c r="N229" s="24">
        <v>0.1</v>
      </c>
      <c r="O229" s="24"/>
      <c r="P229" s="24">
        <v>0.1</v>
      </c>
      <c r="Q229" s="24"/>
      <c r="R229" s="24">
        <v>0.1</v>
      </c>
      <c r="S229" s="24"/>
      <c r="T229" s="24">
        <v>0.1</v>
      </c>
      <c r="U229" s="24"/>
      <c r="V229" s="24">
        <v>0.1</v>
      </c>
      <c r="W229" s="24"/>
      <c r="X229" s="24">
        <v>0.1</v>
      </c>
      <c r="Y229" s="24"/>
      <c r="Z229" s="24">
        <v>0.1</v>
      </c>
      <c r="AA229" s="24"/>
      <c r="AB229" s="24">
        <v>0.1</v>
      </c>
      <c r="AC229" s="24"/>
      <c r="AD229" s="24">
        <v>0.1</v>
      </c>
      <c r="AE229" s="24"/>
      <c r="AF229" s="24"/>
      <c r="AG229" s="24"/>
      <c r="AH229" s="24">
        <f t="shared" si="21"/>
        <v>0.99999999999999989</v>
      </c>
      <c r="AI229" s="44">
        <f t="shared" si="21"/>
        <v>0</v>
      </c>
      <c r="AJ229" s="22" t="s">
        <v>597</v>
      </c>
      <c r="AK229" s="291"/>
      <c r="AL229" s="270"/>
      <c r="AM229" s="45" t="s">
        <v>305</v>
      </c>
      <c r="AN229" s="45" t="s">
        <v>591</v>
      </c>
      <c r="AO229" s="45" t="s">
        <v>575</v>
      </c>
      <c r="AP229" s="25" t="s">
        <v>307</v>
      </c>
      <c r="AQ229" s="72"/>
    </row>
    <row r="230" spans="1:43" ht="57" hidden="1" x14ac:dyDescent="0.25">
      <c r="A230" s="42" t="s">
        <v>41</v>
      </c>
      <c r="B230" s="43" t="s">
        <v>437</v>
      </c>
      <c r="C230" s="43">
        <v>424</v>
      </c>
      <c r="D230" s="22" t="s">
        <v>589</v>
      </c>
      <c r="E230" s="22" t="s">
        <v>598</v>
      </c>
      <c r="F230" s="23">
        <v>44774</v>
      </c>
      <c r="G230" s="23">
        <v>44803</v>
      </c>
      <c r="H230" s="266"/>
      <c r="I230" s="24">
        <v>0.05</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ref="AH230:AI246" si="22">+J230+L230+N230+P230+R230+T230+V230+X230+Z230+AB230+AD230+AF230</f>
        <v>1</v>
      </c>
      <c r="AI230" s="44">
        <f t="shared" si="22"/>
        <v>0</v>
      </c>
      <c r="AJ230" s="22" t="s">
        <v>551</v>
      </c>
      <c r="AK230" s="292"/>
      <c r="AL230" s="277"/>
      <c r="AM230" s="45" t="s">
        <v>305</v>
      </c>
      <c r="AN230" s="45" t="s">
        <v>591</v>
      </c>
      <c r="AO230" s="45" t="s">
        <v>575</v>
      </c>
      <c r="AP230" s="25" t="s">
        <v>307</v>
      </c>
      <c r="AQ230" s="72"/>
    </row>
    <row r="231" spans="1:43" ht="48" hidden="1" customHeight="1" x14ac:dyDescent="0.25">
      <c r="A231" s="42" t="s">
        <v>41</v>
      </c>
      <c r="B231" s="43" t="s">
        <v>437</v>
      </c>
      <c r="C231" s="43">
        <v>424</v>
      </c>
      <c r="D231" s="22" t="s">
        <v>599</v>
      </c>
      <c r="E231" s="22" t="s">
        <v>600</v>
      </c>
      <c r="F231" s="23">
        <v>44593</v>
      </c>
      <c r="G231" s="23">
        <v>44408</v>
      </c>
      <c r="H231" s="41">
        <v>1</v>
      </c>
      <c r="I231" s="48">
        <v>1</v>
      </c>
      <c r="J231" s="47"/>
      <c r="K231" s="47"/>
      <c r="L231" s="48">
        <v>0.1</v>
      </c>
      <c r="M231" s="47"/>
      <c r="N231" s="48">
        <v>0.15</v>
      </c>
      <c r="O231" s="47"/>
      <c r="P231" s="48">
        <v>0.15</v>
      </c>
      <c r="Q231" s="47"/>
      <c r="R231" s="48">
        <v>0.2</v>
      </c>
      <c r="S231" s="47"/>
      <c r="T231" s="48">
        <v>0.2</v>
      </c>
      <c r="U231" s="47"/>
      <c r="V231" s="48">
        <v>0.2</v>
      </c>
      <c r="W231" s="47"/>
      <c r="X231" s="47"/>
      <c r="Y231" s="47"/>
      <c r="Z231" s="47"/>
      <c r="AA231" s="47"/>
      <c r="AB231" s="47"/>
      <c r="AC231" s="47"/>
      <c r="AD231" s="47"/>
      <c r="AE231" s="47"/>
      <c r="AF231" s="47"/>
      <c r="AG231" s="47"/>
      <c r="AH231" s="24">
        <f>+J231+L231+N231+P231+R231+T231+V231+X231+Z231+AB231+AD231+AF231</f>
        <v>1</v>
      </c>
      <c r="AI231" s="44">
        <f>+K231+M231+O231+Q231+S231+U231+W231+Y231+AA231+AC231+AE231+AG231</f>
        <v>0</v>
      </c>
      <c r="AJ231" s="22" t="s">
        <v>601</v>
      </c>
      <c r="AK231" s="47">
        <v>27.5</v>
      </c>
      <c r="AL231" s="66">
        <v>45000000</v>
      </c>
      <c r="AM231" s="45" t="s">
        <v>305</v>
      </c>
      <c r="AN231" s="45" t="s">
        <v>306</v>
      </c>
      <c r="AO231" s="45" t="s">
        <v>575</v>
      </c>
      <c r="AP231" s="25" t="s">
        <v>307</v>
      </c>
      <c r="AQ231" s="72"/>
    </row>
    <row r="232" spans="1:43" ht="42.75" hidden="1" x14ac:dyDescent="0.25">
      <c r="A232" s="42" t="s">
        <v>41</v>
      </c>
      <c r="B232" s="43" t="s">
        <v>437</v>
      </c>
      <c r="C232" s="43">
        <v>424</v>
      </c>
      <c r="D232" s="22" t="s">
        <v>602</v>
      </c>
      <c r="E232" s="22" t="s">
        <v>603</v>
      </c>
      <c r="F232" s="23">
        <v>44501</v>
      </c>
      <c r="G232" s="23">
        <v>44895</v>
      </c>
      <c r="H232" s="264">
        <f>+I232+I233+I234+I235+I236+I237+I238+I239</f>
        <v>1</v>
      </c>
      <c r="I232" s="24">
        <v>0.1</v>
      </c>
      <c r="J232" s="24"/>
      <c r="K232" s="24"/>
      <c r="L232" s="24"/>
      <c r="M232" s="24"/>
      <c r="N232" s="24"/>
      <c r="O232" s="24"/>
      <c r="P232" s="24"/>
      <c r="Q232" s="24"/>
      <c r="R232" s="24"/>
      <c r="S232" s="24"/>
      <c r="T232" s="24"/>
      <c r="U232" s="24"/>
      <c r="V232" s="24"/>
      <c r="W232" s="24"/>
      <c r="X232" s="24"/>
      <c r="Y232" s="24"/>
      <c r="Z232" s="24"/>
      <c r="AA232" s="24"/>
      <c r="AB232" s="24"/>
      <c r="AC232" s="24"/>
      <c r="AD232" s="24">
        <v>1</v>
      </c>
      <c r="AE232" s="24"/>
      <c r="AF232" s="24"/>
      <c r="AG232" s="24"/>
      <c r="AH232" s="24">
        <f t="shared" si="22"/>
        <v>1</v>
      </c>
      <c r="AI232" s="44">
        <f>+K232+M232+O232+Q232+S232+U232+W232+Y232+AA232+AC232+AE232+AG232</f>
        <v>0</v>
      </c>
      <c r="AJ232" s="22" t="s">
        <v>604</v>
      </c>
      <c r="AK232" s="47" t="s">
        <v>82</v>
      </c>
      <c r="AL232" s="47" t="s">
        <v>82</v>
      </c>
      <c r="AM232" s="45" t="s">
        <v>305</v>
      </c>
      <c r="AN232" s="45" t="s">
        <v>306</v>
      </c>
      <c r="AO232" s="45" t="s">
        <v>575</v>
      </c>
      <c r="AP232" s="25" t="s">
        <v>307</v>
      </c>
      <c r="AQ232" s="72"/>
    </row>
    <row r="233" spans="1:43" ht="42.75" hidden="1" x14ac:dyDescent="0.25">
      <c r="A233" s="42" t="s">
        <v>41</v>
      </c>
      <c r="B233" s="43" t="s">
        <v>437</v>
      </c>
      <c r="C233" s="43">
        <v>424</v>
      </c>
      <c r="D233" s="22" t="s">
        <v>602</v>
      </c>
      <c r="E233" s="22" t="s">
        <v>605</v>
      </c>
      <c r="F233" s="23">
        <v>44774</v>
      </c>
      <c r="G233" s="23">
        <v>44803</v>
      </c>
      <c r="H233" s="265"/>
      <c r="I233" s="24">
        <v>0.1</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si="22"/>
        <v>1</v>
      </c>
      <c r="AI233" s="44">
        <f t="shared" si="22"/>
        <v>0</v>
      </c>
      <c r="AJ233" s="22" t="s">
        <v>604</v>
      </c>
      <c r="AK233" s="47" t="s">
        <v>82</v>
      </c>
      <c r="AL233" s="47" t="s">
        <v>82</v>
      </c>
      <c r="AM233" s="45" t="s">
        <v>305</v>
      </c>
      <c r="AN233" s="45" t="s">
        <v>306</v>
      </c>
      <c r="AO233" s="45" t="s">
        <v>575</v>
      </c>
      <c r="AP233" s="25" t="s">
        <v>307</v>
      </c>
      <c r="AQ233" s="72"/>
    </row>
    <row r="234" spans="1:43" ht="42.75" hidden="1" x14ac:dyDescent="0.25">
      <c r="A234" s="42" t="s">
        <v>41</v>
      </c>
      <c r="B234" s="43" t="s">
        <v>437</v>
      </c>
      <c r="C234" s="43">
        <v>424</v>
      </c>
      <c r="D234" s="22" t="s">
        <v>602</v>
      </c>
      <c r="E234" s="22" t="s">
        <v>606</v>
      </c>
      <c r="F234" s="23">
        <v>44652</v>
      </c>
      <c r="G234" s="23">
        <v>44681</v>
      </c>
      <c r="H234" s="265"/>
      <c r="I234" s="24">
        <v>0.2</v>
      </c>
      <c r="J234" s="24"/>
      <c r="K234" s="24"/>
      <c r="L234" s="24"/>
      <c r="M234" s="24"/>
      <c r="N234" s="24"/>
      <c r="O234" s="24"/>
      <c r="P234" s="24">
        <v>1</v>
      </c>
      <c r="Q234" s="24"/>
      <c r="R234" s="24"/>
      <c r="S234" s="24"/>
      <c r="T234" s="24"/>
      <c r="U234" s="24"/>
      <c r="V234" s="24"/>
      <c r="W234" s="24"/>
      <c r="X234" s="24"/>
      <c r="Y234" s="24"/>
      <c r="Z234" s="24"/>
      <c r="AA234" s="24"/>
      <c r="AB234" s="24"/>
      <c r="AC234" s="24"/>
      <c r="AD234" s="24"/>
      <c r="AE234" s="24"/>
      <c r="AF234" s="24"/>
      <c r="AG234" s="24"/>
      <c r="AH234" s="24">
        <f>+J234+L234+N234+P234+R234+T234+V234+X234+Z234+AB234+AD234+AF234</f>
        <v>1</v>
      </c>
      <c r="AI234" s="44">
        <f t="shared" si="22"/>
        <v>0</v>
      </c>
      <c r="AJ234" s="22" t="s">
        <v>607</v>
      </c>
      <c r="AK234" s="47" t="s">
        <v>82</v>
      </c>
      <c r="AL234" s="47" t="s">
        <v>82</v>
      </c>
      <c r="AM234" s="45" t="s">
        <v>305</v>
      </c>
      <c r="AN234" s="45" t="s">
        <v>306</v>
      </c>
      <c r="AO234" s="45" t="s">
        <v>575</v>
      </c>
      <c r="AP234" s="25" t="s">
        <v>307</v>
      </c>
      <c r="AQ234" s="72"/>
    </row>
    <row r="235" spans="1:43" ht="42.75" hidden="1" x14ac:dyDescent="0.25">
      <c r="A235" s="42" t="s">
        <v>41</v>
      </c>
      <c r="B235" s="43" t="s">
        <v>437</v>
      </c>
      <c r="C235" s="43">
        <v>424</v>
      </c>
      <c r="D235" s="22" t="s">
        <v>602</v>
      </c>
      <c r="E235" s="22" t="s">
        <v>608</v>
      </c>
      <c r="F235" s="23">
        <v>44743</v>
      </c>
      <c r="G235" s="23">
        <v>44773</v>
      </c>
      <c r="H235" s="265"/>
      <c r="I235" s="24">
        <v>0.2</v>
      </c>
      <c r="J235" s="24"/>
      <c r="K235" s="24"/>
      <c r="L235" s="24"/>
      <c r="M235" s="24"/>
      <c r="N235" s="24"/>
      <c r="O235" s="24"/>
      <c r="P235" s="24"/>
      <c r="Q235" s="24"/>
      <c r="R235" s="24"/>
      <c r="S235" s="24"/>
      <c r="T235" s="24"/>
      <c r="U235" s="24"/>
      <c r="V235" s="24">
        <v>1</v>
      </c>
      <c r="W235" s="24"/>
      <c r="X235" s="24"/>
      <c r="Y235" s="24"/>
      <c r="Z235" s="24"/>
      <c r="AA235" s="24"/>
      <c r="AB235" s="24"/>
      <c r="AC235" s="24"/>
      <c r="AD235" s="24"/>
      <c r="AE235" s="24"/>
      <c r="AF235" s="24"/>
      <c r="AG235" s="24"/>
      <c r="AH235" s="24">
        <f t="shared" si="22"/>
        <v>1</v>
      </c>
      <c r="AI235" s="44">
        <f t="shared" si="22"/>
        <v>0</v>
      </c>
      <c r="AJ235" s="22" t="s">
        <v>607</v>
      </c>
      <c r="AK235" s="47" t="s">
        <v>82</v>
      </c>
      <c r="AL235" s="47" t="s">
        <v>82</v>
      </c>
      <c r="AM235" s="45" t="s">
        <v>305</v>
      </c>
      <c r="AN235" s="45" t="s">
        <v>306</v>
      </c>
      <c r="AO235" s="45" t="s">
        <v>575</v>
      </c>
      <c r="AP235" s="25" t="s">
        <v>307</v>
      </c>
      <c r="AQ235" s="72"/>
    </row>
    <row r="236" spans="1:43" ht="42.75" hidden="1" x14ac:dyDescent="0.25">
      <c r="A236" s="42" t="s">
        <v>41</v>
      </c>
      <c r="B236" s="43" t="s">
        <v>437</v>
      </c>
      <c r="C236" s="43">
        <v>424</v>
      </c>
      <c r="D236" s="22" t="s">
        <v>602</v>
      </c>
      <c r="E236" s="22" t="s">
        <v>609</v>
      </c>
      <c r="F236" s="23">
        <v>44713</v>
      </c>
      <c r="G236" s="23">
        <v>44742</v>
      </c>
      <c r="H236" s="265"/>
      <c r="I236" s="24">
        <v>0.1</v>
      </c>
      <c r="J236" s="24"/>
      <c r="K236" s="24"/>
      <c r="L236" s="24"/>
      <c r="M236" s="24"/>
      <c r="N236" s="24"/>
      <c r="O236" s="24"/>
      <c r="P236" s="24"/>
      <c r="Q236" s="24"/>
      <c r="R236" s="24"/>
      <c r="S236" s="24"/>
      <c r="T236" s="24">
        <v>1</v>
      </c>
      <c r="U236" s="24"/>
      <c r="V236" s="24"/>
      <c r="W236" s="24"/>
      <c r="X236" s="24"/>
      <c r="Y236" s="24"/>
      <c r="Z236" s="24"/>
      <c r="AA236" s="24"/>
      <c r="AB236" s="24"/>
      <c r="AC236" s="24"/>
      <c r="AD236" s="24"/>
      <c r="AE236" s="24"/>
      <c r="AF236" s="24"/>
      <c r="AG236" s="24"/>
      <c r="AH236" s="24">
        <f t="shared" si="22"/>
        <v>1</v>
      </c>
      <c r="AI236" s="44">
        <f t="shared" si="22"/>
        <v>0</v>
      </c>
      <c r="AJ236" s="22" t="s">
        <v>610</v>
      </c>
      <c r="AK236" s="47" t="s">
        <v>82</v>
      </c>
      <c r="AL236" s="47" t="s">
        <v>82</v>
      </c>
      <c r="AM236" s="45" t="s">
        <v>305</v>
      </c>
      <c r="AN236" s="45" t="s">
        <v>306</v>
      </c>
      <c r="AO236" s="45" t="s">
        <v>575</v>
      </c>
      <c r="AP236" s="25" t="s">
        <v>307</v>
      </c>
      <c r="AQ236" s="72"/>
    </row>
    <row r="237" spans="1:43" ht="57.75" hidden="1" customHeight="1" x14ac:dyDescent="0.25">
      <c r="A237" s="42" t="s">
        <v>41</v>
      </c>
      <c r="B237" s="43" t="s">
        <v>437</v>
      </c>
      <c r="C237" s="43">
        <v>424</v>
      </c>
      <c r="D237" s="22" t="s">
        <v>602</v>
      </c>
      <c r="E237" s="22" t="s">
        <v>611</v>
      </c>
      <c r="F237" s="23">
        <v>44805</v>
      </c>
      <c r="G237" s="23">
        <v>44834</v>
      </c>
      <c r="H237" s="265"/>
      <c r="I237" s="24">
        <v>0.1</v>
      </c>
      <c r="J237" s="24"/>
      <c r="K237" s="24"/>
      <c r="L237" s="24"/>
      <c r="M237" s="24"/>
      <c r="N237" s="24"/>
      <c r="O237" s="24"/>
      <c r="P237" s="24"/>
      <c r="Q237" s="24"/>
      <c r="R237" s="24"/>
      <c r="S237" s="24"/>
      <c r="T237" s="24"/>
      <c r="U237" s="24"/>
      <c r="V237" s="24"/>
      <c r="W237" s="24"/>
      <c r="X237" s="24"/>
      <c r="Y237" s="24"/>
      <c r="Z237" s="24">
        <v>1</v>
      </c>
      <c r="AA237" s="24"/>
      <c r="AB237" s="24"/>
      <c r="AC237" s="24"/>
      <c r="AD237" s="24"/>
      <c r="AE237" s="24"/>
      <c r="AF237" s="24"/>
      <c r="AG237" s="24"/>
      <c r="AH237" s="24">
        <f t="shared" si="22"/>
        <v>1</v>
      </c>
      <c r="AI237" s="44">
        <f t="shared" si="22"/>
        <v>0</v>
      </c>
      <c r="AJ237" s="22" t="s">
        <v>610</v>
      </c>
      <c r="AK237" s="47" t="s">
        <v>82</v>
      </c>
      <c r="AL237" s="47" t="s">
        <v>82</v>
      </c>
      <c r="AM237" s="45" t="s">
        <v>305</v>
      </c>
      <c r="AN237" s="45" t="s">
        <v>306</v>
      </c>
      <c r="AO237" s="45" t="s">
        <v>575</v>
      </c>
      <c r="AP237" s="25" t="s">
        <v>307</v>
      </c>
      <c r="AQ237" s="72"/>
    </row>
    <row r="238" spans="1:43" ht="42.75" hidden="1" x14ac:dyDescent="0.25">
      <c r="A238" s="42" t="s">
        <v>41</v>
      </c>
      <c r="B238" s="43" t="s">
        <v>437</v>
      </c>
      <c r="C238" s="43">
        <v>424</v>
      </c>
      <c r="D238" s="22" t="s">
        <v>602</v>
      </c>
      <c r="E238" s="22" t="s">
        <v>571</v>
      </c>
      <c r="F238" s="23">
        <v>44713</v>
      </c>
      <c r="G238" s="23">
        <v>44742</v>
      </c>
      <c r="H238" s="265"/>
      <c r="I238" s="48">
        <v>0.1</v>
      </c>
      <c r="J238" s="47"/>
      <c r="K238" s="47"/>
      <c r="L238" s="47"/>
      <c r="M238" s="47"/>
      <c r="N238" s="47"/>
      <c r="O238" s="47"/>
      <c r="P238" s="47"/>
      <c r="Q238" s="47"/>
      <c r="R238" s="47"/>
      <c r="S238" s="47"/>
      <c r="T238" s="48">
        <v>1</v>
      </c>
      <c r="U238" s="47"/>
      <c r="V238" s="47"/>
      <c r="W238" s="47"/>
      <c r="X238" s="47"/>
      <c r="Y238" s="47"/>
      <c r="Z238" s="47"/>
      <c r="AA238" s="47"/>
      <c r="AB238" s="47"/>
      <c r="AC238" s="47"/>
      <c r="AD238" s="47"/>
      <c r="AE238" s="47"/>
      <c r="AF238" s="47"/>
      <c r="AG238" s="47"/>
      <c r="AH238" s="24">
        <f t="shared" si="22"/>
        <v>1</v>
      </c>
      <c r="AI238" s="44">
        <f t="shared" si="22"/>
        <v>0</v>
      </c>
      <c r="AJ238" s="22" t="s">
        <v>522</v>
      </c>
      <c r="AK238" s="47" t="s">
        <v>82</v>
      </c>
      <c r="AL238" s="47" t="s">
        <v>82</v>
      </c>
      <c r="AM238" s="45" t="s">
        <v>305</v>
      </c>
      <c r="AN238" s="45" t="s">
        <v>306</v>
      </c>
      <c r="AO238" s="45" t="s">
        <v>575</v>
      </c>
      <c r="AP238" s="25" t="s">
        <v>307</v>
      </c>
      <c r="AQ238" s="72"/>
    </row>
    <row r="239" spans="1:43" ht="42.75" hidden="1" x14ac:dyDescent="0.25">
      <c r="A239" s="42" t="s">
        <v>41</v>
      </c>
      <c r="B239" s="43" t="s">
        <v>437</v>
      </c>
      <c r="C239" s="43">
        <v>424</v>
      </c>
      <c r="D239" s="50" t="s">
        <v>602</v>
      </c>
      <c r="E239" s="50" t="s">
        <v>612</v>
      </c>
      <c r="F239" s="23">
        <v>44593</v>
      </c>
      <c r="G239" s="23">
        <v>44907</v>
      </c>
      <c r="H239" s="266"/>
      <c r="I239" s="48">
        <v>0.1</v>
      </c>
      <c r="J239" s="24"/>
      <c r="K239" s="24"/>
      <c r="L239" s="24">
        <v>0.05</v>
      </c>
      <c r="M239" s="24"/>
      <c r="N239" s="24">
        <v>0.1</v>
      </c>
      <c r="O239" s="24"/>
      <c r="P239" s="24">
        <v>0.1</v>
      </c>
      <c r="Q239" s="24"/>
      <c r="R239" s="24">
        <v>0.1</v>
      </c>
      <c r="S239" s="24"/>
      <c r="T239" s="24">
        <v>0.1</v>
      </c>
      <c r="U239" s="24"/>
      <c r="V239" s="24">
        <v>0.1</v>
      </c>
      <c r="W239" s="24"/>
      <c r="X239" s="24">
        <v>0.1</v>
      </c>
      <c r="Y239" s="24"/>
      <c r="Z239" s="24">
        <v>0.1</v>
      </c>
      <c r="AA239" s="24"/>
      <c r="AB239" s="24">
        <v>0.1</v>
      </c>
      <c r="AC239" s="24"/>
      <c r="AD239" s="24">
        <v>0.1</v>
      </c>
      <c r="AE239" s="24"/>
      <c r="AF239" s="24">
        <v>0.05</v>
      </c>
      <c r="AG239" s="24"/>
      <c r="AH239" s="24">
        <f t="shared" si="22"/>
        <v>0.99999999999999989</v>
      </c>
      <c r="AI239" s="44">
        <f t="shared" si="22"/>
        <v>0</v>
      </c>
      <c r="AJ239" s="22" t="s">
        <v>613</v>
      </c>
      <c r="AK239" s="47" t="s">
        <v>82</v>
      </c>
      <c r="AL239" s="47" t="s">
        <v>82</v>
      </c>
      <c r="AM239" s="45" t="s">
        <v>305</v>
      </c>
      <c r="AN239" s="45" t="s">
        <v>306</v>
      </c>
      <c r="AO239" s="45" t="s">
        <v>575</v>
      </c>
      <c r="AP239" s="25" t="s">
        <v>307</v>
      </c>
      <c r="AQ239" s="72"/>
    </row>
    <row r="240" spans="1:43" ht="142.5" hidden="1" x14ac:dyDescent="0.25">
      <c r="A240" s="42" t="s">
        <v>411</v>
      </c>
      <c r="B240" s="43" t="s">
        <v>412</v>
      </c>
      <c r="C240" s="43">
        <v>326</v>
      </c>
      <c r="D240" s="22" t="s">
        <v>614</v>
      </c>
      <c r="E240" s="22" t="s">
        <v>615</v>
      </c>
      <c r="F240" s="23">
        <v>44562</v>
      </c>
      <c r="G240" s="23">
        <v>44926</v>
      </c>
      <c r="H240" s="40">
        <f>+I240</f>
        <v>1</v>
      </c>
      <c r="I240" s="24">
        <v>1</v>
      </c>
      <c r="J240" s="24">
        <v>8.3333333333333343E-2</v>
      </c>
      <c r="K240" s="24"/>
      <c r="L240" s="24">
        <v>8.3333333333333343E-2</v>
      </c>
      <c r="M240" s="24"/>
      <c r="N240" s="24">
        <v>8.3333333333333343E-2</v>
      </c>
      <c r="O240" s="24"/>
      <c r="P240" s="24">
        <v>8.3333333333333343E-2</v>
      </c>
      <c r="Q240" s="24"/>
      <c r="R240" s="24">
        <v>8.3333333333333343E-2</v>
      </c>
      <c r="S240" s="24"/>
      <c r="T240" s="24">
        <v>8.3333333333333343E-2</v>
      </c>
      <c r="U240" s="24"/>
      <c r="V240" s="24">
        <v>8.3333333333333343E-2</v>
      </c>
      <c r="W240" s="24"/>
      <c r="X240" s="24">
        <v>8.3333333333333343E-2</v>
      </c>
      <c r="Y240" s="24"/>
      <c r="Z240" s="24">
        <v>8.3333333333333343E-2</v>
      </c>
      <c r="AA240" s="24"/>
      <c r="AB240" s="24">
        <v>8.3333333333333343E-2</v>
      </c>
      <c r="AC240" s="24"/>
      <c r="AD240" s="24">
        <v>8.3333333333333343E-2</v>
      </c>
      <c r="AE240" s="24"/>
      <c r="AF240" s="24">
        <v>8.3333333333333343E-2</v>
      </c>
      <c r="AG240" s="24"/>
      <c r="AH240" s="24">
        <f t="shared" si="22"/>
        <v>1.0000000000000002</v>
      </c>
      <c r="AI240" s="44">
        <f t="shared" si="22"/>
        <v>0</v>
      </c>
      <c r="AJ240" s="22" t="s">
        <v>616</v>
      </c>
      <c r="AK240" s="45">
        <v>17</v>
      </c>
      <c r="AL240" s="269">
        <v>396377767</v>
      </c>
      <c r="AM240" s="45" t="s">
        <v>617</v>
      </c>
      <c r="AN240" s="45" t="s">
        <v>618</v>
      </c>
      <c r="AO240" s="25" t="s">
        <v>619</v>
      </c>
      <c r="AP240" s="25" t="s">
        <v>416</v>
      </c>
      <c r="AQ240" s="72"/>
    </row>
    <row r="241" spans="1:43" ht="57" hidden="1" customHeight="1" x14ac:dyDescent="0.25">
      <c r="A241" s="42" t="s">
        <v>411</v>
      </c>
      <c r="B241" s="43" t="s">
        <v>412</v>
      </c>
      <c r="C241" s="43">
        <v>326</v>
      </c>
      <c r="D241" s="22" t="s">
        <v>620</v>
      </c>
      <c r="E241" s="22" t="s">
        <v>621</v>
      </c>
      <c r="F241" s="23">
        <v>44713</v>
      </c>
      <c r="G241" s="23">
        <v>44926</v>
      </c>
      <c r="H241" s="271">
        <f>+I241+I242</f>
        <v>1</v>
      </c>
      <c r="I241" s="24">
        <v>0.5</v>
      </c>
      <c r="J241" s="24"/>
      <c r="K241" s="24"/>
      <c r="L241" s="24"/>
      <c r="M241" s="24"/>
      <c r="N241" s="24"/>
      <c r="O241" s="24"/>
      <c r="P241" s="24"/>
      <c r="Q241" s="24"/>
      <c r="R241" s="24"/>
      <c r="S241" s="24"/>
      <c r="T241" s="24">
        <v>0.5</v>
      </c>
      <c r="U241" s="24"/>
      <c r="V241" s="24"/>
      <c r="W241" s="24"/>
      <c r="X241" s="24"/>
      <c r="Y241" s="24"/>
      <c r="Z241" s="24"/>
      <c r="AA241" s="24"/>
      <c r="AB241" s="24"/>
      <c r="AC241" s="24"/>
      <c r="AD241" s="24">
        <v>0.5</v>
      </c>
      <c r="AE241" s="24"/>
      <c r="AF241" s="24"/>
      <c r="AG241" s="24"/>
      <c r="AH241" s="24">
        <f>+J241+L241+N241+P241+R241+T241+V241+X241+Z241+AB241+AD241+AF241</f>
        <v>1</v>
      </c>
      <c r="AI241" s="44">
        <f>+K241+M241+O241+Q241+S241+U241+W241+Y241+AA241+AC241+AE241+AG241</f>
        <v>0</v>
      </c>
      <c r="AJ241" s="22" t="s">
        <v>622</v>
      </c>
      <c r="AK241" s="47" t="s">
        <v>82</v>
      </c>
      <c r="AL241" s="291"/>
      <c r="AM241" s="45" t="s">
        <v>617</v>
      </c>
      <c r="AN241" s="45" t="s">
        <v>618</v>
      </c>
      <c r="AO241" s="25" t="s">
        <v>619</v>
      </c>
      <c r="AP241" s="25" t="s">
        <v>416</v>
      </c>
      <c r="AQ241" s="72"/>
    </row>
    <row r="242" spans="1:43" ht="57" hidden="1" customHeight="1" x14ac:dyDescent="0.25">
      <c r="A242" s="42" t="s">
        <v>411</v>
      </c>
      <c r="B242" s="43" t="s">
        <v>412</v>
      </c>
      <c r="C242" s="43">
        <v>326</v>
      </c>
      <c r="D242" s="22" t="s">
        <v>620</v>
      </c>
      <c r="E242" s="22" t="s">
        <v>623</v>
      </c>
      <c r="F242" s="23">
        <v>44713</v>
      </c>
      <c r="G242" s="23">
        <v>44742</v>
      </c>
      <c r="H242" s="271"/>
      <c r="I242" s="24">
        <v>0.5</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ref="AH242:AI242" si="23">+J242+L242+N242+P242+R242+T242+V242+X242+Z242+AB242+AD242+AF242</f>
        <v>1</v>
      </c>
      <c r="AI242" s="44">
        <f t="shared" si="23"/>
        <v>0</v>
      </c>
      <c r="AJ242" s="22" t="s">
        <v>624</v>
      </c>
      <c r="AK242" s="47" t="s">
        <v>82</v>
      </c>
      <c r="AL242" s="291"/>
      <c r="AM242" s="45" t="s">
        <v>617</v>
      </c>
      <c r="AN242" s="45" t="s">
        <v>618</v>
      </c>
      <c r="AO242" s="25" t="s">
        <v>619</v>
      </c>
      <c r="AP242" s="25" t="s">
        <v>416</v>
      </c>
      <c r="AQ242" s="72"/>
    </row>
    <row r="243" spans="1:43" ht="57.75" hidden="1" x14ac:dyDescent="0.25">
      <c r="A243" s="42" t="s">
        <v>411</v>
      </c>
      <c r="B243" s="43" t="s">
        <v>412</v>
      </c>
      <c r="C243" s="43">
        <v>326</v>
      </c>
      <c r="D243" s="22" t="s">
        <v>625</v>
      </c>
      <c r="E243" s="22" t="s">
        <v>626</v>
      </c>
      <c r="F243" s="23">
        <v>44621</v>
      </c>
      <c r="G243" s="23">
        <v>44681</v>
      </c>
      <c r="H243" s="271">
        <f>+I243+I244+I245+I246+I247</f>
        <v>1</v>
      </c>
      <c r="I243" s="24">
        <v>0.2</v>
      </c>
      <c r="J243" s="24"/>
      <c r="K243" s="24"/>
      <c r="L243" s="24"/>
      <c r="M243" s="24"/>
      <c r="N243" s="24">
        <v>0.5</v>
      </c>
      <c r="O243" s="24"/>
      <c r="P243" s="24">
        <v>0.5</v>
      </c>
      <c r="Q243" s="24"/>
      <c r="R243" s="24"/>
      <c r="S243" s="24"/>
      <c r="T243" s="24"/>
      <c r="U243" s="24"/>
      <c r="V243" s="24"/>
      <c r="W243" s="24"/>
      <c r="X243" s="24"/>
      <c r="Y243" s="24"/>
      <c r="Z243" s="24"/>
      <c r="AA243" s="24"/>
      <c r="AB243" s="24"/>
      <c r="AC243" s="24"/>
      <c r="AD243" s="24"/>
      <c r="AE243" s="24"/>
      <c r="AF243" s="24"/>
      <c r="AG243" s="24"/>
      <c r="AH243" s="24">
        <f t="shared" si="22"/>
        <v>1</v>
      </c>
      <c r="AI243" s="44">
        <f t="shared" si="22"/>
        <v>0</v>
      </c>
      <c r="AJ243" s="22" t="s">
        <v>627</v>
      </c>
      <c r="AK243" s="302">
        <v>1</v>
      </c>
      <c r="AL243" s="270"/>
      <c r="AM243" s="45" t="s">
        <v>617</v>
      </c>
      <c r="AN243" s="45" t="s">
        <v>618</v>
      </c>
      <c r="AO243" s="25" t="s">
        <v>619</v>
      </c>
      <c r="AP243" s="25" t="s">
        <v>416</v>
      </c>
      <c r="AQ243" s="72"/>
    </row>
    <row r="244" spans="1:43" ht="57.75" hidden="1" x14ac:dyDescent="0.25">
      <c r="A244" s="42" t="s">
        <v>411</v>
      </c>
      <c r="B244" s="43" t="s">
        <v>412</v>
      </c>
      <c r="C244" s="43">
        <v>326</v>
      </c>
      <c r="D244" s="22" t="s">
        <v>625</v>
      </c>
      <c r="E244" s="22" t="s">
        <v>628</v>
      </c>
      <c r="F244" s="23">
        <v>44652</v>
      </c>
      <c r="G244" s="23">
        <v>44681</v>
      </c>
      <c r="H244" s="271"/>
      <c r="I244" s="24">
        <v>0.2</v>
      </c>
      <c r="J244" s="24"/>
      <c r="K244" s="24"/>
      <c r="L244" s="24"/>
      <c r="M244" s="24"/>
      <c r="N244" s="24"/>
      <c r="O244" s="24"/>
      <c r="P244" s="24">
        <v>1</v>
      </c>
      <c r="Q244" s="24"/>
      <c r="R244" s="24"/>
      <c r="S244" s="24"/>
      <c r="T244" s="24"/>
      <c r="U244" s="24"/>
      <c r="V244" s="24"/>
      <c r="W244" s="24"/>
      <c r="X244" s="24"/>
      <c r="Y244" s="24"/>
      <c r="Z244" s="24"/>
      <c r="AA244" s="24"/>
      <c r="AB244" s="24"/>
      <c r="AC244" s="24"/>
      <c r="AD244" s="24"/>
      <c r="AE244" s="24"/>
      <c r="AF244" s="24"/>
      <c r="AG244" s="24"/>
      <c r="AH244" s="24">
        <f t="shared" si="22"/>
        <v>1</v>
      </c>
      <c r="AI244" s="44">
        <f t="shared" si="22"/>
        <v>0</v>
      </c>
      <c r="AJ244" s="22" t="s">
        <v>629</v>
      </c>
      <c r="AK244" s="302"/>
      <c r="AL244" s="270"/>
      <c r="AM244" s="45" t="s">
        <v>617</v>
      </c>
      <c r="AN244" s="45" t="s">
        <v>618</v>
      </c>
      <c r="AO244" s="25" t="s">
        <v>619</v>
      </c>
      <c r="AP244" s="25" t="s">
        <v>416</v>
      </c>
      <c r="AQ244" s="72"/>
    </row>
    <row r="245" spans="1:43" ht="57.75" hidden="1" x14ac:dyDescent="0.25">
      <c r="A245" s="42" t="s">
        <v>411</v>
      </c>
      <c r="B245" s="43" t="s">
        <v>412</v>
      </c>
      <c r="C245" s="43">
        <v>326</v>
      </c>
      <c r="D245" s="22" t="s">
        <v>625</v>
      </c>
      <c r="E245" s="22" t="s">
        <v>630</v>
      </c>
      <c r="F245" s="23">
        <v>44682</v>
      </c>
      <c r="G245" s="23">
        <v>44742</v>
      </c>
      <c r="H245" s="271"/>
      <c r="I245" s="24">
        <v>0.1</v>
      </c>
      <c r="J245" s="24"/>
      <c r="K245" s="24"/>
      <c r="L245" s="24"/>
      <c r="M245" s="24"/>
      <c r="N245" s="24"/>
      <c r="O245" s="24"/>
      <c r="P245" s="24"/>
      <c r="Q245" s="24"/>
      <c r="R245" s="24">
        <v>0.5</v>
      </c>
      <c r="S245" s="24"/>
      <c r="T245" s="24">
        <v>0.5</v>
      </c>
      <c r="U245" s="24"/>
      <c r="V245" s="24"/>
      <c r="W245" s="24"/>
      <c r="X245" s="24"/>
      <c r="Y245" s="24"/>
      <c r="Z245" s="24"/>
      <c r="AA245" s="24"/>
      <c r="AB245" s="24"/>
      <c r="AC245" s="24"/>
      <c r="AD245" s="24"/>
      <c r="AE245" s="24"/>
      <c r="AF245" s="24"/>
      <c r="AG245" s="24"/>
      <c r="AH245" s="24">
        <f t="shared" si="22"/>
        <v>1</v>
      </c>
      <c r="AI245" s="44">
        <f t="shared" si="22"/>
        <v>0</v>
      </c>
      <c r="AJ245" s="22" t="s">
        <v>631</v>
      </c>
      <c r="AK245" s="302"/>
      <c r="AL245" s="270"/>
      <c r="AM245" s="45" t="s">
        <v>617</v>
      </c>
      <c r="AN245" s="45" t="s">
        <v>618</v>
      </c>
      <c r="AO245" s="25" t="s">
        <v>619</v>
      </c>
      <c r="AP245" s="25" t="s">
        <v>416</v>
      </c>
      <c r="AQ245" s="72"/>
    </row>
    <row r="246" spans="1:43" ht="57.75" hidden="1" x14ac:dyDescent="0.25">
      <c r="A246" s="42" t="s">
        <v>411</v>
      </c>
      <c r="B246" s="43" t="s">
        <v>412</v>
      </c>
      <c r="C246" s="43">
        <v>326</v>
      </c>
      <c r="D246" s="22" t="s">
        <v>625</v>
      </c>
      <c r="E246" s="22" t="s">
        <v>632</v>
      </c>
      <c r="F246" s="23">
        <v>44713</v>
      </c>
      <c r="G246" s="23">
        <v>44742</v>
      </c>
      <c r="H246" s="271"/>
      <c r="I246" s="24">
        <v>0.4</v>
      </c>
      <c r="J246" s="24"/>
      <c r="K246" s="24"/>
      <c r="L246" s="24"/>
      <c r="M246" s="24"/>
      <c r="N246" s="24"/>
      <c r="O246" s="24"/>
      <c r="P246" s="24"/>
      <c r="Q246" s="24"/>
      <c r="R246" s="24"/>
      <c r="S246" s="24"/>
      <c r="T246" s="24">
        <v>1</v>
      </c>
      <c r="U246" s="24"/>
      <c r="V246" s="24"/>
      <c r="W246" s="24"/>
      <c r="X246" s="24"/>
      <c r="Y246" s="24"/>
      <c r="Z246" s="24"/>
      <c r="AA246" s="24"/>
      <c r="AB246" s="24"/>
      <c r="AC246" s="24"/>
      <c r="AD246" s="24"/>
      <c r="AE246" s="24"/>
      <c r="AF246" s="24"/>
      <c r="AG246" s="24"/>
      <c r="AH246" s="24">
        <f t="shared" si="22"/>
        <v>1</v>
      </c>
      <c r="AI246" s="44">
        <f t="shared" si="22"/>
        <v>0</v>
      </c>
      <c r="AJ246" s="22" t="s">
        <v>633</v>
      </c>
      <c r="AK246" s="302"/>
      <c r="AL246" s="270"/>
      <c r="AM246" s="45" t="s">
        <v>617</v>
      </c>
      <c r="AN246" s="45" t="s">
        <v>618</v>
      </c>
      <c r="AO246" s="25" t="s">
        <v>619</v>
      </c>
      <c r="AP246" s="25" t="s">
        <v>416</v>
      </c>
      <c r="AQ246" s="72"/>
    </row>
    <row r="247" spans="1:43" ht="57.75" hidden="1" x14ac:dyDescent="0.25">
      <c r="A247" s="42" t="s">
        <v>411</v>
      </c>
      <c r="B247" s="43" t="s">
        <v>412</v>
      </c>
      <c r="C247" s="43">
        <v>326</v>
      </c>
      <c r="D247" s="22" t="s">
        <v>625</v>
      </c>
      <c r="E247" s="22" t="s">
        <v>634</v>
      </c>
      <c r="F247" s="23">
        <v>44774</v>
      </c>
      <c r="G247" s="23">
        <v>44803</v>
      </c>
      <c r="H247" s="271"/>
      <c r="I247" s="24">
        <v>0.1</v>
      </c>
      <c r="J247" s="24"/>
      <c r="K247" s="24"/>
      <c r="L247" s="24"/>
      <c r="M247" s="24"/>
      <c r="N247" s="24"/>
      <c r="O247" s="24"/>
      <c r="P247" s="24"/>
      <c r="Q247" s="24"/>
      <c r="R247" s="24"/>
      <c r="S247" s="24"/>
      <c r="T247" s="24"/>
      <c r="U247" s="24"/>
      <c r="V247" s="24"/>
      <c r="W247" s="24"/>
      <c r="X247" s="24">
        <v>1</v>
      </c>
      <c r="Y247" s="24"/>
      <c r="Z247" s="24"/>
      <c r="AA247" s="24"/>
      <c r="AB247" s="24"/>
      <c r="AC247" s="24"/>
      <c r="AD247" s="24"/>
      <c r="AE247" s="24"/>
      <c r="AF247" s="24"/>
      <c r="AG247" s="24"/>
      <c r="AH247" s="24">
        <f t="shared" ref="AH247:AI273" si="24">+J247+L247+N247+P247+R247+T247+V247+X247+Z247+AB247+AD247+AF247</f>
        <v>1</v>
      </c>
      <c r="AI247" s="44">
        <f t="shared" si="24"/>
        <v>0</v>
      </c>
      <c r="AJ247" s="22" t="s">
        <v>635</v>
      </c>
      <c r="AK247" s="302"/>
      <c r="AL247" s="277"/>
      <c r="AM247" s="45" t="s">
        <v>617</v>
      </c>
      <c r="AN247" s="45" t="s">
        <v>618</v>
      </c>
      <c r="AO247" s="25" t="s">
        <v>619</v>
      </c>
      <c r="AP247" s="25" t="s">
        <v>416</v>
      </c>
      <c r="AQ247" s="72"/>
    </row>
    <row r="248" spans="1:43" ht="71.25" hidden="1" x14ac:dyDescent="0.25">
      <c r="A248" s="42" t="s">
        <v>41</v>
      </c>
      <c r="B248" s="43" t="s">
        <v>437</v>
      </c>
      <c r="C248" s="43">
        <v>432</v>
      </c>
      <c r="D248" s="22" t="s">
        <v>636</v>
      </c>
      <c r="E248" s="22" t="s">
        <v>637</v>
      </c>
      <c r="F248" s="23">
        <v>44593</v>
      </c>
      <c r="G248" s="23">
        <v>44651</v>
      </c>
      <c r="H248" s="271">
        <f>I248+I249+I250+I251</f>
        <v>1</v>
      </c>
      <c r="I248" s="24">
        <v>0.4</v>
      </c>
      <c r="J248" s="24"/>
      <c r="K248" s="24"/>
      <c r="L248" s="24">
        <v>0.5</v>
      </c>
      <c r="M248" s="24"/>
      <c r="N248" s="24">
        <v>0.5</v>
      </c>
      <c r="O248" s="24"/>
      <c r="P248" s="24"/>
      <c r="Q248" s="24"/>
      <c r="R248" s="24"/>
      <c r="S248" s="24"/>
      <c r="T248" s="24"/>
      <c r="U248" s="24"/>
      <c r="V248" s="24"/>
      <c r="W248" s="24"/>
      <c r="X248" s="24"/>
      <c r="Y248" s="24"/>
      <c r="Z248" s="24"/>
      <c r="AA248" s="24"/>
      <c r="AB248" s="24"/>
      <c r="AC248" s="24"/>
      <c r="AD248" s="24"/>
      <c r="AE248" s="24"/>
      <c r="AF248" s="24"/>
      <c r="AG248" s="24"/>
      <c r="AH248" s="24">
        <f t="shared" si="24"/>
        <v>1</v>
      </c>
      <c r="AI248" s="44">
        <f t="shared" si="24"/>
        <v>0</v>
      </c>
      <c r="AJ248" s="22" t="s">
        <v>638</v>
      </c>
      <c r="AK248" s="309">
        <v>0.26</v>
      </c>
      <c r="AL248" s="269">
        <v>268830000</v>
      </c>
      <c r="AM248" s="45" t="s">
        <v>617</v>
      </c>
      <c r="AN248" s="45" t="s">
        <v>618</v>
      </c>
      <c r="AO248" s="25" t="s">
        <v>619</v>
      </c>
      <c r="AP248" s="25" t="s">
        <v>416</v>
      </c>
      <c r="AQ248" s="72"/>
    </row>
    <row r="249" spans="1:43" ht="71.25" hidden="1" x14ac:dyDescent="0.25">
      <c r="A249" s="42" t="s">
        <v>41</v>
      </c>
      <c r="B249" s="43" t="s">
        <v>437</v>
      </c>
      <c r="C249" s="43">
        <v>432</v>
      </c>
      <c r="D249" s="22" t="s">
        <v>636</v>
      </c>
      <c r="E249" s="22" t="s">
        <v>639</v>
      </c>
      <c r="F249" s="23">
        <v>44652</v>
      </c>
      <c r="G249" s="23">
        <v>44681</v>
      </c>
      <c r="H249" s="271"/>
      <c r="I249" s="24">
        <v>0.1</v>
      </c>
      <c r="J249" s="24"/>
      <c r="K249" s="24"/>
      <c r="L249" s="24"/>
      <c r="M249" s="24"/>
      <c r="N249" s="24"/>
      <c r="O249" s="24"/>
      <c r="P249" s="24">
        <v>1</v>
      </c>
      <c r="Q249" s="24"/>
      <c r="R249" s="24"/>
      <c r="S249" s="24"/>
      <c r="T249" s="24"/>
      <c r="U249" s="24"/>
      <c r="V249" s="24"/>
      <c r="W249" s="24"/>
      <c r="X249" s="24"/>
      <c r="Y249" s="24"/>
      <c r="Z249" s="24"/>
      <c r="AA249" s="24"/>
      <c r="AB249" s="24"/>
      <c r="AC249" s="24"/>
      <c r="AD249" s="24"/>
      <c r="AE249" s="24"/>
      <c r="AF249" s="24"/>
      <c r="AG249" s="24"/>
      <c r="AH249" s="24">
        <f t="shared" si="24"/>
        <v>1</v>
      </c>
      <c r="AI249" s="44">
        <f t="shared" si="24"/>
        <v>0</v>
      </c>
      <c r="AJ249" s="22" t="s">
        <v>640</v>
      </c>
      <c r="AK249" s="309"/>
      <c r="AL249" s="270"/>
      <c r="AM249" s="45" t="s">
        <v>617</v>
      </c>
      <c r="AN249" s="45" t="s">
        <v>618</v>
      </c>
      <c r="AO249" s="25" t="s">
        <v>619</v>
      </c>
      <c r="AP249" s="25" t="s">
        <v>416</v>
      </c>
      <c r="AQ249" s="72"/>
    </row>
    <row r="250" spans="1:43" ht="42.75" hidden="1" x14ac:dyDescent="0.25">
      <c r="A250" s="42" t="s">
        <v>41</v>
      </c>
      <c r="B250" s="43" t="s">
        <v>437</v>
      </c>
      <c r="C250" s="43">
        <v>432</v>
      </c>
      <c r="D250" s="22" t="s">
        <v>636</v>
      </c>
      <c r="E250" s="22" t="s">
        <v>641</v>
      </c>
      <c r="F250" s="23">
        <v>44682</v>
      </c>
      <c r="G250" s="23">
        <v>44712</v>
      </c>
      <c r="H250" s="271"/>
      <c r="I250" s="24">
        <v>0.35</v>
      </c>
      <c r="J250" s="24"/>
      <c r="K250" s="24"/>
      <c r="L250" s="24"/>
      <c r="M250" s="24"/>
      <c r="N250" s="24"/>
      <c r="O250" s="24"/>
      <c r="P250" s="24"/>
      <c r="Q250" s="24"/>
      <c r="R250" s="24">
        <v>1</v>
      </c>
      <c r="S250" s="24"/>
      <c r="T250" s="24"/>
      <c r="U250" s="24"/>
      <c r="V250" s="24"/>
      <c r="W250" s="24"/>
      <c r="X250" s="24"/>
      <c r="Y250" s="24"/>
      <c r="Z250" s="24"/>
      <c r="AA250" s="24"/>
      <c r="AB250" s="24"/>
      <c r="AC250" s="24"/>
      <c r="AD250" s="24"/>
      <c r="AE250" s="24"/>
      <c r="AF250" s="24"/>
      <c r="AG250" s="24"/>
      <c r="AH250" s="24">
        <f t="shared" si="24"/>
        <v>1</v>
      </c>
      <c r="AI250" s="44">
        <f t="shared" si="24"/>
        <v>0</v>
      </c>
      <c r="AJ250" s="22" t="s">
        <v>642</v>
      </c>
      <c r="AK250" s="309"/>
      <c r="AL250" s="270"/>
      <c r="AM250" s="45" t="s">
        <v>617</v>
      </c>
      <c r="AN250" s="45" t="s">
        <v>618</v>
      </c>
      <c r="AO250" s="25" t="s">
        <v>619</v>
      </c>
      <c r="AP250" s="25" t="s">
        <v>416</v>
      </c>
      <c r="AQ250" s="72"/>
    </row>
    <row r="251" spans="1:43" ht="42.75" hidden="1" x14ac:dyDescent="0.25">
      <c r="A251" s="42" t="s">
        <v>41</v>
      </c>
      <c r="B251" s="43" t="s">
        <v>437</v>
      </c>
      <c r="C251" s="43">
        <v>432</v>
      </c>
      <c r="D251" s="22" t="s">
        <v>636</v>
      </c>
      <c r="E251" s="22" t="s">
        <v>643</v>
      </c>
      <c r="F251" s="23">
        <v>44713</v>
      </c>
      <c r="G251" s="23">
        <v>44742</v>
      </c>
      <c r="H251" s="271"/>
      <c r="I251" s="24">
        <v>0.15</v>
      </c>
      <c r="J251" s="24"/>
      <c r="K251" s="24"/>
      <c r="L251" s="24"/>
      <c r="M251" s="24"/>
      <c r="N251" s="24"/>
      <c r="O251" s="24"/>
      <c r="P251" s="24"/>
      <c r="Q251" s="24"/>
      <c r="R251" s="24"/>
      <c r="S251" s="24"/>
      <c r="T251" s="24">
        <v>1</v>
      </c>
      <c r="U251" s="24"/>
      <c r="V251" s="24"/>
      <c r="W251" s="24"/>
      <c r="X251" s="24"/>
      <c r="Y251" s="24"/>
      <c r="Z251" s="24"/>
      <c r="AA251" s="24"/>
      <c r="AB251" s="24"/>
      <c r="AC251" s="24"/>
      <c r="AD251" s="24"/>
      <c r="AE251" s="24"/>
      <c r="AF251" s="24"/>
      <c r="AG251" s="24"/>
      <c r="AH251" s="24">
        <f t="shared" si="24"/>
        <v>1</v>
      </c>
      <c r="AI251" s="44">
        <f t="shared" si="24"/>
        <v>0</v>
      </c>
      <c r="AJ251" s="22" t="s">
        <v>644</v>
      </c>
      <c r="AK251" s="309"/>
      <c r="AL251" s="277"/>
      <c r="AM251" s="45" t="s">
        <v>617</v>
      </c>
      <c r="AN251" s="45" t="s">
        <v>618</v>
      </c>
      <c r="AO251" s="25" t="s">
        <v>619</v>
      </c>
      <c r="AP251" s="25" t="s">
        <v>416</v>
      </c>
      <c r="AQ251" s="72"/>
    </row>
    <row r="252" spans="1:43" ht="58.5" hidden="1" x14ac:dyDescent="0.25">
      <c r="A252" s="42" t="s">
        <v>41</v>
      </c>
      <c r="B252" s="43" t="s">
        <v>437</v>
      </c>
      <c r="C252" s="43">
        <v>432</v>
      </c>
      <c r="D252" s="22" t="s">
        <v>645</v>
      </c>
      <c r="E252" s="22" t="s">
        <v>646</v>
      </c>
      <c r="F252" s="23">
        <v>44713</v>
      </c>
      <c r="G252" s="23">
        <v>44926</v>
      </c>
      <c r="H252" s="271">
        <f>+I252+I253+I254+I255</f>
        <v>1</v>
      </c>
      <c r="I252" s="24">
        <v>0.25</v>
      </c>
      <c r="J252" s="24"/>
      <c r="K252" s="24"/>
      <c r="L252" s="24"/>
      <c r="M252" s="24"/>
      <c r="N252" s="24"/>
      <c r="O252" s="24"/>
      <c r="P252" s="24"/>
      <c r="Q252" s="24"/>
      <c r="R252" s="24"/>
      <c r="S252" s="24"/>
      <c r="T252" s="24">
        <v>0.5</v>
      </c>
      <c r="U252" s="24"/>
      <c r="V252" s="24"/>
      <c r="W252" s="24"/>
      <c r="X252" s="24"/>
      <c r="Y252" s="24"/>
      <c r="Z252" s="24"/>
      <c r="AA252" s="24"/>
      <c r="AB252" s="24"/>
      <c r="AC252" s="24"/>
      <c r="AD252" s="24">
        <v>0.5</v>
      </c>
      <c r="AE252" s="24"/>
      <c r="AF252" s="24"/>
      <c r="AG252" s="24"/>
      <c r="AH252" s="24">
        <f t="shared" si="24"/>
        <v>1</v>
      </c>
      <c r="AI252" s="44">
        <f t="shared" si="24"/>
        <v>0</v>
      </c>
      <c r="AJ252" s="22" t="s">
        <v>622</v>
      </c>
      <c r="AK252" s="47" t="s">
        <v>82</v>
      </c>
      <c r="AL252" s="47" t="s">
        <v>82</v>
      </c>
      <c r="AM252" s="45" t="s">
        <v>617</v>
      </c>
      <c r="AN252" s="45" t="s">
        <v>618</v>
      </c>
      <c r="AO252" s="25" t="s">
        <v>619</v>
      </c>
      <c r="AP252" s="25" t="s">
        <v>416</v>
      </c>
      <c r="AQ252" s="72"/>
    </row>
    <row r="253" spans="1:43" ht="85.5" hidden="1" x14ac:dyDescent="0.25">
      <c r="A253" s="42" t="s">
        <v>41</v>
      </c>
      <c r="B253" s="43" t="s">
        <v>437</v>
      </c>
      <c r="C253" s="43">
        <v>432</v>
      </c>
      <c r="D253" s="22" t="s">
        <v>645</v>
      </c>
      <c r="E253" s="22" t="s">
        <v>647</v>
      </c>
      <c r="F253" s="23">
        <v>44593</v>
      </c>
      <c r="G253" s="23">
        <v>44712</v>
      </c>
      <c r="H253" s="271"/>
      <c r="I253" s="24">
        <v>0.25</v>
      </c>
      <c r="J253" s="24"/>
      <c r="K253" s="24"/>
      <c r="L253" s="24">
        <v>0.25</v>
      </c>
      <c r="M253" s="24"/>
      <c r="N253" s="24">
        <v>0.25</v>
      </c>
      <c r="O253" s="24"/>
      <c r="P253" s="24">
        <v>0.25</v>
      </c>
      <c r="Q253" s="24"/>
      <c r="R253" s="24">
        <v>0.25</v>
      </c>
      <c r="S253" s="24"/>
      <c r="T253" s="24"/>
      <c r="U253" s="24"/>
      <c r="V253" s="24"/>
      <c r="W253" s="24"/>
      <c r="X253" s="24"/>
      <c r="Y253" s="24"/>
      <c r="Z253" s="24"/>
      <c r="AA253" s="24"/>
      <c r="AB253" s="24"/>
      <c r="AC253" s="24"/>
      <c r="AD253" s="24"/>
      <c r="AE253" s="24"/>
      <c r="AF253" s="24"/>
      <c r="AG253" s="24"/>
      <c r="AH253" s="24">
        <f t="shared" si="24"/>
        <v>1</v>
      </c>
      <c r="AI253" s="44">
        <f t="shared" si="24"/>
        <v>0</v>
      </c>
      <c r="AJ253" s="22" t="s">
        <v>648</v>
      </c>
      <c r="AK253" s="47" t="s">
        <v>82</v>
      </c>
      <c r="AL253" s="47" t="s">
        <v>82</v>
      </c>
      <c r="AM253" s="45" t="s">
        <v>617</v>
      </c>
      <c r="AN253" s="45" t="s">
        <v>618</v>
      </c>
      <c r="AO253" s="25" t="s">
        <v>619</v>
      </c>
      <c r="AP253" s="25" t="s">
        <v>416</v>
      </c>
      <c r="AQ253" s="72"/>
    </row>
    <row r="254" spans="1:43" ht="58.5" hidden="1" x14ac:dyDescent="0.25">
      <c r="A254" s="42" t="s">
        <v>41</v>
      </c>
      <c r="B254" s="43" t="s">
        <v>437</v>
      </c>
      <c r="C254" s="43">
        <v>432</v>
      </c>
      <c r="D254" s="22" t="s">
        <v>645</v>
      </c>
      <c r="E254" s="22" t="s">
        <v>649</v>
      </c>
      <c r="F254" s="23">
        <v>44713</v>
      </c>
      <c r="G254" s="23">
        <v>44895</v>
      </c>
      <c r="H254" s="271"/>
      <c r="I254" s="24">
        <v>0.25</v>
      </c>
      <c r="J254" s="24"/>
      <c r="K254" s="24"/>
      <c r="L254" s="24"/>
      <c r="M254" s="24"/>
      <c r="N254" s="24"/>
      <c r="O254" s="24"/>
      <c r="P254" s="24"/>
      <c r="Q254" s="24"/>
      <c r="R254" s="24"/>
      <c r="S254" s="24"/>
      <c r="T254" s="24">
        <v>0.3</v>
      </c>
      <c r="U254" s="24"/>
      <c r="V254" s="24"/>
      <c r="W254" s="24"/>
      <c r="X254" s="24"/>
      <c r="Y254" s="24"/>
      <c r="Z254" s="24"/>
      <c r="AA254" s="24"/>
      <c r="AB254" s="24">
        <v>0.35</v>
      </c>
      <c r="AC254" s="24"/>
      <c r="AD254" s="24">
        <v>0.35</v>
      </c>
      <c r="AE254" s="24"/>
      <c r="AF254" s="24"/>
      <c r="AG254" s="24"/>
      <c r="AH254" s="24">
        <f t="shared" si="24"/>
        <v>0.99999999999999989</v>
      </c>
      <c r="AI254" s="44">
        <f t="shared" si="24"/>
        <v>0</v>
      </c>
      <c r="AJ254" s="22" t="s">
        <v>650</v>
      </c>
      <c r="AK254" s="47" t="s">
        <v>82</v>
      </c>
      <c r="AL254" s="47" t="s">
        <v>82</v>
      </c>
      <c r="AM254" s="45" t="s">
        <v>617</v>
      </c>
      <c r="AN254" s="45" t="s">
        <v>618</v>
      </c>
      <c r="AO254" s="25" t="s">
        <v>619</v>
      </c>
      <c r="AP254" s="25" t="s">
        <v>416</v>
      </c>
      <c r="AQ254" s="72"/>
    </row>
    <row r="255" spans="1:43" ht="58.5" hidden="1" x14ac:dyDescent="0.25">
      <c r="A255" s="42" t="s">
        <v>41</v>
      </c>
      <c r="B255" s="43" t="s">
        <v>437</v>
      </c>
      <c r="C255" s="43">
        <v>432</v>
      </c>
      <c r="D255" s="22" t="s">
        <v>645</v>
      </c>
      <c r="E255" s="22" t="s">
        <v>654</v>
      </c>
      <c r="F255" s="23">
        <v>44896</v>
      </c>
      <c r="G255" s="23">
        <v>44926</v>
      </c>
      <c r="H255" s="271"/>
      <c r="I255" s="24">
        <v>0.25</v>
      </c>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v>1</v>
      </c>
      <c r="AG255" s="24"/>
      <c r="AH255" s="24">
        <f t="shared" si="24"/>
        <v>1</v>
      </c>
      <c r="AI255" s="44">
        <f t="shared" si="24"/>
        <v>0</v>
      </c>
      <c r="AJ255" s="22" t="s">
        <v>655</v>
      </c>
      <c r="AK255" s="47" t="s">
        <v>82</v>
      </c>
      <c r="AL255" s="47" t="s">
        <v>82</v>
      </c>
      <c r="AM255" s="45" t="s">
        <v>617</v>
      </c>
      <c r="AN255" s="45" t="s">
        <v>618</v>
      </c>
      <c r="AO255" s="25" t="s">
        <v>619</v>
      </c>
      <c r="AP255" s="25" t="s">
        <v>416</v>
      </c>
      <c r="AQ255" s="72"/>
    </row>
    <row r="256" spans="1:43" ht="85.5" hidden="1" x14ac:dyDescent="0.25">
      <c r="A256" s="42" t="s">
        <v>41</v>
      </c>
      <c r="B256" s="43" t="s">
        <v>656</v>
      </c>
      <c r="C256" s="43">
        <v>550</v>
      </c>
      <c r="D256" s="22" t="s">
        <v>657</v>
      </c>
      <c r="E256" s="22" t="s">
        <v>658</v>
      </c>
      <c r="F256" s="23">
        <v>44713</v>
      </c>
      <c r="G256" s="23">
        <v>44926</v>
      </c>
      <c r="H256" s="271">
        <f>+I256+I257+I258+I259+I260</f>
        <v>1</v>
      </c>
      <c r="I256" s="24">
        <v>0.15</v>
      </c>
      <c r="J256" s="24"/>
      <c r="K256" s="24"/>
      <c r="L256" s="24"/>
      <c r="M256" s="24"/>
      <c r="N256" s="24"/>
      <c r="O256" s="24"/>
      <c r="P256" s="24"/>
      <c r="Q256" s="24"/>
      <c r="R256" s="24"/>
      <c r="S256" s="24"/>
      <c r="T256" s="24">
        <v>0.5</v>
      </c>
      <c r="U256" s="24"/>
      <c r="V256" s="24"/>
      <c r="W256" s="24"/>
      <c r="X256" s="24"/>
      <c r="Y256" s="24"/>
      <c r="Z256" s="24"/>
      <c r="AA256" s="24"/>
      <c r="AB256" s="24"/>
      <c r="AC256" s="24"/>
      <c r="AD256" s="24">
        <v>0.5</v>
      </c>
      <c r="AE256" s="24"/>
      <c r="AF256" s="24"/>
      <c r="AG256" s="24"/>
      <c r="AH256" s="24">
        <f t="shared" si="24"/>
        <v>1</v>
      </c>
      <c r="AI256" s="44">
        <f t="shared" si="24"/>
        <v>0</v>
      </c>
      <c r="AJ256" s="22" t="s">
        <v>659</v>
      </c>
      <c r="AK256" s="302">
        <v>1</v>
      </c>
      <c r="AL256" s="269">
        <v>126690000</v>
      </c>
      <c r="AM256" s="45" t="s">
        <v>617</v>
      </c>
      <c r="AN256" s="45" t="s">
        <v>618</v>
      </c>
      <c r="AO256" s="25" t="s">
        <v>619</v>
      </c>
      <c r="AP256" s="25" t="s">
        <v>416</v>
      </c>
      <c r="AQ256" s="72"/>
    </row>
    <row r="257" spans="1:43" ht="43.5" hidden="1" x14ac:dyDescent="0.25">
      <c r="A257" s="42" t="s">
        <v>41</v>
      </c>
      <c r="B257" s="43" t="s">
        <v>656</v>
      </c>
      <c r="C257" s="43">
        <v>550</v>
      </c>
      <c r="D257" s="22" t="s">
        <v>657</v>
      </c>
      <c r="E257" s="22" t="s">
        <v>660</v>
      </c>
      <c r="F257" s="23">
        <v>44621</v>
      </c>
      <c r="G257" s="23">
        <v>44651</v>
      </c>
      <c r="H257" s="271"/>
      <c r="I257" s="24">
        <v>0.25</v>
      </c>
      <c r="J257" s="24"/>
      <c r="K257" s="24"/>
      <c r="L257" s="24"/>
      <c r="M257" s="24"/>
      <c r="N257" s="24">
        <v>1</v>
      </c>
      <c r="O257" s="24"/>
      <c r="P257" s="24"/>
      <c r="Q257" s="24"/>
      <c r="R257" s="24"/>
      <c r="S257" s="24"/>
      <c r="T257" s="24"/>
      <c r="U257" s="24"/>
      <c r="V257" s="24"/>
      <c r="W257" s="24"/>
      <c r="X257" s="24"/>
      <c r="Y257" s="24"/>
      <c r="Z257" s="24"/>
      <c r="AA257" s="24"/>
      <c r="AB257" s="24"/>
      <c r="AC257" s="24"/>
      <c r="AD257" s="24"/>
      <c r="AE257" s="24"/>
      <c r="AF257" s="24"/>
      <c r="AG257" s="24"/>
      <c r="AH257" s="24">
        <f t="shared" si="24"/>
        <v>1</v>
      </c>
      <c r="AI257" s="44">
        <f t="shared" si="24"/>
        <v>0</v>
      </c>
      <c r="AJ257" s="22" t="s">
        <v>661</v>
      </c>
      <c r="AK257" s="302"/>
      <c r="AL257" s="270"/>
      <c r="AM257" s="45" t="s">
        <v>617</v>
      </c>
      <c r="AN257" s="45" t="s">
        <v>618</v>
      </c>
      <c r="AO257" s="25" t="s">
        <v>619</v>
      </c>
      <c r="AP257" s="25" t="s">
        <v>416</v>
      </c>
      <c r="AQ257" s="72"/>
    </row>
    <row r="258" spans="1:43" ht="43.5" hidden="1" x14ac:dyDescent="0.25">
      <c r="A258" s="42" t="s">
        <v>41</v>
      </c>
      <c r="B258" s="43" t="s">
        <v>656</v>
      </c>
      <c r="C258" s="43">
        <v>550</v>
      </c>
      <c r="D258" s="22" t="s">
        <v>657</v>
      </c>
      <c r="E258" s="22" t="s">
        <v>662</v>
      </c>
      <c r="F258" s="23">
        <v>44652</v>
      </c>
      <c r="G258" s="23">
        <v>44926</v>
      </c>
      <c r="H258" s="271"/>
      <c r="I258" s="24">
        <v>0.3</v>
      </c>
      <c r="J258" s="24"/>
      <c r="K258" s="24"/>
      <c r="L258" s="24"/>
      <c r="M258" s="24"/>
      <c r="N258" s="24"/>
      <c r="O258" s="24"/>
      <c r="P258" s="24">
        <v>0.2</v>
      </c>
      <c r="Q258" s="24"/>
      <c r="R258" s="24"/>
      <c r="S258" s="24"/>
      <c r="T258" s="24">
        <v>0.2</v>
      </c>
      <c r="U258" s="24"/>
      <c r="V258" s="24"/>
      <c r="W258" s="24"/>
      <c r="X258" s="24">
        <v>0.2</v>
      </c>
      <c r="Y258" s="24"/>
      <c r="Z258" s="24"/>
      <c r="AA258" s="24"/>
      <c r="AB258" s="24">
        <v>0.2</v>
      </c>
      <c r="AC258" s="24"/>
      <c r="AD258" s="24"/>
      <c r="AE258" s="24"/>
      <c r="AF258" s="24">
        <v>0.2</v>
      </c>
      <c r="AG258" s="24"/>
      <c r="AH258" s="24">
        <f t="shared" si="24"/>
        <v>1</v>
      </c>
      <c r="AI258" s="44">
        <f t="shared" si="24"/>
        <v>0</v>
      </c>
      <c r="AJ258" s="22" t="s">
        <v>663</v>
      </c>
      <c r="AK258" s="302"/>
      <c r="AL258" s="270"/>
      <c r="AM258" s="45" t="s">
        <v>617</v>
      </c>
      <c r="AN258" s="45" t="s">
        <v>618</v>
      </c>
      <c r="AO258" s="25" t="s">
        <v>619</v>
      </c>
      <c r="AP258" s="25" t="s">
        <v>416</v>
      </c>
      <c r="AQ258" s="72"/>
    </row>
    <row r="259" spans="1:43" ht="43.5" hidden="1" x14ac:dyDescent="0.25">
      <c r="A259" s="42" t="s">
        <v>41</v>
      </c>
      <c r="B259" s="43" t="s">
        <v>656</v>
      </c>
      <c r="C259" s="43">
        <v>550</v>
      </c>
      <c r="D259" s="22" t="s">
        <v>657</v>
      </c>
      <c r="E259" s="22" t="s">
        <v>664</v>
      </c>
      <c r="F259" s="23">
        <v>44621</v>
      </c>
      <c r="G259" s="23" t="s">
        <v>665</v>
      </c>
      <c r="H259" s="271"/>
      <c r="I259" s="24">
        <v>0.1</v>
      </c>
      <c r="J259" s="24"/>
      <c r="K259" s="24"/>
      <c r="L259" s="24"/>
      <c r="M259" s="24"/>
      <c r="N259" s="24">
        <v>0.25</v>
      </c>
      <c r="O259" s="24"/>
      <c r="P259" s="24"/>
      <c r="Q259" s="24"/>
      <c r="R259" s="24"/>
      <c r="S259" s="24"/>
      <c r="T259" s="24">
        <v>0.25</v>
      </c>
      <c r="U259" s="24"/>
      <c r="V259" s="24"/>
      <c r="W259" s="24"/>
      <c r="X259" s="24"/>
      <c r="Y259" s="24"/>
      <c r="Z259" s="24">
        <v>0.25</v>
      </c>
      <c r="AA259" s="24"/>
      <c r="AB259" s="24"/>
      <c r="AC259" s="24"/>
      <c r="AD259" s="24"/>
      <c r="AE259" s="24"/>
      <c r="AF259" s="24">
        <v>0.25</v>
      </c>
      <c r="AG259" s="24"/>
      <c r="AH259" s="24">
        <f t="shared" si="24"/>
        <v>1</v>
      </c>
      <c r="AI259" s="44">
        <f t="shared" si="24"/>
        <v>0</v>
      </c>
      <c r="AJ259" s="22" t="s">
        <v>666</v>
      </c>
      <c r="AK259" s="302"/>
      <c r="AL259" s="270"/>
      <c r="AM259" s="45" t="s">
        <v>617</v>
      </c>
      <c r="AN259" s="45" t="s">
        <v>618</v>
      </c>
      <c r="AO259" s="25" t="s">
        <v>619</v>
      </c>
      <c r="AP259" s="25" t="s">
        <v>416</v>
      </c>
      <c r="AQ259" s="72"/>
    </row>
    <row r="260" spans="1:43" ht="71.25" hidden="1" x14ac:dyDescent="0.25">
      <c r="A260" s="42" t="s">
        <v>41</v>
      </c>
      <c r="B260" s="43" t="s">
        <v>656</v>
      </c>
      <c r="C260" s="43">
        <v>550</v>
      </c>
      <c r="D260" s="22" t="s">
        <v>657</v>
      </c>
      <c r="E260" s="22" t="s">
        <v>667</v>
      </c>
      <c r="F260" s="23">
        <v>44896</v>
      </c>
      <c r="G260" s="23">
        <v>44926</v>
      </c>
      <c r="H260" s="271"/>
      <c r="I260" s="24">
        <v>0.2</v>
      </c>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v>1</v>
      </c>
      <c r="AG260" s="24"/>
      <c r="AH260" s="24">
        <f t="shared" si="24"/>
        <v>1</v>
      </c>
      <c r="AI260" s="44">
        <f t="shared" si="24"/>
        <v>0</v>
      </c>
      <c r="AJ260" s="22" t="s">
        <v>668</v>
      </c>
      <c r="AK260" s="302"/>
      <c r="AL260" s="277"/>
      <c r="AM260" s="45" t="s">
        <v>617</v>
      </c>
      <c r="AN260" s="45" t="s">
        <v>618</v>
      </c>
      <c r="AO260" s="25" t="s">
        <v>619</v>
      </c>
      <c r="AP260" s="25" t="s">
        <v>416</v>
      </c>
      <c r="AQ260" s="72"/>
    </row>
    <row r="261" spans="1:43" ht="100.5" hidden="1" customHeight="1" x14ac:dyDescent="0.25">
      <c r="A261" s="42" t="s">
        <v>41</v>
      </c>
      <c r="B261" s="43" t="s">
        <v>656</v>
      </c>
      <c r="C261" s="43">
        <v>550</v>
      </c>
      <c r="D261" s="22" t="s">
        <v>669</v>
      </c>
      <c r="E261" s="22" t="s">
        <v>670</v>
      </c>
      <c r="F261" s="23">
        <v>44896</v>
      </c>
      <c r="G261" s="23">
        <v>44926</v>
      </c>
      <c r="H261" s="271">
        <f>+I261+I262</f>
        <v>1</v>
      </c>
      <c r="I261" s="24">
        <v>0.5</v>
      </c>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v>1</v>
      </c>
      <c r="AG261" s="24"/>
      <c r="AH261" s="24">
        <f>+J261+L261+N261+P261+R261+T261+V261+X261+Z261+AB261+AD261+AF261</f>
        <v>1</v>
      </c>
      <c r="AI261" s="44">
        <f>+K261+M261+O261+Q261+S261+U261+W261+Y261+AA261+AC261+AE261+AG261</f>
        <v>0</v>
      </c>
      <c r="AJ261" s="22" t="s">
        <v>671</v>
      </c>
      <c r="AK261" s="47" t="s">
        <v>82</v>
      </c>
      <c r="AL261" s="47" t="s">
        <v>82</v>
      </c>
      <c r="AM261" s="45" t="s">
        <v>617</v>
      </c>
      <c r="AN261" s="45" t="s">
        <v>618</v>
      </c>
      <c r="AO261" s="25" t="s">
        <v>619</v>
      </c>
      <c r="AP261" s="25" t="s">
        <v>416</v>
      </c>
      <c r="AQ261" s="72"/>
    </row>
    <row r="262" spans="1:43" ht="114.75" hidden="1" customHeight="1" x14ac:dyDescent="0.25">
      <c r="A262" s="42" t="s">
        <v>41</v>
      </c>
      <c r="B262" s="43" t="s">
        <v>656</v>
      </c>
      <c r="C262" s="43">
        <v>550</v>
      </c>
      <c r="D262" s="22" t="s">
        <v>669</v>
      </c>
      <c r="E262" s="22" t="s">
        <v>672</v>
      </c>
      <c r="F262" s="23">
        <v>44713</v>
      </c>
      <c r="G262" s="23" t="s">
        <v>263</v>
      </c>
      <c r="H262" s="271"/>
      <c r="I262" s="24">
        <v>0.5</v>
      </c>
      <c r="J262" s="24"/>
      <c r="K262" s="24"/>
      <c r="L262" s="24"/>
      <c r="M262" s="24"/>
      <c r="N262" s="24"/>
      <c r="O262" s="24"/>
      <c r="P262" s="24"/>
      <c r="Q262" s="24"/>
      <c r="R262" s="24"/>
      <c r="S262" s="24"/>
      <c r="T262" s="24">
        <v>0.5</v>
      </c>
      <c r="U262" s="24"/>
      <c r="V262" s="24"/>
      <c r="W262" s="24"/>
      <c r="X262" s="24"/>
      <c r="Y262" s="24"/>
      <c r="Z262" s="24"/>
      <c r="AA262" s="24"/>
      <c r="AB262" s="24"/>
      <c r="AC262" s="24"/>
      <c r="AD262" s="24">
        <v>0.5</v>
      </c>
      <c r="AE262" s="24"/>
      <c r="AF262" s="24"/>
      <c r="AG262" s="24"/>
      <c r="AH262" s="24">
        <f>+J262+L262+N262+P262+R262+T262+V262+X262+Z262+AB262+AD262+AF262</f>
        <v>1</v>
      </c>
      <c r="AI262" s="44">
        <f>+K262+M262+O262+Q262+S262+U262+W262+Y262+AA262+AC262+AE262+AG262</f>
        <v>0</v>
      </c>
      <c r="AJ262" s="22" t="s">
        <v>673</v>
      </c>
      <c r="AK262" s="47" t="s">
        <v>82</v>
      </c>
      <c r="AL262" s="47" t="s">
        <v>82</v>
      </c>
      <c r="AM262" s="45" t="s">
        <v>617</v>
      </c>
      <c r="AN262" s="45" t="s">
        <v>618</v>
      </c>
      <c r="AO262" s="25" t="s">
        <v>619</v>
      </c>
      <c r="AP262" s="25" t="s">
        <v>416</v>
      </c>
      <c r="AQ262" s="72"/>
    </row>
    <row r="263" spans="1:43" ht="64.5" hidden="1" customHeight="1" x14ac:dyDescent="0.25">
      <c r="A263" s="42" t="s">
        <v>411</v>
      </c>
      <c r="B263" s="43" t="s">
        <v>412</v>
      </c>
      <c r="C263" s="43">
        <v>329</v>
      </c>
      <c r="D263" s="22" t="s">
        <v>674</v>
      </c>
      <c r="E263" s="22" t="s">
        <v>675</v>
      </c>
      <c r="F263" s="23">
        <v>44774</v>
      </c>
      <c r="G263" s="23">
        <v>44803</v>
      </c>
      <c r="H263" s="271">
        <f>+I263+I264+I265+I266</f>
        <v>1</v>
      </c>
      <c r="I263" s="24">
        <v>0.1</v>
      </c>
      <c r="J263" s="24"/>
      <c r="K263" s="24"/>
      <c r="L263" s="24"/>
      <c r="M263" s="24"/>
      <c r="N263" s="24"/>
      <c r="O263" s="24"/>
      <c r="P263" s="24"/>
      <c r="Q263" s="24"/>
      <c r="R263" s="24"/>
      <c r="S263" s="24"/>
      <c r="T263" s="24">
        <v>0.5</v>
      </c>
      <c r="U263" s="24"/>
      <c r="V263" s="24"/>
      <c r="W263" s="24"/>
      <c r="X263" s="24">
        <v>0.5</v>
      </c>
      <c r="Y263" s="24"/>
      <c r="Z263" s="24"/>
      <c r="AA263" s="24"/>
      <c r="AB263" s="24"/>
      <c r="AC263" s="24"/>
      <c r="AD263" s="24"/>
      <c r="AE263" s="24"/>
      <c r="AF263" s="24"/>
      <c r="AG263" s="24"/>
      <c r="AH263" s="24">
        <f t="shared" si="24"/>
        <v>1</v>
      </c>
      <c r="AI263" s="44">
        <f t="shared" si="24"/>
        <v>0</v>
      </c>
      <c r="AJ263" s="22" t="s">
        <v>676</v>
      </c>
      <c r="AK263" s="302">
        <v>1</v>
      </c>
      <c r="AL263" s="269">
        <v>1822640634</v>
      </c>
      <c r="AM263" s="45" t="s">
        <v>617</v>
      </c>
      <c r="AN263" s="45" t="s">
        <v>618</v>
      </c>
      <c r="AO263" s="25" t="s">
        <v>619</v>
      </c>
      <c r="AP263" s="25" t="s">
        <v>416</v>
      </c>
      <c r="AQ263" s="72"/>
    </row>
    <row r="264" spans="1:43" ht="57.75" hidden="1" customHeight="1" x14ac:dyDescent="0.25">
      <c r="A264" s="42" t="s">
        <v>411</v>
      </c>
      <c r="B264" s="43" t="s">
        <v>412</v>
      </c>
      <c r="C264" s="43">
        <v>329</v>
      </c>
      <c r="D264" s="22" t="s">
        <v>674</v>
      </c>
      <c r="E264" s="22" t="s">
        <v>677</v>
      </c>
      <c r="F264" s="23">
        <v>44593</v>
      </c>
      <c r="G264" s="23">
        <v>44620</v>
      </c>
      <c r="H264" s="271"/>
      <c r="I264" s="24">
        <v>0.2</v>
      </c>
      <c r="J264" s="24"/>
      <c r="K264" s="24"/>
      <c r="L264" s="24">
        <v>1</v>
      </c>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24"/>
        <v>1</v>
      </c>
      <c r="AI264" s="44">
        <f t="shared" si="24"/>
        <v>0</v>
      </c>
      <c r="AJ264" s="22" t="s">
        <v>678</v>
      </c>
      <c r="AK264" s="302"/>
      <c r="AL264" s="270"/>
      <c r="AM264" s="45" t="s">
        <v>617</v>
      </c>
      <c r="AN264" s="45" t="s">
        <v>618</v>
      </c>
      <c r="AO264" s="25" t="s">
        <v>619</v>
      </c>
      <c r="AP264" s="25" t="s">
        <v>416</v>
      </c>
      <c r="AQ264" s="72"/>
    </row>
    <row r="265" spans="1:43" ht="80.25" hidden="1" customHeight="1" x14ac:dyDescent="0.25">
      <c r="A265" s="42" t="s">
        <v>411</v>
      </c>
      <c r="B265" s="43" t="s">
        <v>412</v>
      </c>
      <c r="C265" s="43">
        <v>329</v>
      </c>
      <c r="D265" s="22" t="s">
        <v>674</v>
      </c>
      <c r="E265" s="22" t="s">
        <v>679</v>
      </c>
      <c r="F265" s="23">
        <v>44621</v>
      </c>
      <c r="G265" s="23" t="s">
        <v>665</v>
      </c>
      <c r="H265" s="271"/>
      <c r="I265" s="24">
        <v>0.6</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4"/>
        <v>1</v>
      </c>
      <c r="AI265" s="44">
        <f t="shared" si="24"/>
        <v>0</v>
      </c>
      <c r="AJ265" s="22" t="s">
        <v>680</v>
      </c>
      <c r="AK265" s="302"/>
      <c r="AL265" s="270"/>
      <c r="AM265" s="45" t="s">
        <v>617</v>
      </c>
      <c r="AN265" s="45" t="s">
        <v>618</v>
      </c>
      <c r="AO265" s="25" t="s">
        <v>619</v>
      </c>
      <c r="AP265" s="25" t="s">
        <v>416</v>
      </c>
      <c r="AQ265" s="72"/>
    </row>
    <row r="266" spans="1:43" ht="57" hidden="1" x14ac:dyDescent="0.25">
      <c r="A266" s="42" t="s">
        <v>411</v>
      </c>
      <c r="B266" s="43" t="s">
        <v>412</v>
      </c>
      <c r="C266" s="43">
        <v>329</v>
      </c>
      <c r="D266" s="22" t="s">
        <v>674</v>
      </c>
      <c r="E266" s="22" t="s">
        <v>681</v>
      </c>
      <c r="F266" s="23">
        <v>44896</v>
      </c>
      <c r="G266" s="23">
        <v>44926</v>
      </c>
      <c r="H266" s="271"/>
      <c r="I266" s="24">
        <v>0.1</v>
      </c>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v>1</v>
      </c>
      <c r="AG266" s="24"/>
      <c r="AH266" s="24">
        <f t="shared" si="24"/>
        <v>1</v>
      </c>
      <c r="AI266" s="44">
        <f t="shared" si="24"/>
        <v>0</v>
      </c>
      <c r="AJ266" s="22" t="s">
        <v>682</v>
      </c>
      <c r="AK266" s="302"/>
      <c r="AL266" s="270"/>
      <c r="AM266" s="45" t="s">
        <v>617</v>
      </c>
      <c r="AN266" s="45" t="s">
        <v>618</v>
      </c>
      <c r="AO266" s="25" t="s">
        <v>619</v>
      </c>
      <c r="AP266" s="25" t="s">
        <v>416</v>
      </c>
      <c r="AQ266" s="72"/>
    </row>
    <row r="267" spans="1:43" ht="71.25" hidden="1" customHeight="1" x14ac:dyDescent="0.25">
      <c r="A267" s="42" t="s">
        <v>411</v>
      </c>
      <c r="B267" s="43" t="s">
        <v>412</v>
      </c>
      <c r="C267" s="43">
        <v>329</v>
      </c>
      <c r="D267" s="22" t="s">
        <v>683</v>
      </c>
      <c r="E267" s="22" t="s">
        <v>684</v>
      </c>
      <c r="F267" s="23">
        <v>44621</v>
      </c>
      <c r="G267" s="23" t="s">
        <v>665</v>
      </c>
      <c r="H267" s="271">
        <f>SUM(I267:I277)</f>
        <v>1</v>
      </c>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4"/>
        <v>1</v>
      </c>
      <c r="AI267" s="44">
        <f t="shared" si="24"/>
        <v>0</v>
      </c>
      <c r="AJ267" s="55" t="s">
        <v>685</v>
      </c>
      <c r="AK267" s="47" t="s">
        <v>82</v>
      </c>
      <c r="AL267" s="270"/>
      <c r="AM267" s="45" t="s">
        <v>617</v>
      </c>
      <c r="AN267" s="45" t="s">
        <v>618</v>
      </c>
      <c r="AO267" s="25" t="s">
        <v>619</v>
      </c>
      <c r="AP267" s="25" t="s">
        <v>416</v>
      </c>
      <c r="AQ267" s="72"/>
    </row>
    <row r="268" spans="1:43" ht="58.5" hidden="1" customHeight="1" x14ac:dyDescent="0.25">
      <c r="A268" s="42" t="s">
        <v>411</v>
      </c>
      <c r="B268" s="43" t="s">
        <v>412</v>
      </c>
      <c r="C268" s="43">
        <v>329</v>
      </c>
      <c r="D268" s="22" t="s">
        <v>683</v>
      </c>
      <c r="E268" s="22" t="s">
        <v>686</v>
      </c>
      <c r="F268" s="23">
        <v>44652</v>
      </c>
      <c r="G268" s="23">
        <v>44681</v>
      </c>
      <c r="H268" s="271"/>
      <c r="I268" s="24">
        <v>0.1</v>
      </c>
      <c r="J268" s="24"/>
      <c r="K268" s="24"/>
      <c r="L268" s="24"/>
      <c r="M268" s="24"/>
      <c r="N268" s="24"/>
      <c r="O268" s="24"/>
      <c r="P268" s="24">
        <v>1</v>
      </c>
      <c r="Q268" s="24"/>
      <c r="R268" s="24"/>
      <c r="S268" s="24"/>
      <c r="T268" s="24"/>
      <c r="U268" s="24"/>
      <c r="V268" s="24"/>
      <c r="W268" s="24"/>
      <c r="X268" s="24"/>
      <c r="Y268" s="24"/>
      <c r="Z268" s="24"/>
      <c r="AA268" s="24"/>
      <c r="AB268" s="24"/>
      <c r="AC268" s="24"/>
      <c r="AD268" s="24"/>
      <c r="AE268" s="24"/>
      <c r="AF268" s="24"/>
      <c r="AG268" s="24"/>
      <c r="AH268" s="24">
        <f t="shared" si="24"/>
        <v>1</v>
      </c>
      <c r="AI268" s="44">
        <f t="shared" si="24"/>
        <v>0</v>
      </c>
      <c r="AJ268" s="55" t="s">
        <v>687</v>
      </c>
      <c r="AK268" s="47" t="s">
        <v>82</v>
      </c>
      <c r="AL268" s="270"/>
      <c r="AM268" s="45" t="s">
        <v>617</v>
      </c>
      <c r="AN268" s="45" t="s">
        <v>618</v>
      </c>
      <c r="AO268" s="25" t="s">
        <v>619</v>
      </c>
      <c r="AP268" s="25" t="s">
        <v>416</v>
      </c>
      <c r="AQ268" s="72"/>
    </row>
    <row r="269" spans="1:43" ht="58.5" hidden="1" customHeight="1" x14ac:dyDescent="0.25">
      <c r="A269" s="42" t="s">
        <v>411</v>
      </c>
      <c r="B269" s="43" t="s">
        <v>412</v>
      </c>
      <c r="C269" s="43">
        <v>329</v>
      </c>
      <c r="D269" s="22" t="s">
        <v>683</v>
      </c>
      <c r="E269" s="22" t="s">
        <v>688</v>
      </c>
      <c r="F269" s="23">
        <v>44621</v>
      </c>
      <c r="G269" s="23" t="s">
        <v>665</v>
      </c>
      <c r="H269" s="271"/>
      <c r="I269" s="24">
        <v>0.1</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24"/>
        <v>1</v>
      </c>
      <c r="AI269" s="44">
        <f t="shared" si="24"/>
        <v>0</v>
      </c>
      <c r="AJ269" s="55" t="s">
        <v>689</v>
      </c>
      <c r="AK269" s="47" t="s">
        <v>82</v>
      </c>
      <c r="AL269" s="270"/>
      <c r="AM269" s="45" t="s">
        <v>617</v>
      </c>
      <c r="AN269" s="45" t="s">
        <v>618</v>
      </c>
      <c r="AO269" s="25" t="s">
        <v>619</v>
      </c>
      <c r="AP269" s="25" t="s">
        <v>416</v>
      </c>
      <c r="AQ269" s="72"/>
    </row>
    <row r="270" spans="1:43" ht="58.5" hidden="1" customHeight="1" x14ac:dyDescent="0.25">
      <c r="A270" s="42" t="s">
        <v>411</v>
      </c>
      <c r="B270" s="43" t="s">
        <v>412</v>
      </c>
      <c r="C270" s="43">
        <v>329</v>
      </c>
      <c r="D270" s="22" t="s">
        <v>690</v>
      </c>
      <c r="E270" s="22" t="s">
        <v>691</v>
      </c>
      <c r="F270" s="23">
        <v>44621</v>
      </c>
      <c r="G270" s="23" t="s">
        <v>665</v>
      </c>
      <c r="H270" s="271"/>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24"/>
        <v>1</v>
      </c>
      <c r="AI270" s="44">
        <f t="shared" si="24"/>
        <v>0</v>
      </c>
      <c r="AJ270" s="55" t="s">
        <v>692</v>
      </c>
      <c r="AK270" s="47" t="s">
        <v>82</v>
      </c>
      <c r="AL270" s="270"/>
      <c r="AM270" s="45" t="s">
        <v>617</v>
      </c>
      <c r="AN270" s="45" t="s">
        <v>618</v>
      </c>
      <c r="AO270" s="25" t="s">
        <v>619</v>
      </c>
      <c r="AP270" s="25" t="s">
        <v>416</v>
      </c>
      <c r="AQ270" s="72"/>
    </row>
    <row r="271" spans="1:43" ht="58.5" hidden="1" customHeight="1" x14ac:dyDescent="0.25">
      <c r="A271" s="42" t="s">
        <v>411</v>
      </c>
      <c r="B271" s="43" t="s">
        <v>412</v>
      </c>
      <c r="C271" s="43">
        <v>329</v>
      </c>
      <c r="D271" s="22" t="s">
        <v>683</v>
      </c>
      <c r="E271" s="22" t="s">
        <v>693</v>
      </c>
      <c r="F271" s="23">
        <v>44713</v>
      </c>
      <c r="G271" s="23">
        <v>44742</v>
      </c>
      <c r="H271" s="271"/>
      <c r="I271" s="24">
        <v>0.05</v>
      </c>
      <c r="J271" s="24"/>
      <c r="K271" s="24"/>
      <c r="L271" s="24"/>
      <c r="M271" s="24"/>
      <c r="N271" s="24"/>
      <c r="O271" s="24"/>
      <c r="P271" s="24"/>
      <c r="Q271" s="24"/>
      <c r="R271" s="24"/>
      <c r="S271" s="24"/>
      <c r="T271" s="24">
        <v>1</v>
      </c>
      <c r="U271" s="24"/>
      <c r="V271" s="24"/>
      <c r="W271" s="24"/>
      <c r="X271" s="24"/>
      <c r="Y271" s="24"/>
      <c r="Z271" s="24"/>
      <c r="AA271" s="24"/>
      <c r="AB271" s="24"/>
      <c r="AC271" s="24"/>
      <c r="AD271" s="24"/>
      <c r="AE271" s="24"/>
      <c r="AF271" s="24"/>
      <c r="AG271" s="24"/>
      <c r="AH271" s="24">
        <f t="shared" si="24"/>
        <v>1</v>
      </c>
      <c r="AI271" s="44">
        <f t="shared" si="24"/>
        <v>0</v>
      </c>
      <c r="AJ271" s="55" t="s">
        <v>694</v>
      </c>
      <c r="AK271" s="47" t="s">
        <v>82</v>
      </c>
      <c r="AL271" s="270"/>
      <c r="AM271" s="45" t="s">
        <v>617</v>
      </c>
      <c r="AN271" s="45" t="s">
        <v>618</v>
      </c>
      <c r="AO271" s="25" t="s">
        <v>619</v>
      </c>
      <c r="AP271" s="25" t="s">
        <v>416</v>
      </c>
      <c r="AQ271" s="72"/>
    </row>
    <row r="272" spans="1:43" ht="58.5" hidden="1" customHeight="1" x14ac:dyDescent="0.25">
      <c r="A272" s="42" t="s">
        <v>411</v>
      </c>
      <c r="B272" s="43" t="s">
        <v>412</v>
      </c>
      <c r="C272" s="43">
        <v>329</v>
      </c>
      <c r="D272" s="22" t="s">
        <v>683</v>
      </c>
      <c r="E272" s="22" t="s">
        <v>695</v>
      </c>
      <c r="F272" s="23">
        <v>44621</v>
      </c>
      <c r="G272" s="23">
        <v>44742</v>
      </c>
      <c r="H272" s="271"/>
      <c r="I272" s="24">
        <v>0.1</v>
      </c>
      <c r="J272" s="24"/>
      <c r="K272" s="24"/>
      <c r="L272" s="24"/>
      <c r="M272" s="24"/>
      <c r="N272" s="24">
        <v>0.5</v>
      </c>
      <c r="O272" s="24"/>
      <c r="P272" s="24"/>
      <c r="Q272" s="24"/>
      <c r="R272" s="24"/>
      <c r="S272" s="24"/>
      <c r="T272" s="24">
        <v>0.5</v>
      </c>
      <c r="U272" s="24"/>
      <c r="V272" s="24"/>
      <c r="W272" s="24"/>
      <c r="X272" s="24"/>
      <c r="Y272" s="24"/>
      <c r="Z272" s="24"/>
      <c r="AA272" s="24"/>
      <c r="AB272" s="24"/>
      <c r="AC272" s="24"/>
      <c r="AD272" s="24"/>
      <c r="AE272" s="24"/>
      <c r="AF272" s="24"/>
      <c r="AG272" s="24"/>
      <c r="AH272" s="24">
        <f t="shared" si="24"/>
        <v>1</v>
      </c>
      <c r="AI272" s="44">
        <f t="shared" si="24"/>
        <v>0</v>
      </c>
      <c r="AJ272" s="55" t="s">
        <v>696</v>
      </c>
      <c r="AK272" s="47" t="s">
        <v>82</v>
      </c>
      <c r="AL272" s="270"/>
      <c r="AM272" s="45" t="s">
        <v>617</v>
      </c>
      <c r="AN272" s="45" t="s">
        <v>618</v>
      </c>
      <c r="AO272" s="25" t="s">
        <v>619</v>
      </c>
      <c r="AP272" s="25" t="s">
        <v>416</v>
      </c>
      <c r="AQ272" s="72"/>
    </row>
    <row r="273" spans="1:43" ht="58.5" hidden="1" customHeight="1" x14ac:dyDescent="0.25">
      <c r="A273" s="42" t="s">
        <v>411</v>
      </c>
      <c r="B273" s="43" t="s">
        <v>412</v>
      </c>
      <c r="C273" s="43">
        <v>329</v>
      </c>
      <c r="D273" s="22" t="s">
        <v>690</v>
      </c>
      <c r="E273" s="22" t="s">
        <v>697</v>
      </c>
      <c r="F273" s="23">
        <v>44743</v>
      </c>
      <c r="G273" s="23">
        <v>44926</v>
      </c>
      <c r="H273" s="271"/>
      <c r="I273" s="24">
        <v>0.1</v>
      </c>
      <c r="J273" s="24"/>
      <c r="K273" s="24"/>
      <c r="L273" s="24"/>
      <c r="M273" s="24"/>
      <c r="N273" s="24"/>
      <c r="O273" s="24"/>
      <c r="P273" s="24"/>
      <c r="Q273" s="24"/>
      <c r="R273" s="24"/>
      <c r="S273" s="24"/>
      <c r="T273" s="24"/>
      <c r="U273" s="24"/>
      <c r="V273" s="24">
        <v>0.3</v>
      </c>
      <c r="W273" s="24"/>
      <c r="X273" s="24"/>
      <c r="Y273" s="24"/>
      <c r="Z273" s="24">
        <v>0.35</v>
      </c>
      <c r="AA273" s="24"/>
      <c r="AB273" s="24"/>
      <c r="AC273" s="24"/>
      <c r="AD273" s="24"/>
      <c r="AE273" s="24"/>
      <c r="AF273" s="24">
        <v>0.35</v>
      </c>
      <c r="AG273" s="24"/>
      <c r="AH273" s="24">
        <f t="shared" si="24"/>
        <v>0.99999999999999989</v>
      </c>
      <c r="AI273" s="44">
        <f t="shared" si="24"/>
        <v>0</v>
      </c>
      <c r="AJ273" s="55" t="s">
        <v>698</v>
      </c>
      <c r="AK273" s="47" t="s">
        <v>82</v>
      </c>
      <c r="AL273" s="270"/>
      <c r="AM273" s="45" t="s">
        <v>617</v>
      </c>
      <c r="AN273" s="45" t="s">
        <v>618</v>
      </c>
      <c r="AO273" s="25" t="s">
        <v>619</v>
      </c>
      <c r="AP273" s="25" t="s">
        <v>416</v>
      </c>
      <c r="AQ273" s="72"/>
    </row>
    <row r="274" spans="1:43" ht="58.5" hidden="1" customHeight="1" x14ac:dyDescent="0.25">
      <c r="A274" s="42" t="s">
        <v>411</v>
      </c>
      <c r="B274" s="43" t="s">
        <v>412</v>
      </c>
      <c r="C274" s="43">
        <v>329</v>
      </c>
      <c r="D274" s="22" t="s">
        <v>683</v>
      </c>
      <c r="E274" s="22" t="s">
        <v>699</v>
      </c>
      <c r="F274" s="23">
        <v>44713</v>
      </c>
      <c r="G274" s="23">
        <v>44742</v>
      </c>
      <c r="H274" s="271"/>
      <c r="I274" s="24">
        <v>0.1</v>
      </c>
      <c r="J274" s="24"/>
      <c r="K274" s="24"/>
      <c r="L274" s="24"/>
      <c r="M274" s="24"/>
      <c r="N274" s="24"/>
      <c r="O274" s="24"/>
      <c r="P274" s="24"/>
      <c r="Q274" s="24"/>
      <c r="R274" s="24"/>
      <c r="S274" s="24"/>
      <c r="T274" s="24">
        <v>1</v>
      </c>
      <c r="U274" s="24"/>
      <c r="V274" s="24"/>
      <c r="W274" s="24"/>
      <c r="X274" s="24"/>
      <c r="Y274" s="24"/>
      <c r="Z274" s="24"/>
      <c r="AA274" s="24"/>
      <c r="AB274" s="24"/>
      <c r="AC274" s="24"/>
      <c r="AD274" s="24"/>
      <c r="AE274" s="24"/>
      <c r="AF274" s="24"/>
      <c r="AG274" s="24"/>
      <c r="AH274" s="24">
        <f t="shared" ref="AH274:AI275" si="25">+J274+L274+N274+P274+R274+T274+V274+X274+Z274+AB274+AD274+AF274</f>
        <v>1</v>
      </c>
      <c r="AI274" s="44">
        <f t="shared" si="25"/>
        <v>0</v>
      </c>
      <c r="AJ274" s="55" t="s">
        <v>700</v>
      </c>
      <c r="AK274" s="47" t="s">
        <v>82</v>
      </c>
      <c r="AL274" s="270"/>
      <c r="AM274" s="45" t="s">
        <v>617</v>
      </c>
      <c r="AN274" s="45" t="s">
        <v>618</v>
      </c>
      <c r="AO274" s="25" t="s">
        <v>619</v>
      </c>
      <c r="AP274" s="25" t="s">
        <v>416</v>
      </c>
      <c r="AQ274" s="72"/>
    </row>
    <row r="275" spans="1:43" ht="58.5" hidden="1" customHeight="1" x14ac:dyDescent="0.25">
      <c r="A275" s="42" t="s">
        <v>411</v>
      </c>
      <c r="B275" s="43" t="s">
        <v>412</v>
      </c>
      <c r="C275" s="43">
        <v>329</v>
      </c>
      <c r="D275" s="22" t="s">
        <v>683</v>
      </c>
      <c r="E275" s="22" t="s">
        <v>701</v>
      </c>
      <c r="F275" s="23">
        <v>44593</v>
      </c>
      <c r="G275" s="23">
        <v>44926</v>
      </c>
      <c r="H275" s="271"/>
      <c r="I275" s="24">
        <v>0.05</v>
      </c>
      <c r="J275" s="24"/>
      <c r="K275" s="24"/>
      <c r="L275" s="24">
        <v>0.16666666666666669</v>
      </c>
      <c r="M275" s="24"/>
      <c r="N275" s="24"/>
      <c r="O275" s="24"/>
      <c r="P275" s="24">
        <v>0.16666666666666669</v>
      </c>
      <c r="Q275" s="24"/>
      <c r="R275" s="24"/>
      <c r="S275" s="24"/>
      <c r="T275" s="24">
        <v>0.16666666666666669</v>
      </c>
      <c r="U275" s="24"/>
      <c r="V275" s="24"/>
      <c r="W275" s="24"/>
      <c r="X275" s="24">
        <v>0.16666666666666669</v>
      </c>
      <c r="Y275" s="24"/>
      <c r="Z275" s="24"/>
      <c r="AA275" s="24"/>
      <c r="AB275" s="24">
        <v>0.16666666666666669</v>
      </c>
      <c r="AC275" s="24"/>
      <c r="AD275" s="24"/>
      <c r="AE275" s="24"/>
      <c r="AF275" s="24">
        <v>0.16666666666666669</v>
      </c>
      <c r="AG275" s="24"/>
      <c r="AH275" s="24">
        <f t="shared" si="25"/>
        <v>1.0000000000000002</v>
      </c>
      <c r="AI275" s="44">
        <f t="shared" si="25"/>
        <v>0</v>
      </c>
      <c r="AJ275" s="55" t="s">
        <v>702</v>
      </c>
      <c r="AK275" s="47" t="s">
        <v>82</v>
      </c>
      <c r="AL275" s="270"/>
      <c r="AM275" s="45" t="s">
        <v>617</v>
      </c>
      <c r="AN275" s="45" t="s">
        <v>618</v>
      </c>
      <c r="AO275" s="25" t="s">
        <v>619</v>
      </c>
      <c r="AP275" s="25" t="s">
        <v>416</v>
      </c>
      <c r="AQ275" s="72"/>
    </row>
    <row r="276" spans="1:43" ht="58.5" hidden="1" customHeight="1" x14ac:dyDescent="0.25">
      <c r="A276" s="42" t="s">
        <v>411</v>
      </c>
      <c r="B276" s="43" t="s">
        <v>412</v>
      </c>
      <c r="C276" s="43">
        <v>329</v>
      </c>
      <c r="D276" s="56" t="s">
        <v>703</v>
      </c>
      <c r="E276" s="57" t="s">
        <v>704</v>
      </c>
      <c r="F276" s="52">
        <v>44621</v>
      </c>
      <c r="G276" s="58" t="s">
        <v>665</v>
      </c>
      <c r="H276" s="271"/>
      <c r="I276" s="59">
        <v>0.1</v>
      </c>
      <c r="J276" s="58" t="s">
        <v>705</v>
      </c>
      <c r="K276" s="58" t="s">
        <v>705</v>
      </c>
      <c r="L276" s="58" t="s">
        <v>705</v>
      </c>
      <c r="M276" s="58" t="s">
        <v>705</v>
      </c>
      <c r="N276" s="59">
        <v>0.25</v>
      </c>
      <c r="O276" s="58" t="s">
        <v>705</v>
      </c>
      <c r="P276" s="58" t="s">
        <v>705</v>
      </c>
      <c r="Q276" s="58" t="s">
        <v>705</v>
      </c>
      <c r="R276" s="58" t="s">
        <v>705</v>
      </c>
      <c r="S276" s="58" t="s">
        <v>705</v>
      </c>
      <c r="T276" s="59">
        <v>0.25</v>
      </c>
      <c r="U276" s="58" t="s">
        <v>705</v>
      </c>
      <c r="V276" s="58" t="s">
        <v>705</v>
      </c>
      <c r="W276" s="58" t="s">
        <v>705</v>
      </c>
      <c r="X276" s="58" t="s">
        <v>705</v>
      </c>
      <c r="Y276" s="58" t="s">
        <v>705</v>
      </c>
      <c r="Z276" s="59">
        <v>0.25</v>
      </c>
      <c r="AA276" s="58" t="s">
        <v>705</v>
      </c>
      <c r="AB276" s="58" t="s">
        <v>705</v>
      </c>
      <c r="AC276" s="58" t="s">
        <v>705</v>
      </c>
      <c r="AD276" s="58" t="s">
        <v>705</v>
      </c>
      <c r="AE276" s="58" t="s">
        <v>705</v>
      </c>
      <c r="AF276" s="59">
        <v>0.25</v>
      </c>
      <c r="AG276" s="58" t="s">
        <v>705</v>
      </c>
      <c r="AH276" s="59">
        <v>1</v>
      </c>
      <c r="AI276" s="60">
        <v>0</v>
      </c>
      <c r="AJ276" s="61" t="s">
        <v>706</v>
      </c>
      <c r="AK276" s="47" t="s">
        <v>82</v>
      </c>
      <c r="AL276" s="270"/>
      <c r="AM276" s="45" t="s">
        <v>617</v>
      </c>
      <c r="AN276" s="58" t="s">
        <v>618</v>
      </c>
      <c r="AO276" s="58" t="s">
        <v>619</v>
      </c>
      <c r="AP276" s="58" t="s">
        <v>416</v>
      </c>
      <c r="AQ276" s="72"/>
    </row>
    <row r="277" spans="1:43" ht="58.5" hidden="1" customHeight="1" x14ac:dyDescent="0.25">
      <c r="A277" s="42" t="s">
        <v>411</v>
      </c>
      <c r="B277" s="43" t="s">
        <v>412</v>
      </c>
      <c r="C277" s="43">
        <v>329</v>
      </c>
      <c r="D277" s="22" t="s">
        <v>683</v>
      </c>
      <c r="E277" s="22" t="s">
        <v>707</v>
      </c>
      <c r="F277" s="23">
        <v>44652</v>
      </c>
      <c r="G277" s="23">
        <v>44742</v>
      </c>
      <c r="H277" s="271"/>
      <c r="I277" s="24">
        <v>0.1</v>
      </c>
      <c r="J277" s="24"/>
      <c r="K277" s="24"/>
      <c r="L277" s="24"/>
      <c r="M277" s="24"/>
      <c r="N277" s="24"/>
      <c r="O277" s="24"/>
      <c r="P277" s="24">
        <v>0.5</v>
      </c>
      <c r="Q277" s="24"/>
      <c r="R277" s="24"/>
      <c r="S277" s="24"/>
      <c r="T277" s="24">
        <v>0.5</v>
      </c>
      <c r="U277" s="24"/>
      <c r="V277" s="24"/>
      <c r="W277" s="24"/>
      <c r="X277" s="24"/>
      <c r="Y277" s="24"/>
      <c r="Z277" s="24"/>
      <c r="AA277" s="24"/>
      <c r="AB277" s="24"/>
      <c r="AC277" s="24"/>
      <c r="AD277" s="24"/>
      <c r="AE277" s="24"/>
      <c r="AF277" s="24"/>
      <c r="AG277" s="24"/>
      <c r="AH277" s="24">
        <f t="shared" ref="AH277:AI290" si="26">+J277+L277+N277+P277+R277+T277+V277+X277+Z277+AB277+AD277+AF277</f>
        <v>1</v>
      </c>
      <c r="AI277" s="44">
        <f t="shared" si="26"/>
        <v>0</v>
      </c>
      <c r="AJ277" s="55" t="s">
        <v>708</v>
      </c>
      <c r="AK277" s="47" t="s">
        <v>82</v>
      </c>
      <c r="AL277" s="270"/>
      <c r="AM277" s="45" t="s">
        <v>617</v>
      </c>
      <c r="AN277" s="45" t="s">
        <v>618</v>
      </c>
      <c r="AO277" s="25" t="s">
        <v>619</v>
      </c>
      <c r="AP277" s="25" t="s">
        <v>416</v>
      </c>
      <c r="AQ277" s="72"/>
    </row>
    <row r="278" spans="1:43" ht="117.75" hidden="1" customHeight="1" x14ac:dyDescent="0.25">
      <c r="A278" s="42" t="s">
        <v>411</v>
      </c>
      <c r="B278" s="43" t="s">
        <v>412</v>
      </c>
      <c r="C278" s="43">
        <v>329</v>
      </c>
      <c r="D278" s="22" t="s">
        <v>711</v>
      </c>
      <c r="E278" s="22" t="s">
        <v>712</v>
      </c>
      <c r="F278" s="23">
        <v>44621</v>
      </c>
      <c r="G278" s="23">
        <v>44926</v>
      </c>
      <c r="H278" s="264">
        <f>+I278+I279+I280+I281+I282+I283+I284+I285+I286+I287+I288+I290+I292+I293+I294+I295+I296</f>
        <v>1.0000000000000002</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26"/>
        <v>1</v>
      </c>
      <c r="AI278" s="44">
        <f t="shared" si="26"/>
        <v>0</v>
      </c>
      <c r="AJ278" s="22" t="s">
        <v>713</v>
      </c>
      <c r="AK278" s="290">
        <v>1</v>
      </c>
      <c r="AL278" s="270"/>
      <c r="AM278" s="45" t="s">
        <v>617</v>
      </c>
      <c r="AN278" s="45" t="s">
        <v>618</v>
      </c>
      <c r="AO278" s="25" t="s">
        <v>619</v>
      </c>
      <c r="AP278" s="25" t="s">
        <v>416</v>
      </c>
      <c r="AQ278" s="72"/>
    </row>
    <row r="279" spans="1:43" ht="102.75" hidden="1" customHeight="1" x14ac:dyDescent="0.25">
      <c r="A279" s="42" t="s">
        <v>411</v>
      </c>
      <c r="B279" s="43" t="s">
        <v>412</v>
      </c>
      <c r="C279" s="43">
        <v>329</v>
      </c>
      <c r="D279" s="22" t="s">
        <v>711</v>
      </c>
      <c r="E279" s="22" t="s">
        <v>714</v>
      </c>
      <c r="F279" s="23">
        <v>44713</v>
      </c>
      <c r="G279" s="23">
        <v>44926</v>
      </c>
      <c r="H279" s="265"/>
      <c r="I279" s="24">
        <v>0.05</v>
      </c>
      <c r="J279" s="24"/>
      <c r="K279" s="24"/>
      <c r="L279" s="24"/>
      <c r="M279" s="24"/>
      <c r="N279" s="24"/>
      <c r="O279" s="24"/>
      <c r="P279" s="24">
        <v>0.35</v>
      </c>
      <c r="Q279" s="24"/>
      <c r="R279" s="24"/>
      <c r="S279" s="24"/>
      <c r="T279" s="24"/>
      <c r="U279" s="24"/>
      <c r="V279" s="24"/>
      <c r="W279" s="24"/>
      <c r="X279" s="24"/>
      <c r="Y279" s="24"/>
      <c r="Z279" s="24">
        <v>0.35</v>
      </c>
      <c r="AA279" s="24"/>
      <c r="AB279" s="24"/>
      <c r="AC279" s="24"/>
      <c r="AD279" s="24">
        <v>0.3</v>
      </c>
      <c r="AE279" s="24"/>
      <c r="AF279" s="24"/>
      <c r="AG279" s="24"/>
      <c r="AH279" s="24">
        <f t="shared" si="26"/>
        <v>1</v>
      </c>
      <c r="AI279" s="44">
        <f t="shared" si="26"/>
        <v>0</v>
      </c>
      <c r="AJ279" s="22" t="s">
        <v>715</v>
      </c>
      <c r="AK279" s="292"/>
      <c r="AL279" s="270"/>
      <c r="AM279" s="45" t="s">
        <v>617</v>
      </c>
      <c r="AN279" s="45" t="s">
        <v>618</v>
      </c>
      <c r="AO279" s="25" t="s">
        <v>619</v>
      </c>
      <c r="AP279" s="25" t="s">
        <v>416</v>
      </c>
      <c r="AQ279" s="72"/>
    </row>
    <row r="280" spans="1:43" ht="156.75" hidden="1" customHeight="1" x14ac:dyDescent="0.25">
      <c r="A280" s="42" t="s">
        <v>411</v>
      </c>
      <c r="B280" s="43" t="s">
        <v>412</v>
      </c>
      <c r="C280" s="43">
        <v>329</v>
      </c>
      <c r="D280" s="22" t="s">
        <v>716</v>
      </c>
      <c r="E280" s="22" t="s">
        <v>717</v>
      </c>
      <c r="F280" s="23">
        <v>44621</v>
      </c>
      <c r="G280" s="23">
        <v>44926</v>
      </c>
      <c r="H280" s="265"/>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6"/>
        <v>1</v>
      </c>
      <c r="AI280" s="44">
        <f t="shared" si="26"/>
        <v>0</v>
      </c>
      <c r="AJ280" s="22" t="s">
        <v>702</v>
      </c>
      <c r="AK280" s="47" t="s">
        <v>82</v>
      </c>
      <c r="AL280" s="270"/>
      <c r="AM280" s="45" t="s">
        <v>617</v>
      </c>
      <c r="AN280" s="45" t="s">
        <v>618</v>
      </c>
      <c r="AO280" s="25" t="s">
        <v>619</v>
      </c>
      <c r="AP280" s="25" t="s">
        <v>416</v>
      </c>
      <c r="AQ280" s="72"/>
    </row>
    <row r="281" spans="1:43" ht="115.5" hidden="1" customHeight="1" x14ac:dyDescent="0.25">
      <c r="A281" s="42" t="s">
        <v>411</v>
      </c>
      <c r="B281" s="43" t="s">
        <v>412</v>
      </c>
      <c r="C281" s="43">
        <v>329</v>
      </c>
      <c r="D281" s="22" t="s">
        <v>716</v>
      </c>
      <c r="E281" s="22" t="s">
        <v>718</v>
      </c>
      <c r="F281" s="23">
        <v>44621</v>
      </c>
      <c r="G281" s="23">
        <v>44926</v>
      </c>
      <c r="H281" s="265"/>
      <c r="I281" s="24">
        <v>0.05</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v>0.25</v>
      </c>
      <c r="AE281" s="24"/>
      <c r="AF281" s="24"/>
      <c r="AG281" s="24"/>
      <c r="AH281" s="24">
        <f t="shared" si="26"/>
        <v>1</v>
      </c>
      <c r="AI281" s="44">
        <f t="shared" si="26"/>
        <v>0</v>
      </c>
      <c r="AJ281" s="22" t="s">
        <v>719</v>
      </c>
      <c r="AK281" s="47" t="s">
        <v>82</v>
      </c>
      <c r="AL281" s="270"/>
      <c r="AM281" s="45" t="s">
        <v>617</v>
      </c>
      <c r="AN281" s="45" t="s">
        <v>618</v>
      </c>
      <c r="AO281" s="25" t="s">
        <v>619</v>
      </c>
      <c r="AP281" s="25" t="s">
        <v>416</v>
      </c>
      <c r="AQ281" s="72"/>
    </row>
    <row r="282" spans="1:43" ht="189.75" hidden="1" customHeight="1" x14ac:dyDescent="0.25">
      <c r="A282" s="42" t="s">
        <v>411</v>
      </c>
      <c r="B282" s="43" t="s">
        <v>412</v>
      </c>
      <c r="C282" s="43">
        <v>329</v>
      </c>
      <c r="D282" s="22" t="s">
        <v>720</v>
      </c>
      <c r="E282" s="22" t="s">
        <v>721</v>
      </c>
      <c r="F282" s="23">
        <v>44621</v>
      </c>
      <c r="G282" s="23">
        <v>44926</v>
      </c>
      <c r="H282" s="265"/>
      <c r="I282" s="24">
        <v>0.05</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v>0.25</v>
      </c>
      <c r="AE282" s="24"/>
      <c r="AF282" s="24"/>
      <c r="AG282" s="24"/>
      <c r="AH282" s="24">
        <f t="shared" si="26"/>
        <v>1</v>
      </c>
      <c r="AI282" s="44">
        <f t="shared" si="26"/>
        <v>0</v>
      </c>
      <c r="AJ282" s="22" t="s">
        <v>706</v>
      </c>
      <c r="AK282" s="47" t="s">
        <v>82</v>
      </c>
      <c r="AL282" s="270"/>
      <c r="AM282" s="45" t="s">
        <v>617</v>
      </c>
      <c r="AN282" s="45" t="s">
        <v>618</v>
      </c>
      <c r="AO282" s="25" t="s">
        <v>619</v>
      </c>
      <c r="AP282" s="25" t="s">
        <v>416</v>
      </c>
      <c r="AQ282" s="72"/>
    </row>
    <row r="283" spans="1:43" ht="189.75" hidden="1" customHeight="1" x14ac:dyDescent="0.25">
      <c r="A283" s="42" t="s">
        <v>411</v>
      </c>
      <c r="B283" s="43" t="s">
        <v>412</v>
      </c>
      <c r="C283" s="43">
        <v>329</v>
      </c>
      <c r="D283" s="22" t="s">
        <v>722</v>
      </c>
      <c r="E283" s="22" t="s">
        <v>723</v>
      </c>
      <c r="F283" s="23">
        <v>44835</v>
      </c>
      <c r="G283" s="23">
        <v>44865</v>
      </c>
      <c r="H283" s="265"/>
      <c r="I283" s="24">
        <v>0.05</v>
      </c>
      <c r="J283" s="24"/>
      <c r="K283" s="24"/>
      <c r="L283" s="24"/>
      <c r="M283" s="24"/>
      <c r="N283" s="24"/>
      <c r="O283" s="24"/>
      <c r="P283" s="24"/>
      <c r="Q283" s="24"/>
      <c r="R283" s="24"/>
      <c r="S283" s="24"/>
      <c r="T283" s="24"/>
      <c r="U283" s="24"/>
      <c r="V283" s="24"/>
      <c r="W283" s="24"/>
      <c r="X283" s="24"/>
      <c r="Y283" s="24"/>
      <c r="Z283" s="24"/>
      <c r="AA283" s="24"/>
      <c r="AB283" s="24">
        <v>1</v>
      </c>
      <c r="AC283" s="24"/>
      <c r="AD283" s="24"/>
      <c r="AE283" s="24"/>
      <c r="AF283" s="24"/>
      <c r="AG283" s="24"/>
      <c r="AH283" s="24">
        <f t="shared" si="26"/>
        <v>1</v>
      </c>
      <c r="AI283" s="44">
        <f t="shared" si="26"/>
        <v>0</v>
      </c>
      <c r="AJ283" s="22" t="s">
        <v>724</v>
      </c>
      <c r="AK283" s="47" t="s">
        <v>82</v>
      </c>
      <c r="AL283" s="270"/>
      <c r="AM283" s="45" t="s">
        <v>617</v>
      </c>
      <c r="AN283" s="45" t="s">
        <v>618</v>
      </c>
      <c r="AO283" s="25" t="s">
        <v>619</v>
      </c>
      <c r="AP283" s="25" t="s">
        <v>416</v>
      </c>
      <c r="AQ283" s="72"/>
    </row>
    <row r="284" spans="1:43" ht="107.25" hidden="1" customHeight="1" x14ac:dyDescent="0.25">
      <c r="A284" s="42" t="s">
        <v>411</v>
      </c>
      <c r="B284" s="43" t="s">
        <v>412</v>
      </c>
      <c r="C284" s="43">
        <v>329</v>
      </c>
      <c r="D284" s="22" t="s">
        <v>711</v>
      </c>
      <c r="E284" s="22" t="s">
        <v>725</v>
      </c>
      <c r="F284" s="23">
        <v>44652</v>
      </c>
      <c r="G284" s="23">
        <v>44926</v>
      </c>
      <c r="H284" s="265"/>
      <c r="I284" s="24">
        <v>0.05</v>
      </c>
      <c r="J284" s="24"/>
      <c r="K284" s="24"/>
      <c r="L284" s="24"/>
      <c r="M284" s="24"/>
      <c r="N284" s="24"/>
      <c r="O284" s="24"/>
      <c r="P284" s="24">
        <v>0.35</v>
      </c>
      <c r="Q284" s="24"/>
      <c r="R284" s="24"/>
      <c r="S284" s="24"/>
      <c r="T284" s="24"/>
      <c r="U284" s="24"/>
      <c r="V284" s="24"/>
      <c r="W284" s="24"/>
      <c r="X284" s="24"/>
      <c r="Y284" s="24"/>
      <c r="Z284" s="24">
        <v>0.35</v>
      </c>
      <c r="AA284" s="24"/>
      <c r="AB284" s="24"/>
      <c r="AC284" s="24"/>
      <c r="AD284" s="24">
        <v>0.3</v>
      </c>
      <c r="AE284" s="24"/>
      <c r="AF284" s="24"/>
      <c r="AG284" s="24"/>
      <c r="AH284" s="24">
        <f t="shared" si="26"/>
        <v>1</v>
      </c>
      <c r="AI284" s="44">
        <f t="shared" si="26"/>
        <v>0</v>
      </c>
      <c r="AJ284" s="22" t="s">
        <v>726</v>
      </c>
      <c r="AK284" s="47" t="s">
        <v>82</v>
      </c>
      <c r="AL284" s="270"/>
      <c r="AM284" s="45" t="s">
        <v>617</v>
      </c>
      <c r="AN284" s="45" t="s">
        <v>618</v>
      </c>
      <c r="AO284" s="25" t="s">
        <v>619</v>
      </c>
      <c r="AP284" s="25" t="s">
        <v>416</v>
      </c>
      <c r="AQ284" s="72"/>
    </row>
    <row r="285" spans="1:43" ht="201" hidden="1" customHeight="1" x14ac:dyDescent="0.25">
      <c r="A285" s="42" t="s">
        <v>411</v>
      </c>
      <c r="B285" s="43" t="s">
        <v>412</v>
      </c>
      <c r="C285" s="43">
        <v>329</v>
      </c>
      <c r="D285" s="22" t="s">
        <v>722</v>
      </c>
      <c r="E285" s="22" t="s">
        <v>727</v>
      </c>
      <c r="F285" s="23">
        <v>44593</v>
      </c>
      <c r="G285" s="23">
        <v>44651</v>
      </c>
      <c r="H285" s="265"/>
      <c r="I285" s="24">
        <v>0.05</v>
      </c>
      <c r="J285" s="24"/>
      <c r="K285" s="24"/>
      <c r="L285" s="24">
        <v>0.5</v>
      </c>
      <c r="M285" s="24"/>
      <c r="N285" s="24">
        <v>0.5</v>
      </c>
      <c r="O285" s="24"/>
      <c r="P285" s="24"/>
      <c r="Q285" s="24"/>
      <c r="R285" s="24"/>
      <c r="S285" s="24"/>
      <c r="T285" s="24"/>
      <c r="U285" s="24"/>
      <c r="V285" s="24"/>
      <c r="W285" s="24"/>
      <c r="X285" s="24"/>
      <c r="Y285" s="24"/>
      <c r="Z285" s="24"/>
      <c r="AA285" s="24"/>
      <c r="AB285" s="24"/>
      <c r="AC285" s="24"/>
      <c r="AD285" s="24"/>
      <c r="AE285" s="24"/>
      <c r="AF285" s="24"/>
      <c r="AG285" s="24"/>
      <c r="AH285" s="24">
        <f t="shared" si="26"/>
        <v>1</v>
      </c>
      <c r="AI285" s="44">
        <f t="shared" si="26"/>
        <v>0</v>
      </c>
      <c r="AJ285" s="22" t="s">
        <v>728</v>
      </c>
      <c r="AK285" s="47" t="s">
        <v>82</v>
      </c>
      <c r="AL285" s="270"/>
      <c r="AM285" s="45" t="s">
        <v>617</v>
      </c>
      <c r="AN285" s="45" t="s">
        <v>618</v>
      </c>
      <c r="AO285" s="25" t="s">
        <v>619</v>
      </c>
      <c r="AP285" s="25" t="s">
        <v>416</v>
      </c>
      <c r="AQ285" s="72"/>
    </row>
    <row r="286" spans="1:43" ht="127.5" hidden="1" customHeight="1" x14ac:dyDescent="0.25">
      <c r="A286" s="42" t="s">
        <v>411</v>
      </c>
      <c r="B286" s="43" t="s">
        <v>412</v>
      </c>
      <c r="C286" s="43">
        <v>329</v>
      </c>
      <c r="D286" s="22" t="s">
        <v>711</v>
      </c>
      <c r="E286" s="22" t="s">
        <v>729</v>
      </c>
      <c r="F286" s="23">
        <v>44562</v>
      </c>
      <c r="G286" s="23">
        <v>44926</v>
      </c>
      <c r="H286" s="265"/>
      <c r="I286" s="24">
        <v>0.05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f t="shared" si="26"/>
        <v>1.0000000000000002</v>
      </c>
      <c r="AI286" s="44">
        <f t="shared" si="26"/>
        <v>0</v>
      </c>
      <c r="AJ286" s="22" t="s">
        <v>730</v>
      </c>
      <c r="AK286" s="47" t="s">
        <v>82</v>
      </c>
      <c r="AL286" s="270"/>
      <c r="AM286" s="45" t="s">
        <v>617</v>
      </c>
      <c r="AN286" s="45" t="s">
        <v>618</v>
      </c>
      <c r="AO286" s="25" t="s">
        <v>619</v>
      </c>
      <c r="AP286" s="25" t="s">
        <v>416</v>
      </c>
      <c r="AQ286" s="72"/>
    </row>
    <row r="287" spans="1:43" ht="108.75" hidden="1" customHeight="1" x14ac:dyDescent="0.25">
      <c r="A287" s="42" t="s">
        <v>411</v>
      </c>
      <c r="B287" s="43" t="s">
        <v>412</v>
      </c>
      <c r="C287" s="43">
        <v>329</v>
      </c>
      <c r="D287" s="22" t="s">
        <v>711</v>
      </c>
      <c r="E287" s="22" t="s">
        <v>731</v>
      </c>
      <c r="F287" s="23">
        <v>44621</v>
      </c>
      <c r="G287" s="23">
        <v>44926</v>
      </c>
      <c r="H287" s="265"/>
      <c r="I287" s="24">
        <v>0.05</v>
      </c>
      <c r="J287" s="24"/>
      <c r="K287" s="24"/>
      <c r="L287" s="24"/>
      <c r="M287" s="24"/>
      <c r="N287" s="24">
        <v>0.25</v>
      </c>
      <c r="O287" s="24"/>
      <c r="P287" s="24"/>
      <c r="Q287" s="24"/>
      <c r="R287" s="24"/>
      <c r="S287" s="24"/>
      <c r="T287" s="24">
        <v>0.25</v>
      </c>
      <c r="U287" s="24"/>
      <c r="V287" s="24"/>
      <c r="W287" s="24"/>
      <c r="X287" s="24"/>
      <c r="Y287" s="24"/>
      <c r="Z287" s="24">
        <v>0.25</v>
      </c>
      <c r="AA287" s="24"/>
      <c r="AB287" s="24"/>
      <c r="AC287" s="24"/>
      <c r="AD287" s="24"/>
      <c r="AE287" s="24"/>
      <c r="AF287" s="24">
        <v>0.25</v>
      </c>
      <c r="AG287" s="24"/>
      <c r="AH287" s="24">
        <f t="shared" si="26"/>
        <v>1</v>
      </c>
      <c r="AI287" s="44">
        <f t="shared" si="26"/>
        <v>0</v>
      </c>
      <c r="AJ287" s="22" t="s">
        <v>732</v>
      </c>
      <c r="AK287" s="47" t="s">
        <v>82</v>
      </c>
      <c r="AL287" s="270"/>
      <c r="AM287" s="45" t="s">
        <v>617</v>
      </c>
      <c r="AN287" s="45" t="s">
        <v>618</v>
      </c>
      <c r="AO287" s="25" t="s">
        <v>619</v>
      </c>
      <c r="AP287" s="25" t="s">
        <v>416</v>
      </c>
      <c r="AQ287" s="72"/>
    </row>
    <row r="288" spans="1:43" s="96" customFormat="1" ht="171" x14ac:dyDescent="0.25">
      <c r="A288" s="91" t="s">
        <v>411</v>
      </c>
      <c r="B288" s="87" t="s">
        <v>412</v>
      </c>
      <c r="C288" s="87">
        <v>329</v>
      </c>
      <c r="D288" s="92" t="s">
        <v>899</v>
      </c>
      <c r="E288" s="92" t="s">
        <v>900</v>
      </c>
      <c r="F288" s="93">
        <v>44562</v>
      </c>
      <c r="G288" s="93">
        <v>44926</v>
      </c>
      <c r="H288" s="265"/>
      <c r="I288" s="76">
        <v>0.15</v>
      </c>
      <c r="J288" s="76">
        <v>8.3333333333333343E-2</v>
      </c>
      <c r="K288" s="76"/>
      <c r="L288" s="76">
        <v>8.3333333333333343E-2</v>
      </c>
      <c r="M288" s="76"/>
      <c r="N288" s="76">
        <v>8.3333333333333343E-2</v>
      </c>
      <c r="O288" s="76"/>
      <c r="P288" s="76">
        <v>8.3333333333333343E-2</v>
      </c>
      <c r="Q288" s="76"/>
      <c r="R288" s="76">
        <v>8.3333333333333343E-2</v>
      </c>
      <c r="S288" s="76"/>
      <c r="T288" s="76">
        <v>8.3333333333333343E-2</v>
      </c>
      <c r="U288" s="76"/>
      <c r="V288" s="76">
        <v>8.3333333333333343E-2</v>
      </c>
      <c r="W288" s="76"/>
      <c r="X288" s="76">
        <v>8.3333333333333343E-2</v>
      </c>
      <c r="Y288" s="76"/>
      <c r="Z288" s="76">
        <v>8.3333333333333343E-2</v>
      </c>
      <c r="AA288" s="76"/>
      <c r="AB288" s="76">
        <v>8.3333333333333343E-2</v>
      </c>
      <c r="AC288" s="76"/>
      <c r="AD288" s="76">
        <v>8.3333333333333343E-2</v>
      </c>
      <c r="AE288" s="76"/>
      <c r="AF288" s="76">
        <v>8.3333333333333343E-2</v>
      </c>
      <c r="AG288" s="76"/>
      <c r="AH288" s="76">
        <f t="shared" si="26"/>
        <v>1.0000000000000002</v>
      </c>
      <c r="AI288" s="85">
        <f t="shared" si="26"/>
        <v>0</v>
      </c>
      <c r="AJ288" s="92" t="s">
        <v>901</v>
      </c>
      <c r="AK288" s="87" t="s">
        <v>82</v>
      </c>
      <c r="AL288" s="270"/>
      <c r="AM288" s="88" t="s">
        <v>617</v>
      </c>
      <c r="AN288" s="88" t="s">
        <v>618</v>
      </c>
      <c r="AO288" s="89" t="s">
        <v>619</v>
      </c>
      <c r="AP288" s="89" t="s">
        <v>416</v>
      </c>
      <c r="AQ288" s="90"/>
    </row>
    <row r="289" spans="1:43" s="98" customFormat="1" ht="142.5" x14ac:dyDescent="0.25">
      <c r="A289" s="74" t="s">
        <v>411</v>
      </c>
      <c r="B289" s="80" t="s">
        <v>412</v>
      </c>
      <c r="C289" s="80">
        <v>329</v>
      </c>
      <c r="D289" s="71" t="s">
        <v>711</v>
      </c>
      <c r="E289" s="71" t="s">
        <v>902</v>
      </c>
      <c r="F289" s="81">
        <v>44562</v>
      </c>
      <c r="G289" s="81">
        <v>44926</v>
      </c>
      <c r="H289" s="265"/>
      <c r="I289" s="68">
        <v>0.15</v>
      </c>
      <c r="J289" s="68">
        <v>8.3333333333333343E-2</v>
      </c>
      <c r="K289" s="68"/>
      <c r="L289" s="68">
        <v>8.3333333333333343E-2</v>
      </c>
      <c r="M289" s="68"/>
      <c r="N289" s="68">
        <v>8.3333333333333343E-2</v>
      </c>
      <c r="O289" s="68"/>
      <c r="P289" s="68">
        <v>8.3333333333333343E-2</v>
      </c>
      <c r="Q289" s="68"/>
      <c r="R289" s="68">
        <v>8.3333333333333343E-2</v>
      </c>
      <c r="S289" s="68"/>
      <c r="T289" s="68">
        <v>8.3333333333333343E-2</v>
      </c>
      <c r="U289" s="68"/>
      <c r="V289" s="68">
        <v>8.3333333333333343E-2</v>
      </c>
      <c r="W289" s="68"/>
      <c r="X289" s="68">
        <v>8.3333333333333343E-2</v>
      </c>
      <c r="Y289" s="68"/>
      <c r="Z289" s="68">
        <v>8.3333333333333343E-2</v>
      </c>
      <c r="AA289" s="68"/>
      <c r="AB289" s="68">
        <v>8.3333333333333343E-2</v>
      </c>
      <c r="AC289" s="68"/>
      <c r="AD289" s="68">
        <v>8.3333333333333343E-2</v>
      </c>
      <c r="AE289" s="68"/>
      <c r="AF289" s="68">
        <v>8.3333333333333343E-2</v>
      </c>
      <c r="AG289" s="68"/>
      <c r="AH289" s="68">
        <f t="shared" ref="AH289" si="27">+J289+L289+N289+P289+R289+T289+V289+X289+Z289+AB289+AD289+AF289</f>
        <v>1.0000000000000002</v>
      </c>
      <c r="AI289" s="77">
        <f t="shared" ref="AI289" si="28">+K289+M289+O289+Q289+S289+U289+W289+Y289+AA289+AC289+AE289+AG289</f>
        <v>0</v>
      </c>
      <c r="AJ289" s="71" t="s">
        <v>734</v>
      </c>
      <c r="AK289" s="47" t="s">
        <v>82</v>
      </c>
      <c r="AL289" s="270"/>
      <c r="AM289" s="78" t="s">
        <v>617</v>
      </c>
      <c r="AN289" s="78" t="s">
        <v>618</v>
      </c>
      <c r="AO289" s="79" t="s">
        <v>619</v>
      </c>
      <c r="AP289" s="79" t="s">
        <v>416</v>
      </c>
      <c r="AQ289" s="102"/>
    </row>
    <row r="290" spans="1:43" s="96" customFormat="1" ht="114" customHeight="1" x14ac:dyDescent="0.25">
      <c r="A290" s="91" t="s">
        <v>411</v>
      </c>
      <c r="B290" s="87" t="s">
        <v>412</v>
      </c>
      <c r="C290" s="87">
        <v>329</v>
      </c>
      <c r="D290" s="92" t="s">
        <v>903</v>
      </c>
      <c r="E290" s="92" t="s">
        <v>904</v>
      </c>
      <c r="F290" s="93">
        <v>44713</v>
      </c>
      <c r="G290" s="93">
        <v>44895</v>
      </c>
      <c r="H290" s="265"/>
      <c r="I290" s="76">
        <v>0.05</v>
      </c>
      <c r="J290" s="76"/>
      <c r="K290" s="76"/>
      <c r="L290" s="76"/>
      <c r="M290" s="76"/>
      <c r="N290" s="76"/>
      <c r="O290" s="76"/>
      <c r="P290" s="76"/>
      <c r="Q290" s="76"/>
      <c r="R290" s="76"/>
      <c r="S290" s="76"/>
      <c r="T290" s="76">
        <v>0.5</v>
      </c>
      <c r="U290" s="76"/>
      <c r="V290" s="76"/>
      <c r="W290" s="76"/>
      <c r="X290" s="76"/>
      <c r="Y290" s="76"/>
      <c r="Z290" s="76"/>
      <c r="AA290" s="76"/>
      <c r="AB290" s="76"/>
      <c r="AC290" s="76"/>
      <c r="AD290" s="76">
        <v>0.5</v>
      </c>
      <c r="AE290" s="76"/>
      <c r="AF290" s="76"/>
      <c r="AG290" s="76"/>
      <c r="AH290" s="76">
        <f t="shared" si="26"/>
        <v>1</v>
      </c>
      <c r="AI290" s="85">
        <f t="shared" si="26"/>
        <v>0</v>
      </c>
      <c r="AJ290" s="92" t="s">
        <v>905</v>
      </c>
      <c r="AK290" s="87" t="s">
        <v>82</v>
      </c>
      <c r="AL290" s="270"/>
      <c r="AM290" s="88" t="s">
        <v>617</v>
      </c>
      <c r="AN290" s="88" t="s">
        <v>618</v>
      </c>
      <c r="AO290" s="89" t="s">
        <v>619</v>
      </c>
      <c r="AP290" s="89" t="s">
        <v>416</v>
      </c>
      <c r="AQ290" s="90"/>
    </row>
    <row r="291" spans="1:43" ht="114" customHeight="1" x14ac:dyDescent="0.25">
      <c r="A291" s="69" t="s">
        <v>411</v>
      </c>
      <c r="B291" s="70" t="s">
        <v>412</v>
      </c>
      <c r="C291" s="70">
        <v>329</v>
      </c>
      <c r="D291" s="71" t="s">
        <v>735</v>
      </c>
      <c r="E291" s="71" t="s">
        <v>736</v>
      </c>
      <c r="F291" s="81">
        <v>44713</v>
      </c>
      <c r="G291" s="81">
        <v>44895</v>
      </c>
      <c r="H291" s="265"/>
      <c r="I291" s="68">
        <v>0.05</v>
      </c>
      <c r="J291" s="68"/>
      <c r="K291" s="68"/>
      <c r="L291" s="68"/>
      <c r="M291" s="68"/>
      <c r="N291" s="68"/>
      <c r="O291" s="68"/>
      <c r="P291" s="68"/>
      <c r="Q291" s="68"/>
      <c r="R291" s="68"/>
      <c r="S291" s="68"/>
      <c r="T291" s="68">
        <v>0.5</v>
      </c>
      <c r="U291" s="68"/>
      <c r="V291" s="68"/>
      <c r="W291" s="68"/>
      <c r="X291" s="68"/>
      <c r="Y291" s="68"/>
      <c r="Z291" s="68"/>
      <c r="AA291" s="68"/>
      <c r="AB291" s="68"/>
      <c r="AC291" s="68"/>
      <c r="AD291" s="68">
        <v>0.5</v>
      </c>
      <c r="AE291" s="68"/>
      <c r="AF291" s="68"/>
      <c r="AG291" s="68"/>
      <c r="AH291" s="68">
        <f t="shared" ref="AH291" si="29">+J291+L291+N291+P291+R291+T291+V291+X291+Z291+AB291+AD291+AF291</f>
        <v>1</v>
      </c>
      <c r="AI291" s="77">
        <f t="shared" ref="AI291" si="30">+K291+M291+O291+Q291+S291+U291+W291+Y291+AA291+AC291+AE291+AG291</f>
        <v>0</v>
      </c>
      <c r="AJ291" s="71" t="s">
        <v>737</v>
      </c>
      <c r="AK291" s="47" t="s">
        <v>82</v>
      </c>
      <c r="AL291" s="270"/>
      <c r="AM291" s="78" t="s">
        <v>617</v>
      </c>
      <c r="AN291" s="78" t="s">
        <v>618</v>
      </c>
      <c r="AO291" s="79" t="s">
        <v>619</v>
      </c>
      <c r="AP291" s="79" t="s">
        <v>416</v>
      </c>
      <c r="AQ291" s="82"/>
    </row>
    <row r="292" spans="1:43" ht="86.25" hidden="1" x14ac:dyDescent="0.25">
      <c r="A292" s="42" t="s">
        <v>411</v>
      </c>
      <c r="B292" s="43" t="s">
        <v>412</v>
      </c>
      <c r="C292" s="43">
        <v>329</v>
      </c>
      <c r="D292" s="56" t="s">
        <v>738</v>
      </c>
      <c r="E292" s="57" t="s">
        <v>739</v>
      </c>
      <c r="F292" s="52">
        <v>44713</v>
      </c>
      <c r="G292" s="58" t="s">
        <v>740</v>
      </c>
      <c r="H292" s="265"/>
      <c r="I292" s="59">
        <v>0.05</v>
      </c>
      <c r="J292" s="58" t="s">
        <v>705</v>
      </c>
      <c r="K292" s="58" t="s">
        <v>705</v>
      </c>
      <c r="L292" s="58" t="s">
        <v>705</v>
      </c>
      <c r="M292" s="58" t="s">
        <v>705</v>
      </c>
      <c r="N292" s="58" t="s">
        <v>705</v>
      </c>
      <c r="O292" s="58" t="s">
        <v>705</v>
      </c>
      <c r="P292" s="58" t="s">
        <v>705</v>
      </c>
      <c r="Q292" s="58" t="s">
        <v>705</v>
      </c>
      <c r="R292" s="58" t="s">
        <v>705</v>
      </c>
      <c r="S292" s="58" t="s">
        <v>705</v>
      </c>
      <c r="T292" s="59">
        <v>1</v>
      </c>
      <c r="U292" s="58" t="s">
        <v>705</v>
      </c>
      <c r="V292" s="58" t="s">
        <v>705</v>
      </c>
      <c r="W292" s="58" t="s">
        <v>705</v>
      </c>
      <c r="X292" s="58" t="s">
        <v>705</v>
      </c>
      <c r="Y292" s="58" t="s">
        <v>705</v>
      </c>
      <c r="Z292" s="58" t="s">
        <v>705</v>
      </c>
      <c r="AA292" s="58" t="s">
        <v>705</v>
      </c>
      <c r="AB292" s="58" t="s">
        <v>705</v>
      </c>
      <c r="AC292" s="58" t="s">
        <v>705</v>
      </c>
      <c r="AD292" s="58" t="s">
        <v>705</v>
      </c>
      <c r="AE292" s="58" t="s">
        <v>705</v>
      </c>
      <c r="AF292" s="58" t="s">
        <v>705</v>
      </c>
      <c r="AG292" s="58" t="s">
        <v>705</v>
      </c>
      <c r="AH292" s="59">
        <v>1</v>
      </c>
      <c r="AI292" s="60">
        <v>0</v>
      </c>
      <c r="AJ292" s="62" t="s">
        <v>741</v>
      </c>
      <c r="AK292" s="47" t="s">
        <v>82</v>
      </c>
      <c r="AL292" s="270"/>
      <c r="AM292" s="58" t="s">
        <v>617</v>
      </c>
      <c r="AN292" s="58" t="s">
        <v>618</v>
      </c>
      <c r="AO292" s="58" t="s">
        <v>619</v>
      </c>
      <c r="AP292" s="58" t="s">
        <v>416</v>
      </c>
      <c r="AQ292" s="72"/>
    </row>
    <row r="293" spans="1:43" ht="86.25" hidden="1" x14ac:dyDescent="0.2">
      <c r="A293" s="42" t="s">
        <v>411</v>
      </c>
      <c r="B293" s="43" t="s">
        <v>412</v>
      </c>
      <c r="C293" s="43">
        <v>329</v>
      </c>
      <c r="D293" s="56" t="s">
        <v>738</v>
      </c>
      <c r="E293" s="57" t="s">
        <v>742</v>
      </c>
      <c r="F293" s="52">
        <v>44621</v>
      </c>
      <c r="G293" s="52">
        <v>44681</v>
      </c>
      <c r="H293" s="265"/>
      <c r="I293" s="59">
        <v>0.05</v>
      </c>
      <c r="J293" s="58" t="s">
        <v>705</v>
      </c>
      <c r="K293" s="58" t="s">
        <v>705</v>
      </c>
      <c r="L293" s="58" t="s">
        <v>705</v>
      </c>
      <c r="M293" s="58" t="s">
        <v>705</v>
      </c>
      <c r="N293" s="59">
        <v>1</v>
      </c>
      <c r="O293" s="58" t="s">
        <v>705</v>
      </c>
      <c r="P293" s="58" t="s">
        <v>705</v>
      </c>
      <c r="Q293" s="58" t="s">
        <v>705</v>
      </c>
      <c r="R293" s="58" t="s">
        <v>705</v>
      </c>
      <c r="S293" s="58" t="s">
        <v>705</v>
      </c>
      <c r="T293" s="58" t="s">
        <v>705</v>
      </c>
      <c r="U293" s="58" t="s">
        <v>705</v>
      </c>
      <c r="V293" s="58" t="s">
        <v>705</v>
      </c>
      <c r="W293" s="58" t="s">
        <v>705</v>
      </c>
      <c r="X293" s="58" t="s">
        <v>705</v>
      </c>
      <c r="Y293" s="58" t="s">
        <v>705</v>
      </c>
      <c r="Z293" s="58" t="s">
        <v>705</v>
      </c>
      <c r="AA293" s="58" t="s">
        <v>705</v>
      </c>
      <c r="AB293" s="58" t="s">
        <v>705</v>
      </c>
      <c r="AC293" s="58" t="s">
        <v>705</v>
      </c>
      <c r="AD293" s="58" t="s">
        <v>705</v>
      </c>
      <c r="AE293" s="58" t="s">
        <v>705</v>
      </c>
      <c r="AF293" s="58" t="s">
        <v>705</v>
      </c>
      <c r="AG293" s="58" t="s">
        <v>705</v>
      </c>
      <c r="AH293" s="59">
        <v>1</v>
      </c>
      <c r="AI293" s="60">
        <v>0</v>
      </c>
      <c r="AJ293" s="63" t="s">
        <v>743</v>
      </c>
      <c r="AK293" s="47" t="s">
        <v>82</v>
      </c>
      <c r="AL293" s="270"/>
      <c r="AM293" s="64" t="s">
        <v>617</v>
      </c>
      <c r="AN293" s="64" t="s">
        <v>618</v>
      </c>
      <c r="AO293" s="64" t="s">
        <v>619</v>
      </c>
      <c r="AP293" s="64" t="s">
        <v>416</v>
      </c>
      <c r="AQ293" s="72"/>
    </row>
    <row r="294" spans="1:43" ht="86.25" hidden="1" x14ac:dyDescent="0.2">
      <c r="A294" s="42" t="s">
        <v>411</v>
      </c>
      <c r="B294" s="43" t="s">
        <v>412</v>
      </c>
      <c r="C294" s="43">
        <v>329</v>
      </c>
      <c r="D294" s="56" t="s">
        <v>738</v>
      </c>
      <c r="E294" s="57" t="s">
        <v>744</v>
      </c>
      <c r="F294" s="52">
        <v>44621</v>
      </c>
      <c r="G294" s="52">
        <v>44926</v>
      </c>
      <c r="H294" s="265"/>
      <c r="I294" s="59">
        <v>0.05</v>
      </c>
      <c r="J294" s="58" t="s">
        <v>705</v>
      </c>
      <c r="K294" s="58" t="s">
        <v>705</v>
      </c>
      <c r="L294" s="58" t="s">
        <v>705</v>
      </c>
      <c r="M294" s="58" t="s">
        <v>705</v>
      </c>
      <c r="N294" s="59">
        <v>0.25</v>
      </c>
      <c r="O294" s="58" t="s">
        <v>705</v>
      </c>
      <c r="P294" s="58" t="s">
        <v>705</v>
      </c>
      <c r="Q294" s="58" t="s">
        <v>705</v>
      </c>
      <c r="R294" s="58" t="s">
        <v>705</v>
      </c>
      <c r="S294" s="58" t="s">
        <v>705</v>
      </c>
      <c r="T294" s="59">
        <v>0.25</v>
      </c>
      <c r="U294" s="58" t="s">
        <v>705</v>
      </c>
      <c r="V294" s="58" t="s">
        <v>705</v>
      </c>
      <c r="W294" s="58" t="s">
        <v>705</v>
      </c>
      <c r="X294" s="58" t="s">
        <v>705</v>
      </c>
      <c r="Y294" s="58" t="s">
        <v>705</v>
      </c>
      <c r="Z294" s="59">
        <v>0.25</v>
      </c>
      <c r="AA294" s="58" t="s">
        <v>705</v>
      </c>
      <c r="AB294" s="58" t="s">
        <v>705</v>
      </c>
      <c r="AC294" s="58" t="s">
        <v>705</v>
      </c>
      <c r="AD294" s="58" t="s">
        <v>705</v>
      </c>
      <c r="AE294" s="58" t="s">
        <v>705</v>
      </c>
      <c r="AF294" s="59">
        <v>0.25</v>
      </c>
      <c r="AG294" s="58" t="s">
        <v>705</v>
      </c>
      <c r="AH294" s="59">
        <v>1</v>
      </c>
      <c r="AI294" s="60">
        <v>0</v>
      </c>
      <c r="AJ294" s="63" t="s">
        <v>743</v>
      </c>
      <c r="AK294" s="47" t="s">
        <v>82</v>
      </c>
      <c r="AL294" s="270"/>
      <c r="AM294" s="64" t="s">
        <v>617</v>
      </c>
      <c r="AN294" s="64" t="s">
        <v>618</v>
      </c>
      <c r="AO294" s="64" t="s">
        <v>619</v>
      </c>
      <c r="AP294" s="64" t="s">
        <v>416</v>
      </c>
      <c r="AQ294" s="72"/>
    </row>
    <row r="295" spans="1:43" ht="106.5" hidden="1" customHeight="1" x14ac:dyDescent="0.2">
      <c r="A295" s="42" t="s">
        <v>411</v>
      </c>
      <c r="B295" s="43" t="s">
        <v>412</v>
      </c>
      <c r="C295" s="43">
        <v>329</v>
      </c>
      <c r="D295" s="56" t="s">
        <v>738</v>
      </c>
      <c r="E295" s="57" t="s">
        <v>745</v>
      </c>
      <c r="F295" s="52">
        <v>44713</v>
      </c>
      <c r="G295" s="52">
        <v>44926</v>
      </c>
      <c r="H295" s="265"/>
      <c r="I295" s="59">
        <v>0.05</v>
      </c>
      <c r="J295" s="58" t="s">
        <v>705</v>
      </c>
      <c r="K295" s="58" t="s">
        <v>705</v>
      </c>
      <c r="L295" s="58" t="s">
        <v>705</v>
      </c>
      <c r="M295" s="58" t="s">
        <v>705</v>
      </c>
      <c r="N295" s="58" t="s">
        <v>705</v>
      </c>
      <c r="O295" s="58" t="s">
        <v>705</v>
      </c>
      <c r="P295" s="58" t="s">
        <v>705</v>
      </c>
      <c r="Q295" s="58" t="s">
        <v>705</v>
      </c>
      <c r="R295" s="58" t="s">
        <v>705</v>
      </c>
      <c r="S295" s="58" t="s">
        <v>705</v>
      </c>
      <c r="T295" s="59">
        <v>0.5</v>
      </c>
      <c r="U295" s="58" t="s">
        <v>705</v>
      </c>
      <c r="V295" s="58" t="s">
        <v>705</v>
      </c>
      <c r="W295" s="58" t="s">
        <v>705</v>
      </c>
      <c r="X295" s="58" t="s">
        <v>705</v>
      </c>
      <c r="Y295" s="58" t="s">
        <v>705</v>
      </c>
      <c r="Z295" s="58" t="s">
        <v>705</v>
      </c>
      <c r="AA295" s="58" t="s">
        <v>705</v>
      </c>
      <c r="AB295" s="58" t="s">
        <v>705</v>
      </c>
      <c r="AC295" s="58" t="s">
        <v>705</v>
      </c>
      <c r="AD295" s="59">
        <v>0.5</v>
      </c>
      <c r="AE295" s="58" t="s">
        <v>705</v>
      </c>
      <c r="AF295" s="59"/>
      <c r="AG295" s="58" t="s">
        <v>705</v>
      </c>
      <c r="AH295" s="59">
        <v>1</v>
      </c>
      <c r="AI295" s="60">
        <v>0</v>
      </c>
      <c r="AJ295" s="63" t="s">
        <v>746</v>
      </c>
      <c r="AK295" s="47" t="s">
        <v>82</v>
      </c>
      <c r="AL295" s="270"/>
      <c r="AM295" s="64" t="s">
        <v>617</v>
      </c>
      <c r="AN295" s="64" t="s">
        <v>618</v>
      </c>
      <c r="AO295" s="64" t="s">
        <v>619</v>
      </c>
      <c r="AP295" s="64" t="s">
        <v>416</v>
      </c>
      <c r="AQ295" s="72"/>
    </row>
    <row r="296" spans="1:43" ht="103.5" hidden="1" customHeight="1" x14ac:dyDescent="0.25">
      <c r="A296" s="42" t="s">
        <v>411</v>
      </c>
      <c r="B296" s="43" t="s">
        <v>412</v>
      </c>
      <c r="C296" s="43">
        <v>329</v>
      </c>
      <c r="D296" s="22" t="s">
        <v>711</v>
      </c>
      <c r="E296" s="22" t="s">
        <v>747</v>
      </c>
      <c r="F296" s="23">
        <v>44713</v>
      </c>
      <c r="G296" s="23">
        <v>44926</v>
      </c>
      <c r="H296" s="266"/>
      <c r="I296" s="24">
        <v>0.05</v>
      </c>
      <c r="J296" s="24"/>
      <c r="K296" s="24"/>
      <c r="L296" s="24"/>
      <c r="M296" s="24"/>
      <c r="N296" s="24"/>
      <c r="O296" s="24"/>
      <c r="P296" s="24"/>
      <c r="Q296" s="24"/>
      <c r="R296" s="24"/>
      <c r="S296" s="24"/>
      <c r="T296" s="24">
        <v>0.5</v>
      </c>
      <c r="U296" s="24"/>
      <c r="V296" s="24"/>
      <c r="W296" s="24"/>
      <c r="X296" s="24"/>
      <c r="Y296" s="24"/>
      <c r="Z296" s="24"/>
      <c r="AA296" s="24"/>
      <c r="AB296" s="24"/>
      <c r="AC296" s="24"/>
      <c r="AD296" s="24">
        <v>0.5</v>
      </c>
      <c r="AE296" s="24"/>
      <c r="AF296" s="24"/>
      <c r="AG296" s="24"/>
      <c r="AH296" s="24">
        <f t="shared" ref="AH296:AI314" si="31">+J296+L296+N296+P296+R296+T296+V296+X296+Z296+AB296+AD296+AF296</f>
        <v>1</v>
      </c>
      <c r="AI296" s="44">
        <f t="shared" si="31"/>
        <v>0</v>
      </c>
      <c r="AJ296" s="22" t="s">
        <v>748</v>
      </c>
      <c r="AK296" s="47" t="s">
        <v>82</v>
      </c>
      <c r="AL296" s="277"/>
      <c r="AM296" s="45" t="s">
        <v>617</v>
      </c>
      <c r="AN296" s="45" t="s">
        <v>618</v>
      </c>
      <c r="AO296" s="25" t="s">
        <v>619</v>
      </c>
      <c r="AP296" s="25" t="s">
        <v>416</v>
      </c>
      <c r="AQ296" s="72"/>
    </row>
    <row r="297" spans="1:43" ht="105.75" hidden="1" customHeight="1" x14ac:dyDescent="0.25">
      <c r="A297" s="42" t="s">
        <v>41</v>
      </c>
      <c r="B297" s="43" t="s">
        <v>437</v>
      </c>
      <c r="C297" s="43">
        <v>415</v>
      </c>
      <c r="D297" s="22" t="s">
        <v>749</v>
      </c>
      <c r="E297" s="22" t="s">
        <v>750</v>
      </c>
      <c r="F297" s="23">
        <v>44621</v>
      </c>
      <c r="G297" s="23">
        <v>44651</v>
      </c>
      <c r="H297" s="271">
        <f>SUM(I297:I300)</f>
        <v>1</v>
      </c>
      <c r="I297" s="24">
        <v>0.2</v>
      </c>
      <c r="J297" s="24"/>
      <c r="K297" s="24"/>
      <c r="L297" s="24"/>
      <c r="M297" s="24"/>
      <c r="N297" s="24">
        <v>1</v>
      </c>
      <c r="O297" s="24"/>
      <c r="P297" s="24"/>
      <c r="Q297" s="24"/>
      <c r="R297" s="24"/>
      <c r="S297" s="24"/>
      <c r="T297" s="24"/>
      <c r="U297" s="24"/>
      <c r="V297" s="24"/>
      <c r="W297" s="24"/>
      <c r="X297" s="24"/>
      <c r="Y297" s="24"/>
      <c r="Z297" s="24"/>
      <c r="AA297" s="24"/>
      <c r="AB297" s="24"/>
      <c r="AC297" s="24"/>
      <c r="AD297" s="24"/>
      <c r="AE297" s="24"/>
      <c r="AF297" s="24"/>
      <c r="AG297" s="24"/>
      <c r="AH297" s="24">
        <f t="shared" si="31"/>
        <v>1</v>
      </c>
      <c r="AI297" s="44">
        <f t="shared" si="31"/>
        <v>0</v>
      </c>
      <c r="AJ297" s="22" t="s">
        <v>751</v>
      </c>
      <c r="AK297" s="47" t="s">
        <v>82</v>
      </c>
      <c r="AL297" s="47" t="s">
        <v>82</v>
      </c>
      <c r="AM297" s="45" t="s">
        <v>617</v>
      </c>
      <c r="AN297" s="45" t="s">
        <v>618</v>
      </c>
      <c r="AO297" s="25" t="s">
        <v>619</v>
      </c>
      <c r="AP297" s="25" t="s">
        <v>416</v>
      </c>
      <c r="AQ297" s="72"/>
    </row>
    <row r="298" spans="1:43" ht="111.75" hidden="1" customHeight="1" x14ac:dyDescent="0.25">
      <c r="A298" s="42" t="s">
        <v>41</v>
      </c>
      <c r="B298" s="43" t="s">
        <v>437</v>
      </c>
      <c r="C298" s="43">
        <v>415</v>
      </c>
      <c r="D298" s="22" t="s">
        <v>749</v>
      </c>
      <c r="E298" s="22" t="s">
        <v>752</v>
      </c>
      <c r="F298" s="23">
        <v>44713</v>
      </c>
      <c r="G298" s="23">
        <v>44926</v>
      </c>
      <c r="H298" s="271"/>
      <c r="I298" s="24">
        <v>0.2</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31"/>
        <v>1</v>
      </c>
      <c r="AI298" s="44">
        <f t="shared" si="31"/>
        <v>0</v>
      </c>
      <c r="AJ298" s="22" t="s">
        <v>753</v>
      </c>
      <c r="AK298" s="47" t="s">
        <v>82</v>
      </c>
      <c r="AL298" s="47" t="s">
        <v>82</v>
      </c>
      <c r="AM298" s="45" t="s">
        <v>617</v>
      </c>
      <c r="AN298" s="45" t="s">
        <v>618</v>
      </c>
      <c r="AO298" s="25" t="s">
        <v>619</v>
      </c>
      <c r="AP298" s="25" t="s">
        <v>416</v>
      </c>
      <c r="AQ298" s="72"/>
    </row>
    <row r="299" spans="1:43" ht="108" hidden="1" customHeight="1" x14ac:dyDescent="0.25">
      <c r="A299" s="42" t="s">
        <v>41</v>
      </c>
      <c r="B299" s="43" t="s">
        <v>437</v>
      </c>
      <c r="C299" s="43">
        <v>415</v>
      </c>
      <c r="D299" s="22" t="s">
        <v>749</v>
      </c>
      <c r="E299" s="22" t="s">
        <v>754</v>
      </c>
      <c r="F299" s="23">
        <v>44621</v>
      </c>
      <c r="G299" s="23">
        <v>44926</v>
      </c>
      <c r="H299" s="271"/>
      <c r="I299" s="24">
        <v>0.3</v>
      </c>
      <c r="J299" s="24"/>
      <c r="K299" s="24"/>
      <c r="L299" s="24"/>
      <c r="M299" s="24"/>
      <c r="N299" s="24">
        <v>0.25</v>
      </c>
      <c r="O299" s="24"/>
      <c r="P299" s="24"/>
      <c r="Q299" s="24"/>
      <c r="R299" s="24"/>
      <c r="S299" s="24"/>
      <c r="T299" s="24">
        <v>0.25</v>
      </c>
      <c r="U299" s="24"/>
      <c r="V299" s="24"/>
      <c r="W299" s="24"/>
      <c r="X299" s="24"/>
      <c r="Y299" s="24"/>
      <c r="Z299" s="24">
        <v>0.25</v>
      </c>
      <c r="AA299" s="24"/>
      <c r="AB299" s="24"/>
      <c r="AC299" s="24"/>
      <c r="AD299" s="24">
        <v>0.25</v>
      </c>
      <c r="AE299" s="24"/>
      <c r="AF299" s="24"/>
      <c r="AG299" s="24"/>
      <c r="AH299" s="24">
        <f t="shared" si="31"/>
        <v>1</v>
      </c>
      <c r="AI299" s="44">
        <f t="shared" si="31"/>
        <v>0</v>
      </c>
      <c r="AJ299" s="22" t="s">
        <v>755</v>
      </c>
      <c r="AK299" s="47" t="s">
        <v>82</v>
      </c>
      <c r="AL299" s="47" t="s">
        <v>82</v>
      </c>
      <c r="AM299" s="45" t="s">
        <v>617</v>
      </c>
      <c r="AN299" s="45" t="s">
        <v>618</v>
      </c>
      <c r="AO299" s="25" t="s">
        <v>619</v>
      </c>
      <c r="AP299" s="25" t="s">
        <v>416</v>
      </c>
      <c r="AQ299" s="72"/>
    </row>
    <row r="300" spans="1:43" ht="115.5" hidden="1" customHeight="1" x14ac:dyDescent="0.25">
      <c r="A300" s="42" t="s">
        <v>41</v>
      </c>
      <c r="B300" s="43" t="s">
        <v>437</v>
      </c>
      <c r="C300" s="43">
        <v>415</v>
      </c>
      <c r="D300" s="22" t="s">
        <v>749</v>
      </c>
      <c r="E300" s="22" t="s">
        <v>756</v>
      </c>
      <c r="F300" s="23">
        <v>44621</v>
      </c>
      <c r="G300" s="23">
        <v>44926</v>
      </c>
      <c r="H300" s="271"/>
      <c r="I300" s="24">
        <v>0.3</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31"/>
        <v>1</v>
      </c>
      <c r="AI300" s="44">
        <f t="shared" si="31"/>
        <v>0</v>
      </c>
      <c r="AJ300" s="22" t="s">
        <v>757</v>
      </c>
      <c r="AK300" s="47" t="s">
        <v>82</v>
      </c>
      <c r="AL300" s="47" t="s">
        <v>82</v>
      </c>
      <c r="AM300" s="45" t="s">
        <v>617</v>
      </c>
      <c r="AN300" s="45" t="s">
        <v>618</v>
      </c>
      <c r="AO300" s="25" t="s">
        <v>619</v>
      </c>
      <c r="AP300" s="25" t="s">
        <v>416</v>
      </c>
      <c r="AQ300" s="72"/>
    </row>
    <row r="301" spans="1:43" ht="120" hidden="1" customHeight="1" x14ac:dyDescent="0.25">
      <c r="A301" s="42" t="s">
        <v>41</v>
      </c>
      <c r="B301" s="43" t="s">
        <v>437</v>
      </c>
      <c r="C301" s="43">
        <v>415</v>
      </c>
      <c r="D301" s="22" t="s">
        <v>758</v>
      </c>
      <c r="E301" s="22" t="s">
        <v>759</v>
      </c>
      <c r="F301" s="23">
        <v>44562</v>
      </c>
      <c r="G301" s="23">
        <v>44926</v>
      </c>
      <c r="H301" s="271">
        <f>SUM(I301:I303)</f>
        <v>1</v>
      </c>
      <c r="I301" s="24">
        <v>0.6</v>
      </c>
      <c r="J301" s="24">
        <v>8.3333333333333343E-2</v>
      </c>
      <c r="K301" s="24"/>
      <c r="L301" s="24">
        <v>8.3333333333333343E-2</v>
      </c>
      <c r="M301" s="24"/>
      <c r="N301" s="24">
        <v>8.3333333333333343E-2</v>
      </c>
      <c r="O301" s="24"/>
      <c r="P301" s="24">
        <v>8.3333333333333343E-2</v>
      </c>
      <c r="Q301" s="24"/>
      <c r="R301" s="24">
        <v>8.3333333333333343E-2</v>
      </c>
      <c r="S301" s="24"/>
      <c r="T301" s="24">
        <v>8.3333333333333343E-2</v>
      </c>
      <c r="U301" s="24"/>
      <c r="V301" s="24">
        <v>8.3333333333333343E-2</v>
      </c>
      <c r="W301" s="24"/>
      <c r="X301" s="24">
        <v>8.3333333333333343E-2</v>
      </c>
      <c r="Y301" s="24"/>
      <c r="Z301" s="24">
        <v>8.3333333333333343E-2</v>
      </c>
      <c r="AA301" s="24"/>
      <c r="AB301" s="24">
        <v>8.3333333333333343E-2</v>
      </c>
      <c r="AC301" s="24"/>
      <c r="AD301" s="24">
        <v>8.3333333333333343E-2</v>
      </c>
      <c r="AE301" s="24"/>
      <c r="AF301" s="24">
        <v>8.3333333333333343E-2</v>
      </c>
      <c r="AG301" s="24"/>
      <c r="AH301" s="24">
        <f t="shared" si="31"/>
        <v>1.0000000000000002</v>
      </c>
      <c r="AI301" s="44">
        <f t="shared" si="31"/>
        <v>0</v>
      </c>
      <c r="AJ301" s="22" t="s">
        <v>760</v>
      </c>
      <c r="AK301" s="47" t="s">
        <v>82</v>
      </c>
      <c r="AL301" s="47" t="s">
        <v>82</v>
      </c>
      <c r="AM301" s="45" t="s">
        <v>617</v>
      </c>
      <c r="AN301" s="45" t="s">
        <v>618</v>
      </c>
      <c r="AO301" s="25" t="s">
        <v>619</v>
      </c>
      <c r="AP301" s="25" t="s">
        <v>416</v>
      </c>
      <c r="AQ301" s="72"/>
    </row>
    <row r="302" spans="1:43" ht="120" hidden="1" customHeight="1" x14ac:dyDescent="0.25">
      <c r="A302" s="42" t="s">
        <v>41</v>
      </c>
      <c r="B302" s="43" t="s">
        <v>437</v>
      </c>
      <c r="C302" s="43">
        <v>415</v>
      </c>
      <c r="D302" s="22" t="s">
        <v>758</v>
      </c>
      <c r="E302" s="22" t="s">
        <v>761</v>
      </c>
      <c r="F302" s="23">
        <v>44713</v>
      </c>
      <c r="G302" s="23">
        <v>44926</v>
      </c>
      <c r="H302" s="271"/>
      <c r="I302" s="24">
        <v>0.25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si="31"/>
        <v>1</v>
      </c>
      <c r="AI302" s="44">
        <f t="shared" si="31"/>
        <v>0</v>
      </c>
      <c r="AJ302" s="22" t="s">
        <v>762</v>
      </c>
      <c r="AK302" s="47" t="s">
        <v>82</v>
      </c>
      <c r="AL302" s="47" t="s">
        <v>82</v>
      </c>
      <c r="AM302" s="45" t="s">
        <v>617</v>
      </c>
      <c r="AN302" s="45" t="s">
        <v>618</v>
      </c>
      <c r="AO302" s="25" t="s">
        <v>619</v>
      </c>
      <c r="AP302" s="25" t="s">
        <v>416</v>
      </c>
      <c r="AQ302" s="72"/>
    </row>
    <row r="303" spans="1:43" ht="128.25" hidden="1" customHeight="1" x14ac:dyDescent="0.25">
      <c r="A303" s="42" t="s">
        <v>41</v>
      </c>
      <c r="B303" s="43" t="s">
        <v>437</v>
      </c>
      <c r="C303" s="43">
        <v>415</v>
      </c>
      <c r="D303" s="22" t="s">
        <v>758</v>
      </c>
      <c r="E303" s="22" t="s">
        <v>763</v>
      </c>
      <c r="F303" s="23">
        <v>44713</v>
      </c>
      <c r="G303" s="23">
        <v>44926</v>
      </c>
      <c r="H303" s="271"/>
      <c r="I303" s="24">
        <v>0.15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31"/>
        <v>1</v>
      </c>
      <c r="AI303" s="44">
        <f t="shared" si="31"/>
        <v>0</v>
      </c>
      <c r="AJ303" s="22" t="s">
        <v>764</v>
      </c>
      <c r="AK303" s="47" t="s">
        <v>82</v>
      </c>
      <c r="AL303" s="47" t="s">
        <v>82</v>
      </c>
      <c r="AM303" s="45" t="s">
        <v>617</v>
      </c>
      <c r="AN303" s="45" t="s">
        <v>618</v>
      </c>
      <c r="AO303" s="25" t="s">
        <v>619</v>
      </c>
      <c r="AP303" s="25" t="s">
        <v>416</v>
      </c>
      <c r="AQ303" s="72"/>
    </row>
    <row r="304" spans="1:43" ht="142.5" hidden="1" customHeight="1" x14ac:dyDescent="0.25">
      <c r="A304" s="42" t="s">
        <v>41</v>
      </c>
      <c r="B304" s="43" t="s">
        <v>437</v>
      </c>
      <c r="C304" s="43">
        <v>415</v>
      </c>
      <c r="D304" s="22" t="s">
        <v>765</v>
      </c>
      <c r="E304" s="22" t="s">
        <v>766</v>
      </c>
      <c r="F304" s="23">
        <v>44621</v>
      </c>
      <c r="G304" s="23">
        <v>44926</v>
      </c>
      <c r="H304" s="271">
        <f>SUM(I304:I309)</f>
        <v>1.6999999999999997</v>
      </c>
      <c r="I304" s="24">
        <v>0.15</v>
      </c>
      <c r="J304" s="24"/>
      <c r="K304" s="24"/>
      <c r="L304" s="24"/>
      <c r="M304" s="24"/>
      <c r="N304" s="24">
        <v>0.25</v>
      </c>
      <c r="O304" s="24"/>
      <c r="P304" s="24"/>
      <c r="Q304" s="24"/>
      <c r="R304" s="24"/>
      <c r="S304" s="24"/>
      <c r="T304" s="24">
        <v>0.25</v>
      </c>
      <c r="U304" s="24"/>
      <c r="V304" s="24"/>
      <c r="W304" s="24"/>
      <c r="X304" s="24"/>
      <c r="Y304" s="24"/>
      <c r="Z304" s="24">
        <v>0.25</v>
      </c>
      <c r="AA304" s="24"/>
      <c r="AB304" s="24"/>
      <c r="AC304" s="24"/>
      <c r="AD304" s="24">
        <v>0.25</v>
      </c>
      <c r="AE304" s="24"/>
      <c r="AF304" s="24"/>
      <c r="AG304" s="24"/>
      <c r="AH304" s="24">
        <f t="shared" si="31"/>
        <v>1</v>
      </c>
      <c r="AI304" s="44">
        <f t="shared" si="31"/>
        <v>0</v>
      </c>
      <c r="AJ304" s="22" t="s">
        <v>767</v>
      </c>
      <c r="AK304" s="47" t="s">
        <v>82</v>
      </c>
      <c r="AL304" s="47" t="s">
        <v>82</v>
      </c>
      <c r="AM304" s="45" t="s">
        <v>617</v>
      </c>
      <c r="AN304" s="45" t="s">
        <v>618</v>
      </c>
      <c r="AO304" s="25" t="s">
        <v>619</v>
      </c>
      <c r="AP304" s="25" t="s">
        <v>416</v>
      </c>
      <c r="AQ304" s="72"/>
    </row>
    <row r="305" spans="1:43" s="96" customFormat="1" ht="142.5" customHeight="1" x14ac:dyDescent="0.25">
      <c r="A305" s="91" t="s">
        <v>41</v>
      </c>
      <c r="B305" s="87" t="s">
        <v>437</v>
      </c>
      <c r="C305" s="87">
        <v>415</v>
      </c>
      <c r="D305" s="92" t="s">
        <v>906</v>
      </c>
      <c r="E305" s="92" t="s">
        <v>907</v>
      </c>
      <c r="F305" s="93">
        <v>44621</v>
      </c>
      <c r="G305" s="93">
        <v>44926</v>
      </c>
      <c r="H305" s="271"/>
      <c r="I305" s="76">
        <v>0.35</v>
      </c>
      <c r="J305" s="76"/>
      <c r="K305" s="76"/>
      <c r="L305" s="76"/>
      <c r="M305" s="76"/>
      <c r="N305" s="76">
        <v>0.25</v>
      </c>
      <c r="O305" s="76"/>
      <c r="P305" s="76"/>
      <c r="Q305" s="76"/>
      <c r="R305" s="76"/>
      <c r="S305" s="76"/>
      <c r="T305" s="76">
        <v>0.25</v>
      </c>
      <c r="U305" s="76"/>
      <c r="V305" s="76"/>
      <c r="W305" s="76"/>
      <c r="X305" s="76"/>
      <c r="Y305" s="76"/>
      <c r="Z305" s="76">
        <v>0.25</v>
      </c>
      <c r="AA305" s="76"/>
      <c r="AB305" s="76"/>
      <c r="AC305" s="76"/>
      <c r="AD305" s="76">
        <v>0.25</v>
      </c>
      <c r="AE305" s="76"/>
      <c r="AF305" s="76"/>
      <c r="AG305" s="76"/>
      <c r="AH305" s="76">
        <f t="shared" si="31"/>
        <v>1</v>
      </c>
      <c r="AI305" s="85">
        <f t="shared" si="31"/>
        <v>0</v>
      </c>
      <c r="AJ305" s="92" t="s">
        <v>769</v>
      </c>
      <c r="AK305" s="87" t="s">
        <v>82</v>
      </c>
      <c r="AL305" s="87" t="s">
        <v>82</v>
      </c>
      <c r="AM305" s="88" t="s">
        <v>617</v>
      </c>
      <c r="AN305" s="88" t="s">
        <v>618</v>
      </c>
      <c r="AO305" s="89" t="s">
        <v>619</v>
      </c>
      <c r="AP305" s="89" t="s">
        <v>416</v>
      </c>
      <c r="AQ305" s="90"/>
    </row>
    <row r="306" spans="1:43" ht="142.5" customHeight="1" x14ac:dyDescent="0.25">
      <c r="A306" s="69" t="s">
        <v>41</v>
      </c>
      <c r="B306" s="70" t="s">
        <v>437</v>
      </c>
      <c r="C306" s="70">
        <v>415</v>
      </c>
      <c r="D306" s="71" t="s">
        <v>765</v>
      </c>
      <c r="E306" s="83" t="s">
        <v>768</v>
      </c>
      <c r="F306" s="81">
        <v>44621</v>
      </c>
      <c r="G306" s="81">
        <v>44926</v>
      </c>
      <c r="H306" s="271"/>
      <c r="I306" s="68">
        <v>0.35</v>
      </c>
      <c r="J306" s="68"/>
      <c r="K306" s="68"/>
      <c r="L306" s="68"/>
      <c r="M306" s="68"/>
      <c r="N306" s="68">
        <v>0.25</v>
      </c>
      <c r="O306" s="68"/>
      <c r="P306" s="68"/>
      <c r="Q306" s="68"/>
      <c r="R306" s="68"/>
      <c r="S306" s="68"/>
      <c r="T306" s="68">
        <v>0.25</v>
      </c>
      <c r="U306" s="68"/>
      <c r="V306" s="68"/>
      <c r="W306" s="68"/>
      <c r="X306" s="68"/>
      <c r="Y306" s="68"/>
      <c r="Z306" s="68">
        <v>0.25</v>
      </c>
      <c r="AA306" s="68"/>
      <c r="AB306" s="68"/>
      <c r="AC306" s="68"/>
      <c r="AD306" s="68">
        <v>0.25</v>
      </c>
      <c r="AE306" s="68"/>
      <c r="AF306" s="68"/>
      <c r="AG306" s="68"/>
      <c r="AH306" s="68">
        <f t="shared" ref="AH306" si="32">+J306+L306+N306+P306+R306+T306+V306+X306+Z306+AB306+AD306+AF306</f>
        <v>1</v>
      </c>
      <c r="AI306" s="77">
        <f t="shared" ref="AI306" si="33">+K306+M306+O306+Q306+S306+U306+W306+Y306+AA306+AC306+AE306+AG306</f>
        <v>0</v>
      </c>
      <c r="AJ306" s="71" t="s">
        <v>769</v>
      </c>
      <c r="AK306" s="80" t="s">
        <v>82</v>
      </c>
      <c r="AL306" s="80" t="s">
        <v>82</v>
      </c>
      <c r="AM306" s="78" t="s">
        <v>617</v>
      </c>
      <c r="AN306" s="78" t="s">
        <v>618</v>
      </c>
      <c r="AO306" s="79" t="s">
        <v>619</v>
      </c>
      <c r="AP306" s="79" t="s">
        <v>416</v>
      </c>
      <c r="AQ306" s="82"/>
    </row>
    <row r="307" spans="1:43" s="96" customFormat="1" ht="142.5" customHeight="1" x14ac:dyDescent="0.25">
      <c r="A307" s="91" t="s">
        <v>41</v>
      </c>
      <c r="B307" s="87" t="s">
        <v>437</v>
      </c>
      <c r="C307" s="87">
        <v>415</v>
      </c>
      <c r="D307" s="92" t="s">
        <v>906</v>
      </c>
      <c r="E307" s="92" t="s">
        <v>908</v>
      </c>
      <c r="F307" s="93">
        <v>44621</v>
      </c>
      <c r="G307" s="93">
        <v>44926</v>
      </c>
      <c r="H307" s="271"/>
      <c r="I307" s="76">
        <v>0.35</v>
      </c>
      <c r="J307" s="76"/>
      <c r="K307" s="76"/>
      <c r="L307" s="76"/>
      <c r="M307" s="76"/>
      <c r="N307" s="76">
        <v>0.25</v>
      </c>
      <c r="O307" s="76"/>
      <c r="P307" s="76"/>
      <c r="Q307" s="76"/>
      <c r="R307" s="76"/>
      <c r="S307" s="76"/>
      <c r="T307" s="76">
        <v>0.25</v>
      </c>
      <c r="U307" s="76"/>
      <c r="V307" s="76"/>
      <c r="W307" s="76"/>
      <c r="X307" s="76"/>
      <c r="Y307" s="76"/>
      <c r="Z307" s="76">
        <v>0.25</v>
      </c>
      <c r="AA307" s="76"/>
      <c r="AB307" s="76"/>
      <c r="AC307" s="76"/>
      <c r="AD307" s="76">
        <v>0.25</v>
      </c>
      <c r="AE307" s="76"/>
      <c r="AF307" s="76"/>
      <c r="AG307" s="76"/>
      <c r="AH307" s="76">
        <f t="shared" si="31"/>
        <v>1</v>
      </c>
      <c r="AI307" s="85">
        <f t="shared" si="31"/>
        <v>0</v>
      </c>
      <c r="AJ307" s="92" t="s">
        <v>909</v>
      </c>
      <c r="AK307" s="87" t="s">
        <v>82</v>
      </c>
      <c r="AL307" s="87" t="s">
        <v>82</v>
      </c>
      <c r="AM307" s="88" t="s">
        <v>617</v>
      </c>
      <c r="AN307" s="88" t="s">
        <v>618</v>
      </c>
      <c r="AO307" s="89" t="s">
        <v>619</v>
      </c>
      <c r="AP307" s="89" t="s">
        <v>416</v>
      </c>
      <c r="AQ307" s="90"/>
    </row>
    <row r="308" spans="1:43" ht="142.5" customHeight="1" x14ac:dyDescent="0.25">
      <c r="A308" s="69" t="s">
        <v>41</v>
      </c>
      <c r="B308" s="70" t="s">
        <v>437</v>
      </c>
      <c r="C308" s="70">
        <v>415</v>
      </c>
      <c r="D308" s="71" t="s">
        <v>765</v>
      </c>
      <c r="E308" s="83" t="s">
        <v>910</v>
      </c>
      <c r="F308" s="81">
        <v>44621</v>
      </c>
      <c r="G308" s="81">
        <v>44926</v>
      </c>
      <c r="H308" s="271"/>
      <c r="I308" s="68">
        <v>0.35</v>
      </c>
      <c r="J308" s="68"/>
      <c r="K308" s="68"/>
      <c r="L308" s="68"/>
      <c r="M308" s="68"/>
      <c r="N308" s="68">
        <v>0.25</v>
      </c>
      <c r="O308" s="68"/>
      <c r="P308" s="68"/>
      <c r="Q308" s="68"/>
      <c r="R308" s="68"/>
      <c r="S308" s="68"/>
      <c r="T308" s="68">
        <v>0.25</v>
      </c>
      <c r="U308" s="68"/>
      <c r="V308" s="68"/>
      <c r="W308" s="68"/>
      <c r="X308" s="68"/>
      <c r="Y308" s="68"/>
      <c r="Z308" s="68">
        <v>0.25</v>
      </c>
      <c r="AA308" s="68"/>
      <c r="AB308" s="68"/>
      <c r="AC308" s="68"/>
      <c r="AD308" s="68">
        <v>0.25</v>
      </c>
      <c r="AE308" s="68"/>
      <c r="AF308" s="68"/>
      <c r="AG308" s="68"/>
      <c r="AH308" s="68">
        <f t="shared" si="31"/>
        <v>1</v>
      </c>
      <c r="AI308" s="77">
        <f t="shared" si="31"/>
        <v>0</v>
      </c>
      <c r="AJ308" s="83" t="s">
        <v>771</v>
      </c>
      <c r="AK308" s="80" t="s">
        <v>82</v>
      </c>
      <c r="AL308" s="80" t="s">
        <v>82</v>
      </c>
      <c r="AM308" s="78" t="s">
        <v>617</v>
      </c>
      <c r="AN308" s="78" t="s">
        <v>618</v>
      </c>
      <c r="AO308" s="79" t="s">
        <v>619</v>
      </c>
      <c r="AP308" s="79" t="s">
        <v>416</v>
      </c>
      <c r="AQ308" s="75" t="s">
        <v>911</v>
      </c>
    </row>
    <row r="309" spans="1:43" s="96" customFormat="1" ht="140.25" customHeight="1" x14ac:dyDescent="0.25">
      <c r="A309" s="91" t="s">
        <v>41</v>
      </c>
      <c r="B309" s="87" t="s">
        <v>437</v>
      </c>
      <c r="C309" s="87">
        <v>423</v>
      </c>
      <c r="D309" s="92" t="s">
        <v>906</v>
      </c>
      <c r="E309" s="92" t="s">
        <v>912</v>
      </c>
      <c r="F309" s="93">
        <v>44866</v>
      </c>
      <c r="G309" s="93">
        <v>44895</v>
      </c>
      <c r="H309" s="271"/>
      <c r="I309" s="76">
        <v>0.15</v>
      </c>
      <c r="J309" s="76"/>
      <c r="K309" s="76"/>
      <c r="L309" s="76"/>
      <c r="M309" s="76"/>
      <c r="N309" s="76"/>
      <c r="O309" s="76"/>
      <c r="P309" s="76"/>
      <c r="Q309" s="76"/>
      <c r="R309" s="76"/>
      <c r="S309" s="76"/>
      <c r="T309" s="76"/>
      <c r="U309" s="76"/>
      <c r="V309" s="76"/>
      <c r="W309" s="76"/>
      <c r="X309" s="76"/>
      <c r="Y309" s="76"/>
      <c r="Z309" s="76"/>
      <c r="AA309" s="76"/>
      <c r="AB309" s="76"/>
      <c r="AC309" s="76"/>
      <c r="AD309" s="76">
        <v>1</v>
      </c>
      <c r="AE309" s="76"/>
      <c r="AF309" s="76"/>
      <c r="AG309" s="76"/>
      <c r="AH309" s="76">
        <f t="shared" si="31"/>
        <v>1</v>
      </c>
      <c r="AI309" s="85">
        <f t="shared" si="31"/>
        <v>0</v>
      </c>
      <c r="AJ309" s="92" t="s">
        <v>913</v>
      </c>
      <c r="AK309" s="87" t="s">
        <v>82</v>
      </c>
      <c r="AL309" s="87" t="s">
        <v>82</v>
      </c>
      <c r="AM309" s="88" t="s">
        <v>617</v>
      </c>
      <c r="AN309" s="88" t="s">
        <v>618</v>
      </c>
      <c r="AO309" s="89" t="s">
        <v>619</v>
      </c>
      <c r="AP309" s="89" t="s">
        <v>416</v>
      </c>
      <c r="AQ309" s="90"/>
    </row>
    <row r="310" spans="1:43" ht="140.25" customHeight="1" x14ac:dyDescent="0.25">
      <c r="A310" s="69" t="s">
        <v>41</v>
      </c>
      <c r="B310" s="70" t="s">
        <v>437</v>
      </c>
      <c r="C310" s="70">
        <v>423</v>
      </c>
      <c r="D310" s="71" t="s">
        <v>765</v>
      </c>
      <c r="E310" s="83" t="s">
        <v>772</v>
      </c>
      <c r="F310" s="81">
        <v>44866</v>
      </c>
      <c r="G310" s="81">
        <v>44895</v>
      </c>
      <c r="I310" s="68">
        <v>0.15</v>
      </c>
      <c r="J310" s="68"/>
      <c r="K310" s="68"/>
      <c r="L310" s="68"/>
      <c r="M310" s="68"/>
      <c r="N310" s="68"/>
      <c r="O310" s="68"/>
      <c r="P310" s="68"/>
      <c r="Q310" s="68"/>
      <c r="R310" s="68"/>
      <c r="S310" s="68"/>
      <c r="T310" s="68"/>
      <c r="U310" s="68"/>
      <c r="V310" s="68"/>
      <c r="W310" s="68"/>
      <c r="X310" s="68"/>
      <c r="Y310" s="68"/>
      <c r="Z310" s="68"/>
      <c r="AA310" s="68"/>
      <c r="AB310" s="68"/>
      <c r="AC310" s="68"/>
      <c r="AD310" s="68">
        <v>1</v>
      </c>
      <c r="AE310" s="68"/>
      <c r="AF310" s="68"/>
      <c r="AG310" s="68"/>
      <c r="AH310" s="68">
        <f t="shared" si="31"/>
        <v>1</v>
      </c>
      <c r="AI310" s="77">
        <f t="shared" si="31"/>
        <v>0</v>
      </c>
      <c r="AJ310" s="71" t="s">
        <v>773</v>
      </c>
      <c r="AK310" s="80" t="s">
        <v>82</v>
      </c>
      <c r="AL310" s="80" t="s">
        <v>82</v>
      </c>
      <c r="AM310" s="78" t="s">
        <v>617</v>
      </c>
      <c r="AN310" s="78" t="s">
        <v>618</v>
      </c>
      <c r="AO310" s="79" t="s">
        <v>619</v>
      </c>
      <c r="AP310" s="79" t="s">
        <v>416</v>
      </c>
      <c r="AQ310" s="75" t="s">
        <v>911</v>
      </c>
    </row>
    <row r="311" spans="1:43" ht="125.25" hidden="1" customHeight="1" x14ac:dyDescent="0.25">
      <c r="A311" s="42" t="s">
        <v>41</v>
      </c>
      <c r="B311" s="43" t="s">
        <v>437</v>
      </c>
      <c r="C311" s="43">
        <v>424</v>
      </c>
      <c r="D311" s="22" t="s">
        <v>774</v>
      </c>
      <c r="E311" s="22" t="s">
        <v>775</v>
      </c>
      <c r="F311" s="23">
        <v>44713</v>
      </c>
      <c r="G311" s="23">
        <v>44926</v>
      </c>
      <c r="H311" s="271">
        <f>SUM(I311:I314)</f>
        <v>1</v>
      </c>
      <c r="I311" s="24">
        <v>0.1</v>
      </c>
      <c r="J311" s="24"/>
      <c r="K311" s="24"/>
      <c r="L311" s="24"/>
      <c r="M311" s="24"/>
      <c r="N311" s="24"/>
      <c r="O311" s="24"/>
      <c r="P311" s="24"/>
      <c r="Q311" s="24"/>
      <c r="R311" s="24"/>
      <c r="S311" s="24"/>
      <c r="T311" s="24">
        <v>0.5</v>
      </c>
      <c r="U311" s="24"/>
      <c r="V311" s="24"/>
      <c r="W311" s="24"/>
      <c r="X311" s="24"/>
      <c r="Y311" s="24"/>
      <c r="Z311" s="24"/>
      <c r="AA311" s="24"/>
      <c r="AB311" s="24"/>
      <c r="AC311" s="24"/>
      <c r="AD311" s="24">
        <v>0.5</v>
      </c>
      <c r="AE311" s="24"/>
      <c r="AF311" s="24"/>
      <c r="AG311" s="24"/>
      <c r="AH311" s="24">
        <f t="shared" si="31"/>
        <v>1</v>
      </c>
      <c r="AI311" s="44">
        <f t="shared" si="31"/>
        <v>0</v>
      </c>
      <c r="AJ311" s="22" t="s">
        <v>776</v>
      </c>
      <c r="AK311" s="47" t="s">
        <v>82</v>
      </c>
      <c r="AL311" s="47" t="s">
        <v>82</v>
      </c>
      <c r="AM311" s="45" t="s">
        <v>617</v>
      </c>
      <c r="AN311" s="45" t="s">
        <v>618</v>
      </c>
      <c r="AO311" s="25" t="s">
        <v>619</v>
      </c>
      <c r="AP311" s="25" t="s">
        <v>416</v>
      </c>
      <c r="AQ311" s="72"/>
    </row>
    <row r="312" spans="1:43" ht="117" hidden="1" customHeight="1" x14ac:dyDescent="0.25">
      <c r="A312" s="42" t="s">
        <v>41</v>
      </c>
      <c r="B312" s="43" t="s">
        <v>437</v>
      </c>
      <c r="C312" s="43">
        <v>424</v>
      </c>
      <c r="D312" s="22" t="s">
        <v>774</v>
      </c>
      <c r="E312" s="22" t="s">
        <v>777</v>
      </c>
      <c r="F312" s="23">
        <v>44593</v>
      </c>
      <c r="G312" s="23">
        <v>44895</v>
      </c>
      <c r="H312" s="271"/>
      <c r="I312" s="24">
        <v>0.4</v>
      </c>
      <c r="J312" s="24"/>
      <c r="K312" s="24"/>
      <c r="L312" s="24">
        <v>0.1</v>
      </c>
      <c r="M312" s="24"/>
      <c r="N312" s="24">
        <v>0.1</v>
      </c>
      <c r="O312" s="24"/>
      <c r="P312" s="24">
        <v>0.1</v>
      </c>
      <c r="Q312" s="24"/>
      <c r="R312" s="24">
        <v>0.1</v>
      </c>
      <c r="S312" s="24"/>
      <c r="T312" s="24">
        <v>0.1</v>
      </c>
      <c r="U312" s="24"/>
      <c r="V312" s="24">
        <v>0.1</v>
      </c>
      <c r="W312" s="24"/>
      <c r="X312" s="24">
        <v>0.1</v>
      </c>
      <c r="Y312" s="24"/>
      <c r="Z312" s="24">
        <v>0.1</v>
      </c>
      <c r="AA312" s="24"/>
      <c r="AB312" s="24">
        <v>0.1</v>
      </c>
      <c r="AC312" s="24"/>
      <c r="AD312" s="24">
        <v>0.1</v>
      </c>
      <c r="AE312" s="24"/>
      <c r="AF312" s="24"/>
      <c r="AG312" s="24"/>
      <c r="AH312" s="24">
        <f t="shared" si="31"/>
        <v>0.99999999999999989</v>
      </c>
      <c r="AI312" s="44">
        <f t="shared" si="31"/>
        <v>0</v>
      </c>
      <c r="AJ312" s="22" t="s">
        <v>778</v>
      </c>
      <c r="AK312" s="47" t="s">
        <v>82</v>
      </c>
      <c r="AL312" s="47" t="s">
        <v>82</v>
      </c>
      <c r="AM312" s="45" t="s">
        <v>617</v>
      </c>
      <c r="AN312" s="45" t="s">
        <v>618</v>
      </c>
      <c r="AO312" s="25" t="s">
        <v>619</v>
      </c>
      <c r="AP312" s="25" t="s">
        <v>416</v>
      </c>
      <c r="AQ312" s="72"/>
    </row>
    <row r="313" spans="1:43" ht="105.75" hidden="1" customHeight="1" x14ac:dyDescent="0.25">
      <c r="A313" s="42" t="s">
        <v>41</v>
      </c>
      <c r="B313" s="43" t="s">
        <v>437</v>
      </c>
      <c r="C313" s="43">
        <v>424</v>
      </c>
      <c r="D313" s="22" t="s">
        <v>774</v>
      </c>
      <c r="E313" s="22" t="s">
        <v>779</v>
      </c>
      <c r="F313" s="23">
        <v>44713</v>
      </c>
      <c r="G313" s="23">
        <v>44926</v>
      </c>
      <c r="H313" s="271"/>
      <c r="I313" s="24">
        <v>0.3</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1"/>
        <v>1</v>
      </c>
      <c r="AI313" s="44">
        <f t="shared" si="31"/>
        <v>0</v>
      </c>
      <c r="AJ313" s="22" t="s">
        <v>780</v>
      </c>
      <c r="AK313" s="47" t="s">
        <v>82</v>
      </c>
      <c r="AL313" s="47" t="s">
        <v>82</v>
      </c>
      <c r="AM313" s="45" t="s">
        <v>617</v>
      </c>
      <c r="AN313" s="45" t="s">
        <v>618</v>
      </c>
      <c r="AO313" s="25" t="s">
        <v>619</v>
      </c>
      <c r="AP313" s="25" t="s">
        <v>416</v>
      </c>
      <c r="AQ313" s="72"/>
    </row>
    <row r="314" spans="1:43" s="96" customFormat="1" ht="139.5" customHeight="1" x14ac:dyDescent="0.25">
      <c r="A314" s="91" t="s">
        <v>41</v>
      </c>
      <c r="B314" s="87" t="s">
        <v>437</v>
      </c>
      <c r="C314" s="87">
        <v>424</v>
      </c>
      <c r="D314" s="92" t="s">
        <v>914</v>
      </c>
      <c r="E314" s="92" t="s">
        <v>915</v>
      </c>
      <c r="F314" s="93">
        <v>44713</v>
      </c>
      <c r="G314" s="93">
        <v>44926</v>
      </c>
      <c r="H314" s="271"/>
      <c r="I314" s="76">
        <v>0.2</v>
      </c>
      <c r="J314" s="76"/>
      <c r="K314" s="76"/>
      <c r="L314" s="76"/>
      <c r="M314" s="76"/>
      <c r="N314" s="76"/>
      <c r="O314" s="76"/>
      <c r="P314" s="76"/>
      <c r="Q314" s="76"/>
      <c r="R314" s="76"/>
      <c r="S314" s="76"/>
      <c r="T314" s="76">
        <v>0.5</v>
      </c>
      <c r="U314" s="76"/>
      <c r="V314" s="76"/>
      <c r="W314" s="76"/>
      <c r="X314" s="76"/>
      <c r="Y314" s="76"/>
      <c r="Z314" s="76"/>
      <c r="AA314" s="76"/>
      <c r="AB314" s="76"/>
      <c r="AC314" s="76"/>
      <c r="AD314" s="76">
        <v>0.5</v>
      </c>
      <c r="AE314" s="76"/>
      <c r="AF314" s="76"/>
      <c r="AG314" s="76"/>
      <c r="AH314" s="76">
        <f t="shared" si="31"/>
        <v>1</v>
      </c>
      <c r="AI314" s="85">
        <f t="shared" si="31"/>
        <v>0</v>
      </c>
      <c r="AJ314" s="92" t="s">
        <v>783</v>
      </c>
      <c r="AK314" s="87" t="s">
        <v>82</v>
      </c>
      <c r="AL314" s="87" t="s">
        <v>82</v>
      </c>
      <c r="AM314" s="88" t="s">
        <v>617</v>
      </c>
      <c r="AN314" s="88" t="s">
        <v>618</v>
      </c>
      <c r="AO314" s="89" t="s">
        <v>619</v>
      </c>
      <c r="AP314" s="89" t="s">
        <v>416</v>
      </c>
      <c r="AQ314" s="90"/>
    </row>
    <row r="315" spans="1:43" ht="139.5" customHeight="1" x14ac:dyDescent="0.25">
      <c r="A315" s="69" t="s">
        <v>41</v>
      </c>
      <c r="B315" s="70" t="s">
        <v>437</v>
      </c>
      <c r="C315" s="70">
        <v>424</v>
      </c>
      <c r="D315" s="71" t="s">
        <v>781</v>
      </c>
      <c r="E315" s="83" t="s">
        <v>782</v>
      </c>
      <c r="F315" s="81">
        <v>44713</v>
      </c>
      <c r="G315" s="81">
        <v>44926</v>
      </c>
      <c r="I315" s="68">
        <v>0.2</v>
      </c>
      <c r="J315" s="68"/>
      <c r="K315" s="68"/>
      <c r="L315" s="68"/>
      <c r="M315" s="68"/>
      <c r="N315" s="68"/>
      <c r="O315" s="68"/>
      <c r="P315" s="68"/>
      <c r="Q315" s="68"/>
      <c r="R315" s="68"/>
      <c r="S315" s="68"/>
      <c r="T315" s="68">
        <v>0.5</v>
      </c>
      <c r="U315" s="68"/>
      <c r="V315" s="68"/>
      <c r="W315" s="68"/>
      <c r="X315" s="68"/>
      <c r="Y315" s="68"/>
      <c r="Z315" s="68"/>
      <c r="AA315" s="68"/>
      <c r="AB315" s="68"/>
      <c r="AC315" s="68"/>
      <c r="AD315" s="68">
        <v>0.5</v>
      </c>
      <c r="AE315" s="68"/>
      <c r="AF315" s="68"/>
      <c r="AG315" s="68"/>
      <c r="AH315" s="68">
        <f t="shared" ref="AH315:AI315" si="34">+J315+L315+N315+P315+R315+T315+V315+X315+Z315+AB315+AD315+AF315</f>
        <v>1</v>
      </c>
      <c r="AI315" s="77">
        <f t="shared" si="34"/>
        <v>0</v>
      </c>
      <c r="AJ315" s="71" t="s">
        <v>783</v>
      </c>
      <c r="AK315" s="80" t="s">
        <v>82</v>
      </c>
      <c r="AL315" s="80" t="s">
        <v>82</v>
      </c>
      <c r="AM315" s="78" t="s">
        <v>617</v>
      </c>
      <c r="AN315" s="78" t="s">
        <v>618</v>
      </c>
      <c r="AO315" s="79" t="s">
        <v>619</v>
      </c>
      <c r="AP315" s="79" t="s">
        <v>416</v>
      </c>
      <c r="AQ315" s="75" t="s">
        <v>911</v>
      </c>
    </row>
    <row r="316" spans="1:43" ht="42.75" hidden="1" x14ac:dyDescent="0.25">
      <c r="A316" s="42" t="s">
        <v>41</v>
      </c>
      <c r="B316" s="43" t="s">
        <v>437</v>
      </c>
      <c r="C316" s="43">
        <v>422</v>
      </c>
      <c r="D316" s="56" t="s">
        <v>784</v>
      </c>
      <c r="E316" s="57" t="s">
        <v>785</v>
      </c>
      <c r="F316" s="52">
        <v>44621</v>
      </c>
      <c r="G316" s="52">
        <v>44925</v>
      </c>
      <c r="H316" s="306">
        <v>1</v>
      </c>
      <c r="I316" s="59">
        <v>0.4</v>
      </c>
      <c r="J316" s="58" t="s">
        <v>705</v>
      </c>
      <c r="K316" s="58" t="s">
        <v>705</v>
      </c>
      <c r="L316" s="58" t="s">
        <v>705</v>
      </c>
      <c r="M316" s="58" t="s">
        <v>705</v>
      </c>
      <c r="N316" s="59">
        <v>0.25</v>
      </c>
      <c r="O316" s="58" t="s">
        <v>705</v>
      </c>
      <c r="P316" s="58" t="s">
        <v>705</v>
      </c>
      <c r="Q316" s="58" t="s">
        <v>705</v>
      </c>
      <c r="R316" s="58" t="s">
        <v>705</v>
      </c>
      <c r="S316" s="58" t="s">
        <v>705</v>
      </c>
      <c r="T316" s="59">
        <v>0.25</v>
      </c>
      <c r="U316" s="58" t="s">
        <v>705</v>
      </c>
      <c r="V316" s="58" t="s">
        <v>705</v>
      </c>
      <c r="W316" s="58" t="s">
        <v>705</v>
      </c>
      <c r="X316" s="58" t="s">
        <v>705</v>
      </c>
      <c r="Y316" s="58" t="s">
        <v>705</v>
      </c>
      <c r="Z316" s="59">
        <v>0.25</v>
      </c>
      <c r="AA316" s="58" t="s">
        <v>705</v>
      </c>
      <c r="AB316" s="58" t="s">
        <v>705</v>
      </c>
      <c r="AC316" s="58" t="s">
        <v>705</v>
      </c>
      <c r="AD316" s="58" t="s">
        <v>705</v>
      </c>
      <c r="AE316" s="58" t="s">
        <v>705</v>
      </c>
      <c r="AF316" s="59">
        <v>0.25</v>
      </c>
      <c r="AG316" s="58" t="s">
        <v>705</v>
      </c>
      <c r="AH316" s="59">
        <f>AF316+Z316+T316+N316</f>
        <v>1</v>
      </c>
      <c r="AI316" s="44">
        <v>0</v>
      </c>
      <c r="AJ316" s="57" t="s">
        <v>786</v>
      </c>
      <c r="AK316" s="307">
        <v>20639</v>
      </c>
      <c r="AL316" s="303">
        <v>1750624640</v>
      </c>
      <c r="AM316" s="58" t="s">
        <v>787</v>
      </c>
      <c r="AN316" s="58" t="s">
        <v>788</v>
      </c>
      <c r="AO316" s="58" t="s">
        <v>789</v>
      </c>
      <c r="AP316" s="58" t="s">
        <v>790</v>
      </c>
      <c r="AQ316" s="72"/>
    </row>
    <row r="317" spans="1:43" ht="142.5" hidden="1" x14ac:dyDescent="0.25">
      <c r="A317" s="42" t="s">
        <v>41</v>
      </c>
      <c r="B317" s="43" t="s">
        <v>437</v>
      </c>
      <c r="C317" s="43">
        <v>422</v>
      </c>
      <c r="D317" s="56" t="s">
        <v>784</v>
      </c>
      <c r="E317" s="57" t="s">
        <v>791</v>
      </c>
      <c r="F317" s="52">
        <v>44562</v>
      </c>
      <c r="G317" s="52">
        <v>44925</v>
      </c>
      <c r="H317" s="306"/>
      <c r="I317" s="59">
        <v>0.4</v>
      </c>
      <c r="J317" s="59">
        <v>0.08</v>
      </c>
      <c r="K317" s="59" t="s">
        <v>705</v>
      </c>
      <c r="L317" s="59">
        <v>0.08</v>
      </c>
      <c r="M317" s="59" t="s">
        <v>705</v>
      </c>
      <c r="N317" s="59">
        <v>0.08</v>
      </c>
      <c r="O317" s="59" t="s">
        <v>705</v>
      </c>
      <c r="P317" s="59">
        <v>0.08</v>
      </c>
      <c r="Q317" s="59" t="s">
        <v>705</v>
      </c>
      <c r="R317" s="59">
        <v>0.08</v>
      </c>
      <c r="S317" s="59" t="s">
        <v>705</v>
      </c>
      <c r="T317" s="59">
        <v>0.08</v>
      </c>
      <c r="U317" s="59" t="s">
        <v>705</v>
      </c>
      <c r="V317" s="59">
        <v>0.08</v>
      </c>
      <c r="W317" s="59" t="s">
        <v>705</v>
      </c>
      <c r="X317" s="59">
        <v>0.08</v>
      </c>
      <c r="Y317" s="59" t="s">
        <v>705</v>
      </c>
      <c r="Z317" s="59">
        <v>0.09</v>
      </c>
      <c r="AA317" s="59" t="s">
        <v>705</v>
      </c>
      <c r="AB317" s="59">
        <v>0.09</v>
      </c>
      <c r="AC317" s="59" t="s">
        <v>705</v>
      </c>
      <c r="AD317" s="59">
        <v>0.09</v>
      </c>
      <c r="AE317" s="59" t="s">
        <v>705</v>
      </c>
      <c r="AF317" s="59">
        <v>0.09</v>
      </c>
      <c r="AG317" s="59" t="s">
        <v>705</v>
      </c>
      <c r="AH317" s="59">
        <f>+J317+L317+N317+P317+R317+T317+V317+X317+Z317+AB317+AD317+AF317</f>
        <v>0.99999999999999989</v>
      </c>
      <c r="AI317" s="44">
        <v>0</v>
      </c>
      <c r="AJ317" s="57" t="s">
        <v>792</v>
      </c>
      <c r="AK317" s="308"/>
      <c r="AL317" s="304"/>
      <c r="AM317" s="58" t="s">
        <v>787</v>
      </c>
      <c r="AN317" s="58" t="s">
        <v>788</v>
      </c>
      <c r="AO317" s="58" t="s">
        <v>789</v>
      </c>
      <c r="AP317" s="58" t="s">
        <v>790</v>
      </c>
      <c r="AQ317" s="72"/>
    </row>
    <row r="318" spans="1:43" ht="42.75" hidden="1" x14ac:dyDescent="0.25">
      <c r="A318" s="42" t="s">
        <v>41</v>
      </c>
      <c r="B318" s="43" t="s">
        <v>437</v>
      </c>
      <c r="C318" s="43">
        <v>422</v>
      </c>
      <c r="D318" s="56" t="s">
        <v>784</v>
      </c>
      <c r="E318" s="57" t="s">
        <v>793</v>
      </c>
      <c r="F318" s="52">
        <v>44713</v>
      </c>
      <c r="G318" s="52">
        <v>44925</v>
      </c>
      <c r="H318" s="306"/>
      <c r="I318" s="59">
        <v>0.2</v>
      </c>
      <c r="J318" s="58" t="s">
        <v>705</v>
      </c>
      <c r="K318" s="58" t="s">
        <v>705</v>
      </c>
      <c r="L318" s="58" t="s">
        <v>705</v>
      </c>
      <c r="M318" s="58" t="s">
        <v>705</v>
      </c>
      <c r="N318" s="58" t="s">
        <v>705</v>
      </c>
      <c r="O318" s="58" t="s">
        <v>705</v>
      </c>
      <c r="P318" s="58" t="s">
        <v>705</v>
      </c>
      <c r="Q318" s="58" t="s">
        <v>705</v>
      </c>
      <c r="R318" s="58" t="s">
        <v>705</v>
      </c>
      <c r="S318" s="58" t="s">
        <v>705</v>
      </c>
      <c r="T318" s="59">
        <v>0.5</v>
      </c>
      <c r="U318" s="58" t="s">
        <v>705</v>
      </c>
      <c r="V318" s="58" t="s">
        <v>705</v>
      </c>
      <c r="W318" s="58" t="s">
        <v>705</v>
      </c>
      <c r="X318" s="58" t="s">
        <v>705</v>
      </c>
      <c r="Y318" s="58" t="s">
        <v>705</v>
      </c>
      <c r="Z318" s="58" t="s">
        <v>705</v>
      </c>
      <c r="AA318" s="58" t="s">
        <v>705</v>
      </c>
      <c r="AB318" s="58" t="s">
        <v>705</v>
      </c>
      <c r="AC318" s="58" t="s">
        <v>705</v>
      </c>
      <c r="AD318" s="58" t="s">
        <v>705</v>
      </c>
      <c r="AE318" s="58" t="s">
        <v>705</v>
      </c>
      <c r="AF318" s="59">
        <v>0.5</v>
      </c>
      <c r="AG318" s="58" t="s">
        <v>705</v>
      </c>
      <c r="AH318" s="59">
        <v>1</v>
      </c>
      <c r="AI318" s="44">
        <v>0</v>
      </c>
      <c r="AJ318" s="57" t="s">
        <v>794</v>
      </c>
      <c r="AK318" s="308"/>
      <c r="AL318" s="305"/>
      <c r="AM318" s="58" t="s">
        <v>787</v>
      </c>
      <c r="AN318" s="58" t="s">
        <v>788</v>
      </c>
      <c r="AO318" s="58" t="s">
        <v>789</v>
      </c>
      <c r="AP318" s="58" t="s">
        <v>790</v>
      </c>
      <c r="AQ318" s="72"/>
    </row>
    <row r="319" spans="1:43" ht="69" hidden="1" customHeight="1" x14ac:dyDescent="0.25">
      <c r="A319" s="42" t="s">
        <v>41</v>
      </c>
      <c r="B319" s="43" t="s">
        <v>437</v>
      </c>
      <c r="C319" s="43">
        <v>423</v>
      </c>
      <c r="D319" s="56" t="s">
        <v>795</v>
      </c>
      <c r="E319" s="57" t="s">
        <v>796</v>
      </c>
      <c r="F319" s="52">
        <v>44621</v>
      </c>
      <c r="G319" s="52">
        <v>44925</v>
      </c>
      <c r="H319" s="271">
        <f>+I319+I320+I321+I322+I325+I323+I324+I326+I327</f>
        <v>0.99999999999999989</v>
      </c>
      <c r="I319" s="59">
        <v>0.05</v>
      </c>
      <c r="J319" s="58" t="s">
        <v>705</v>
      </c>
      <c r="K319" s="58" t="s">
        <v>705</v>
      </c>
      <c r="L319" s="58" t="s">
        <v>705</v>
      </c>
      <c r="M319" s="58" t="s">
        <v>705</v>
      </c>
      <c r="N319" s="59">
        <v>0.25</v>
      </c>
      <c r="O319" s="58" t="s">
        <v>705</v>
      </c>
      <c r="P319" s="58" t="s">
        <v>705</v>
      </c>
      <c r="Q319" s="58" t="s">
        <v>705</v>
      </c>
      <c r="R319" s="59">
        <v>0.25</v>
      </c>
      <c r="S319" s="58" t="s">
        <v>705</v>
      </c>
      <c r="T319" s="58" t="s">
        <v>705</v>
      </c>
      <c r="U319" s="58" t="s">
        <v>705</v>
      </c>
      <c r="V319" s="58" t="s">
        <v>705</v>
      </c>
      <c r="W319" s="58" t="s">
        <v>705</v>
      </c>
      <c r="X319" s="59">
        <v>0.25</v>
      </c>
      <c r="Y319" s="58" t="s">
        <v>705</v>
      </c>
      <c r="Z319" s="58" t="s">
        <v>705</v>
      </c>
      <c r="AA319" s="58" t="s">
        <v>705</v>
      </c>
      <c r="AB319" s="59">
        <v>0.25</v>
      </c>
      <c r="AC319" s="59"/>
      <c r="AD319" s="58" t="s">
        <v>705</v>
      </c>
      <c r="AE319" s="58" t="s">
        <v>705</v>
      </c>
      <c r="AF319" s="58" t="s">
        <v>705</v>
      </c>
      <c r="AG319" s="58" t="s">
        <v>705</v>
      </c>
      <c r="AH319" s="59">
        <f>+N319+R319+X319+AB319</f>
        <v>1</v>
      </c>
      <c r="AI319" s="44">
        <v>0</v>
      </c>
      <c r="AJ319" s="57" t="s">
        <v>797</v>
      </c>
      <c r="AK319" s="302">
        <v>1</v>
      </c>
      <c r="AL319" s="269">
        <v>668524360</v>
      </c>
      <c r="AM319" s="45" t="s">
        <v>787</v>
      </c>
      <c r="AN319" s="45" t="s">
        <v>798</v>
      </c>
      <c r="AO319" s="45" t="s">
        <v>789</v>
      </c>
      <c r="AP319" s="25" t="s">
        <v>790</v>
      </c>
      <c r="AQ319" s="72"/>
    </row>
    <row r="320" spans="1:43" ht="42.75" hidden="1" x14ac:dyDescent="0.25">
      <c r="A320" s="42" t="s">
        <v>41</v>
      </c>
      <c r="B320" s="43" t="s">
        <v>437</v>
      </c>
      <c r="C320" s="43">
        <v>423</v>
      </c>
      <c r="D320" s="56" t="s">
        <v>795</v>
      </c>
      <c r="E320" s="57" t="s">
        <v>799</v>
      </c>
      <c r="F320" s="52">
        <v>44593</v>
      </c>
      <c r="G320" s="52">
        <v>44895</v>
      </c>
      <c r="H320" s="271"/>
      <c r="I320" s="59">
        <v>0.15</v>
      </c>
      <c r="J320" s="58" t="s">
        <v>705</v>
      </c>
      <c r="K320" s="58" t="s">
        <v>705</v>
      </c>
      <c r="L320" s="59">
        <v>0.04</v>
      </c>
      <c r="M320" s="58" t="s">
        <v>705</v>
      </c>
      <c r="N320" s="59">
        <v>0.1</v>
      </c>
      <c r="O320" s="58" t="s">
        <v>705</v>
      </c>
      <c r="P320" s="59">
        <v>0.2</v>
      </c>
      <c r="Q320" s="58" t="s">
        <v>705</v>
      </c>
      <c r="R320" s="59">
        <v>0.03</v>
      </c>
      <c r="S320" s="58" t="s">
        <v>705</v>
      </c>
      <c r="T320" s="59">
        <v>0.1</v>
      </c>
      <c r="U320" s="58" t="s">
        <v>705</v>
      </c>
      <c r="V320" s="59">
        <v>0.2</v>
      </c>
      <c r="W320" s="58" t="s">
        <v>705</v>
      </c>
      <c r="X320" s="59">
        <v>0.03</v>
      </c>
      <c r="Y320" s="58" t="s">
        <v>705</v>
      </c>
      <c r="Z320" s="59">
        <v>0.03</v>
      </c>
      <c r="AA320" s="58" t="s">
        <v>705</v>
      </c>
      <c r="AB320" s="59">
        <v>0.09</v>
      </c>
      <c r="AC320" s="58" t="s">
        <v>705</v>
      </c>
      <c r="AD320" s="59">
        <v>0.18</v>
      </c>
      <c r="AE320" s="58" t="s">
        <v>705</v>
      </c>
      <c r="AF320" s="58" t="s">
        <v>705</v>
      </c>
      <c r="AG320" s="58" t="s">
        <v>705</v>
      </c>
      <c r="AH320" s="59">
        <f>+L320+N320+P320+R320+T320+V320+X320+Z320+AB320+AD320</f>
        <v>1</v>
      </c>
      <c r="AI320" s="44">
        <v>0</v>
      </c>
      <c r="AJ320" s="57" t="s">
        <v>800</v>
      </c>
      <c r="AK320" s="302"/>
      <c r="AL320" s="270"/>
      <c r="AM320" s="45" t="s">
        <v>787</v>
      </c>
      <c r="AN320" s="45" t="s">
        <v>798</v>
      </c>
      <c r="AO320" s="45" t="s">
        <v>789</v>
      </c>
      <c r="AP320" s="25" t="s">
        <v>790</v>
      </c>
      <c r="AQ320" s="72"/>
    </row>
    <row r="321" spans="1:43" ht="42.75" hidden="1" x14ac:dyDescent="0.25">
      <c r="A321" s="42" t="s">
        <v>41</v>
      </c>
      <c r="B321" s="43" t="s">
        <v>437</v>
      </c>
      <c r="C321" s="43">
        <v>423</v>
      </c>
      <c r="D321" s="56" t="s">
        <v>795</v>
      </c>
      <c r="E321" s="57" t="s">
        <v>801</v>
      </c>
      <c r="F321" s="52">
        <v>44593</v>
      </c>
      <c r="G321" s="52">
        <v>44864</v>
      </c>
      <c r="H321" s="271"/>
      <c r="I321" s="59">
        <v>0.05</v>
      </c>
      <c r="J321" s="58" t="s">
        <v>705</v>
      </c>
      <c r="K321" s="58" t="s">
        <v>705</v>
      </c>
      <c r="L321" s="59">
        <v>0.05</v>
      </c>
      <c r="M321" s="58" t="s">
        <v>705</v>
      </c>
      <c r="N321" s="59">
        <v>0.1</v>
      </c>
      <c r="O321" s="58" t="s">
        <v>705</v>
      </c>
      <c r="P321" s="59">
        <v>0.1</v>
      </c>
      <c r="Q321" s="58" t="s">
        <v>705</v>
      </c>
      <c r="R321" s="59">
        <v>0.25</v>
      </c>
      <c r="S321" s="58" t="s">
        <v>705</v>
      </c>
      <c r="T321" s="59">
        <v>0.05</v>
      </c>
      <c r="U321" s="58" t="s">
        <v>705</v>
      </c>
      <c r="V321" s="59">
        <v>0.1</v>
      </c>
      <c r="W321" s="58" t="s">
        <v>705</v>
      </c>
      <c r="X321" s="59">
        <v>0.1</v>
      </c>
      <c r="Y321" s="58" t="s">
        <v>705</v>
      </c>
      <c r="Z321" s="59">
        <v>0.1</v>
      </c>
      <c r="AA321" s="58" t="s">
        <v>705</v>
      </c>
      <c r="AB321" s="59">
        <v>0.15</v>
      </c>
      <c r="AC321" s="58" t="s">
        <v>705</v>
      </c>
      <c r="AD321" s="58" t="s">
        <v>705</v>
      </c>
      <c r="AE321" s="58" t="s">
        <v>705</v>
      </c>
      <c r="AF321" s="58" t="s">
        <v>705</v>
      </c>
      <c r="AG321" s="58" t="s">
        <v>705</v>
      </c>
      <c r="AH321" s="59">
        <f>+L321+N321+P321+R321+T321+V321+X321+Z321+AB321</f>
        <v>1</v>
      </c>
      <c r="AI321" s="44">
        <v>0</v>
      </c>
      <c r="AJ321" s="57" t="s">
        <v>802</v>
      </c>
      <c r="AK321" s="302"/>
      <c r="AL321" s="270"/>
      <c r="AM321" s="45" t="s">
        <v>787</v>
      </c>
      <c r="AN321" s="45" t="s">
        <v>798</v>
      </c>
      <c r="AO321" s="45" t="s">
        <v>789</v>
      </c>
      <c r="AP321" s="25" t="s">
        <v>790</v>
      </c>
      <c r="AQ321" s="72"/>
    </row>
    <row r="322" spans="1:43" ht="71.25" hidden="1" customHeight="1" x14ac:dyDescent="0.25">
      <c r="A322" s="42" t="s">
        <v>41</v>
      </c>
      <c r="B322" s="43" t="s">
        <v>437</v>
      </c>
      <c r="C322" s="43">
        <v>423</v>
      </c>
      <c r="D322" s="56" t="s">
        <v>795</v>
      </c>
      <c r="E322" s="57" t="s">
        <v>803</v>
      </c>
      <c r="F322" s="52">
        <v>44652</v>
      </c>
      <c r="G322" s="52">
        <v>44772</v>
      </c>
      <c r="H322" s="271"/>
      <c r="I322" s="59">
        <v>0.05</v>
      </c>
      <c r="J322" s="58" t="s">
        <v>705</v>
      </c>
      <c r="K322" s="58" t="s">
        <v>705</v>
      </c>
      <c r="L322" s="58" t="s">
        <v>705</v>
      </c>
      <c r="M322" s="58" t="s">
        <v>705</v>
      </c>
      <c r="N322" s="58" t="s">
        <v>705</v>
      </c>
      <c r="O322" s="58" t="s">
        <v>705</v>
      </c>
      <c r="P322" s="59">
        <v>0.25</v>
      </c>
      <c r="Q322" s="58" t="s">
        <v>705</v>
      </c>
      <c r="R322" s="59">
        <v>0.25</v>
      </c>
      <c r="S322" s="58" t="s">
        <v>705</v>
      </c>
      <c r="T322" s="59">
        <v>0.25</v>
      </c>
      <c r="U322" s="58" t="s">
        <v>705</v>
      </c>
      <c r="V322" s="59">
        <v>0.25</v>
      </c>
      <c r="W322" s="58" t="s">
        <v>705</v>
      </c>
      <c r="X322" s="59"/>
      <c r="Y322" s="58" t="s">
        <v>705</v>
      </c>
      <c r="Z322" s="59"/>
      <c r="AA322" s="58" t="s">
        <v>705</v>
      </c>
      <c r="AB322" s="58"/>
      <c r="AC322" s="58" t="s">
        <v>705</v>
      </c>
      <c r="AD322" s="58" t="s">
        <v>705</v>
      </c>
      <c r="AE322" s="58" t="s">
        <v>705</v>
      </c>
      <c r="AF322" s="58" t="s">
        <v>705</v>
      </c>
      <c r="AG322" s="58" t="s">
        <v>705</v>
      </c>
      <c r="AH322" s="59">
        <f>+P322+R322+T322+V322</f>
        <v>1</v>
      </c>
      <c r="AI322" s="44">
        <v>0</v>
      </c>
      <c r="AJ322" s="57" t="s">
        <v>804</v>
      </c>
      <c r="AK322" s="302"/>
      <c r="AL322" s="270"/>
      <c r="AM322" s="45" t="s">
        <v>787</v>
      </c>
      <c r="AN322" s="45" t="s">
        <v>798</v>
      </c>
      <c r="AO322" s="45" t="s">
        <v>789</v>
      </c>
      <c r="AP322" s="25" t="s">
        <v>790</v>
      </c>
      <c r="AQ322" s="72"/>
    </row>
    <row r="323" spans="1:43" ht="69.75" hidden="1" customHeight="1" x14ac:dyDescent="0.25">
      <c r="A323" s="42" t="s">
        <v>41</v>
      </c>
      <c r="B323" s="43" t="s">
        <v>437</v>
      </c>
      <c r="C323" s="43">
        <v>423</v>
      </c>
      <c r="D323" s="56" t="s">
        <v>795</v>
      </c>
      <c r="E323" s="57" t="s">
        <v>805</v>
      </c>
      <c r="F323" s="52">
        <v>44774</v>
      </c>
      <c r="G323" s="52">
        <v>44864</v>
      </c>
      <c r="H323" s="271"/>
      <c r="I323" s="59">
        <v>0.2</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0.2</v>
      </c>
      <c r="Y323" s="58" t="s">
        <v>705</v>
      </c>
      <c r="Z323" s="59">
        <v>0.4</v>
      </c>
      <c r="AA323" s="58" t="s">
        <v>705</v>
      </c>
      <c r="AB323" s="59">
        <v>0.4</v>
      </c>
      <c r="AC323" s="58" t="s">
        <v>705</v>
      </c>
      <c r="AD323" s="59"/>
      <c r="AE323" s="58" t="s">
        <v>705</v>
      </c>
      <c r="AF323" s="58" t="s">
        <v>705</v>
      </c>
      <c r="AG323" s="58" t="s">
        <v>705</v>
      </c>
      <c r="AH323" s="59">
        <f>+X323+Z323+AB323</f>
        <v>1</v>
      </c>
      <c r="AI323" s="44">
        <v>0</v>
      </c>
      <c r="AJ323" s="57" t="s">
        <v>806</v>
      </c>
      <c r="AK323" s="302"/>
      <c r="AL323" s="270"/>
      <c r="AM323" s="45" t="s">
        <v>787</v>
      </c>
      <c r="AN323" s="45" t="s">
        <v>798</v>
      </c>
      <c r="AO323" s="45" t="s">
        <v>789</v>
      </c>
      <c r="AP323" s="25" t="s">
        <v>790</v>
      </c>
      <c r="AQ323" s="72"/>
    </row>
    <row r="324" spans="1:43" ht="63" hidden="1" customHeight="1" x14ac:dyDescent="0.25">
      <c r="A324" s="42" t="s">
        <v>41</v>
      </c>
      <c r="B324" s="43" t="s">
        <v>437</v>
      </c>
      <c r="C324" s="43">
        <v>423</v>
      </c>
      <c r="D324" s="56" t="s">
        <v>795</v>
      </c>
      <c r="E324" s="57" t="s">
        <v>807</v>
      </c>
      <c r="F324" s="52">
        <v>44593</v>
      </c>
      <c r="G324" s="52">
        <v>44926</v>
      </c>
      <c r="H324" s="271"/>
      <c r="I324" s="59">
        <v>0.15</v>
      </c>
      <c r="J324" s="58" t="s">
        <v>705</v>
      </c>
      <c r="K324" s="58" t="s">
        <v>705</v>
      </c>
      <c r="L324" s="59">
        <v>0.09</v>
      </c>
      <c r="M324" s="58" t="s">
        <v>705</v>
      </c>
      <c r="N324" s="59">
        <v>0.09</v>
      </c>
      <c r="O324" s="58" t="s">
        <v>705</v>
      </c>
      <c r="P324" s="59">
        <v>0.09</v>
      </c>
      <c r="Q324" s="58" t="s">
        <v>705</v>
      </c>
      <c r="R324" s="59">
        <v>0.09</v>
      </c>
      <c r="S324" s="58" t="s">
        <v>705</v>
      </c>
      <c r="T324" s="59">
        <v>0.09</v>
      </c>
      <c r="U324" s="58" t="s">
        <v>705</v>
      </c>
      <c r="V324" s="59">
        <v>0.09</v>
      </c>
      <c r="W324" s="58" t="s">
        <v>705</v>
      </c>
      <c r="X324" s="59">
        <v>0.09</v>
      </c>
      <c r="Y324" s="58" t="s">
        <v>705</v>
      </c>
      <c r="Z324" s="59">
        <v>0.09</v>
      </c>
      <c r="AA324" s="58" t="s">
        <v>705</v>
      </c>
      <c r="AB324" s="59">
        <v>0.09</v>
      </c>
      <c r="AC324" s="58" t="s">
        <v>705</v>
      </c>
      <c r="AD324" s="59">
        <v>0.09</v>
      </c>
      <c r="AE324" s="58" t="s">
        <v>705</v>
      </c>
      <c r="AF324" s="59">
        <v>0.1</v>
      </c>
      <c r="AG324" s="58" t="s">
        <v>705</v>
      </c>
      <c r="AH324" s="59">
        <f>+L324+N324+P324+R324+T324+V324+X324+Z324+AB324+AD324+AF324</f>
        <v>0.99999999999999978</v>
      </c>
      <c r="AI324" s="44">
        <v>0</v>
      </c>
      <c r="AJ324" s="57" t="s">
        <v>808</v>
      </c>
      <c r="AK324" s="302"/>
      <c r="AL324" s="270"/>
      <c r="AM324" s="45" t="s">
        <v>787</v>
      </c>
      <c r="AN324" s="45" t="s">
        <v>798</v>
      </c>
      <c r="AO324" s="45" t="s">
        <v>789</v>
      </c>
      <c r="AP324" s="25" t="s">
        <v>790</v>
      </c>
      <c r="AQ324" s="72"/>
    </row>
    <row r="325" spans="1:43" ht="73.5" hidden="1" customHeight="1" x14ac:dyDescent="0.25">
      <c r="A325" s="42" t="s">
        <v>41</v>
      </c>
      <c r="B325" s="43" t="s">
        <v>437</v>
      </c>
      <c r="C325" s="43">
        <v>423</v>
      </c>
      <c r="D325" s="56" t="s">
        <v>795</v>
      </c>
      <c r="E325" s="57" t="s">
        <v>809</v>
      </c>
      <c r="F325" s="52">
        <v>44774</v>
      </c>
      <c r="G325" s="52">
        <v>44803</v>
      </c>
      <c r="H325" s="271"/>
      <c r="I325" s="59">
        <v>0.15</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1</v>
      </c>
      <c r="Y325" s="58" t="s">
        <v>705</v>
      </c>
      <c r="Z325" s="58" t="s">
        <v>705</v>
      </c>
      <c r="AA325" s="58" t="s">
        <v>705</v>
      </c>
      <c r="AB325" s="58" t="s">
        <v>705</v>
      </c>
      <c r="AC325" s="58" t="s">
        <v>705</v>
      </c>
      <c r="AD325" s="58" t="s">
        <v>705</v>
      </c>
      <c r="AE325" s="58" t="s">
        <v>705</v>
      </c>
      <c r="AF325" s="58" t="s">
        <v>705</v>
      </c>
      <c r="AG325" s="58" t="s">
        <v>705</v>
      </c>
      <c r="AH325" s="59">
        <f>+X325</f>
        <v>1</v>
      </c>
      <c r="AI325" s="44">
        <v>0</v>
      </c>
      <c r="AJ325" s="57" t="s">
        <v>810</v>
      </c>
      <c r="AK325" s="302"/>
      <c r="AL325" s="270"/>
      <c r="AM325" s="45" t="s">
        <v>787</v>
      </c>
      <c r="AN325" s="45" t="s">
        <v>798</v>
      </c>
      <c r="AO325" s="45" t="s">
        <v>789</v>
      </c>
      <c r="AP325" s="25" t="s">
        <v>790</v>
      </c>
      <c r="AQ325" s="72"/>
    </row>
    <row r="326" spans="1:43" ht="63" hidden="1" customHeight="1" x14ac:dyDescent="0.25">
      <c r="A326" s="42" t="s">
        <v>41</v>
      </c>
      <c r="B326" s="43" t="s">
        <v>437</v>
      </c>
      <c r="C326" s="43">
        <v>423</v>
      </c>
      <c r="D326" s="56" t="s">
        <v>795</v>
      </c>
      <c r="E326" s="57" t="s">
        <v>811</v>
      </c>
      <c r="F326" s="52">
        <v>44896</v>
      </c>
      <c r="G326" s="52">
        <v>44925</v>
      </c>
      <c r="H326" s="271"/>
      <c r="I326" s="59">
        <v>0.1</v>
      </c>
      <c r="J326" s="58" t="s">
        <v>705</v>
      </c>
      <c r="K326" s="58" t="s">
        <v>705</v>
      </c>
      <c r="L326" s="58" t="s">
        <v>705</v>
      </c>
      <c r="M326" s="58" t="s">
        <v>705</v>
      </c>
      <c r="N326" s="58" t="s">
        <v>705</v>
      </c>
      <c r="O326" s="58" t="s">
        <v>705</v>
      </c>
      <c r="P326" s="58" t="s">
        <v>705</v>
      </c>
      <c r="Q326" s="58" t="s">
        <v>705</v>
      </c>
      <c r="R326" s="58" t="s">
        <v>705</v>
      </c>
      <c r="S326" s="58" t="s">
        <v>705</v>
      </c>
      <c r="T326" s="58" t="s">
        <v>705</v>
      </c>
      <c r="U326" s="58" t="s">
        <v>705</v>
      </c>
      <c r="V326" s="58" t="s">
        <v>705</v>
      </c>
      <c r="W326" s="58" t="s">
        <v>705</v>
      </c>
      <c r="X326" s="58" t="s">
        <v>705</v>
      </c>
      <c r="Y326" s="58" t="s">
        <v>705</v>
      </c>
      <c r="Z326" s="58" t="s">
        <v>705</v>
      </c>
      <c r="AA326" s="58" t="s">
        <v>705</v>
      </c>
      <c r="AB326" s="58" t="s">
        <v>705</v>
      </c>
      <c r="AC326" s="58" t="s">
        <v>705</v>
      </c>
      <c r="AD326" s="58" t="s">
        <v>705</v>
      </c>
      <c r="AE326" s="58" t="s">
        <v>705</v>
      </c>
      <c r="AF326" s="59">
        <v>1</v>
      </c>
      <c r="AG326" s="58" t="s">
        <v>705</v>
      </c>
      <c r="AH326" s="59">
        <f>+AF326</f>
        <v>1</v>
      </c>
      <c r="AI326" s="44">
        <v>0</v>
      </c>
      <c r="AJ326" s="57" t="s">
        <v>812</v>
      </c>
      <c r="AK326" s="302"/>
      <c r="AL326" s="270"/>
      <c r="AM326" s="45" t="s">
        <v>787</v>
      </c>
      <c r="AN326" s="45" t="s">
        <v>798</v>
      </c>
      <c r="AO326" s="45" t="s">
        <v>789</v>
      </c>
      <c r="AP326" s="25" t="s">
        <v>790</v>
      </c>
      <c r="AQ326" s="72"/>
    </row>
    <row r="327" spans="1:43" ht="71.25" hidden="1" x14ac:dyDescent="0.25">
      <c r="A327" s="42" t="s">
        <v>41</v>
      </c>
      <c r="B327" s="43" t="s">
        <v>437</v>
      </c>
      <c r="C327" s="43">
        <v>423</v>
      </c>
      <c r="D327" s="56" t="s">
        <v>795</v>
      </c>
      <c r="E327" s="57" t="s">
        <v>813</v>
      </c>
      <c r="F327" s="52">
        <v>44593</v>
      </c>
      <c r="G327" s="52">
        <v>44926</v>
      </c>
      <c r="H327" s="271"/>
      <c r="I327" s="59">
        <v>0.1</v>
      </c>
      <c r="J327" s="58" t="s">
        <v>705</v>
      </c>
      <c r="K327" s="58" t="s">
        <v>705</v>
      </c>
      <c r="L327" s="59">
        <v>0.09</v>
      </c>
      <c r="M327" s="58" t="s">
        <v>705</v>
      </c>
      <c r="N327" s="59">
        <v>0.09</v>
      </c>
      <c r="O327" s="58" t="s">
        <v>705</v>
      </c>
      <c r="P327" s="59">
        <v>0.09</v>
      </c>
      <c r="Q327" s="58" t="s">
        <v>705</v>
      </c>
      <c r="R327" s="59">
        <v>0.09</v>
      </c>
      <c r="S327" s="58" t="s">
        <v>705</v>
      </c>
      <c r="T327" s="59">
        <v>0.09</v>
      </c>
      <c r="U327" s="58" t="s">
        <v>705</v>
      </c>
      <c r="V327" s="59">
        <v>0.09</v>
      </c>
      <c r="W327" s="58" t="s">
        <v>705</v>
      </c>
      <c r="X327" s="59">
        <v>0.09</v>
      </c>
      <c r="Y327" s="58" t="s">
        <v>705</v>
      </c>
      <c r="Z327" s="59">
        <v>0.09</v>
      </c>
      <c r="AA327" s="58" t="s">
        <v>705</v>
      </c>
      <c r="AB327" s="59">
        <v>0.09</v>
      </c>
      <c r="AC327" s="58" t="s">
        <v>705</v>
      </c>
      <c r="AD327" s="59">
        <v>0.09</v>
      </c>
      <c r="AE327" s="58" t="s">
        <v>705</v>
      </c>
      <c r="AF327" s="59">
        <v>0.1</v>
      </c>
      <c r="AG327" s="58" t="s">
        <v>705</v>
      </c>
      <c r="AH327" s="59">
        <f>+L327+N327+P327+R327+T327+V327+X327+Z327+AB327+AD327+AF327</f>
        <v>0.99999999999999978</v>
      </c>
      <c r="AI327" s="44">
        <v>0</v>
      </c>
      <c r="AJ327" s="57" t="s">
        <v>814</v>
      </c>
      <c r="AK327" s="302"/>
      <c r="AL327" s="277"/>
      <c r="AM327" s="45" t="s">
        <v>787</v>
      </c>
      <c r="AN327" s="45" t="s">
        <v>798</v>
      </c>
      <c r="AO327" s="45" t="s">
        <v>789</v>
      </c>
      <c r="AP327" s="25" t="s">
        <v>790</v>
      </c>
      <c r="AQ327" s="72"/>
    </row>
    <row r="328" spans="1:43" ht="73.5" hidden="1" customHeight="1" x14ac:dyDescent="0.25">
      <c r="A328" s="42" t="s">
        <v>41</v>
      </c>
      <c r="B328" s="43" t="s">
        <v>437</v>
      </c>
      <c r="C328" s="43">
        <v>423</v>
      </c>
      <c r="D328" s="57" t="s">
        <v>815</v>
      </c>
      <c r="E328" s="57" t="s">
        <v>816</v>
      </c>
      <c r="F328" s="52">
        <v>44682</v>
      </c>
      <c r="G328" s="52">
        <v>44773</v>
      </c>
      <c r="H328" s="59">
        <v>1</v>
      </c>
      <c r="I328" s="59">
        <v>0.2</v>
      </c>
      <c r="J328" s="58" t="s">
        <v>705</v>
      </c>
      <c r="K328" s="58" t="s">
        <v>705</v>
      </c>
      <c r="L328" s="58" t="s">
        <v>705</v>
      </c>
      <c r="M328" s="58" t="s">
        <v>705</v>
      </c>
      <c r="N328" s="58" t="s">
        <v>705</v>
      </c>
      <c r="O328" s="58" t="s">
        <v>705</v>
      </c>
      <c r="P328" s="58" t="s">
        <v>705</v>
      </c>
      <c r="Q328" s="58" t="s">
        <v>705</v>
      </c>
      <c r="R328" s="59">
        <v>0.2</v>
      </c>
      <c r="S328" s="58" t="s">
        <v>705</v>
      </c>
      <c r="T328" s="59">
        <v>0.5</v>
      </c>
      <c r="U328" s="58" t="s">
        <v>705</v>
      </c>
      <c r="V328" s="59">
        <v>0.3</v>
      </c>
      <c r="W328" s="58" t="s">
        <v>705</v>
      </c>
      <c r="X328" s="58" t="s">
        <v>705</v>
      </c>
      <c r="Y328" s="58" t="s">
        <v>705</v>
      </c>
      <c r="Z328" s="58" t="s">
        <v>705</v>
      </c>
      <c r="AA328" s="58" t="s">
        <v>705</v>
      </c>
      <c r="AB328" s="58" t="s">
        <v>705</v>
      </c>
      <c r="AC328" s="58" t="s">
        <v>705</v>
      </c>
      <c r="AD328" s="58" t="s">
        <v>705</v>
      </c>
      <c r="AE328" s="58" t="s">
        <v>705</v>
      </c>
      <c r="AF328" s="58" t="s">
        <v>705</v>
      </c>
      <c r="AG328" s="58" t="s">
        <v>705</v>
      </c>
      <c r="AH328" s="24">
        <f>+R328+T328+V328</f>
        <v>1</v>
      </c>
      <c r="AI328" s="44">
        <v>0</v>
      </c>
      <c r="AJ328" s="57" t="s">
        <v>817</v>
      </c>
      <c r="AK328" s="45" t="s">
        <v>82</v>
      </c>
      <c r="AL328" s="47" t="s">
        <v>82</v>
      </c>
      <c r="AM328" s="45" t="s">
        <v>787</v>
      </c>
      <c r="AN328" s="58" t="s">
        <v>788</v>
      </c>
      <c r="AO328" s="58" t="s">
        <v>789</v>
      </c>
      <c r="AP328" s="25" t="s">
        <v>790</v>
      </c>
      <c r="AQ328" s="72"/>
    </row>
    <row r="329" spans="1:43" ht="103.5" hidden="1" customHeight="1" x14ac:dyDescent="0.25">
      <c r="A329" s="42" t="s">
        <v>41</v>
      </c>
      <c r="B329" s="43" t="s">
        <v>437</v>
      </c>
      <c r="C329" s="43">
        <v>424</v>
      </c>
      <c r="D329" s="22" t="s">
        <v>818</v>
      </c>
      <c r="E329" s="22" t="s">
        <v>819</v>
      </c>
      <c r="F329" s="23">
        <v>44593</v>
      </c>
      <c r="G329" s="23">
        <v>44895</v>
      </c>
      <c r="H329" s="271">
        <f>I329+I330+I331+I332+I333</f>
        <v>0.99999999999999989</v>
      </c>
      <c r="I329" s="24">
        <v>0.25</v>
      </c>
      <c r="J329" s="24"/>
      <c r="K329" s="24"/>
      <c r="L329" s="24">
        <v>0.1</v>
      </c>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c r="AG329" s="24"/>
      <c r="AH329" s="24">
        <f>+J329+L329+N329+P329+R329+T329+V329+X329+Z329+AB329+AD329+AF329</f>
        <v>0.99999999999999989</v>
      </c>
      <c r="AI329" s="44">
        <f>+K329+M329+O329+Q329+S329+U329+W329+Y329+AA329+AC329+AE329+AG329</f>
        <v>0</v>
      </c>
      <c r="AJ329" s="22" t="s">
        <v>820</v>
      </c>
      <c r="AK329" s="302">
        <v>150</v>
      </c>
      <c r="AL329" s="269">
        <v>1499652000</v>
      </c>
      <c r="AM329" s="45" t="s">
        <v>651</v>
      </c>
      <c r="AN329" s="45" t="s">
        <v>652</v>
      </c>
      <c r="AO329" s="25" t="s">
        <v>653</v>
      </c>
      <c r="AP329" s="25" t="s">
        <v>416</v>
      </c>
      <c r="AQ329" s="72"/>
    </row>
    <row r="330" spans="1:43" ht="103.5" hidden="1" customHeight="1" x14ac:dyDescent="0.25">
      <c r="A330" s="42" t="s">
        <v>41</v>
      </c>
      <c r="B330" s="43" t="s">
        <v>437</v>
      </c>
      <c r="C330" s="43">
        <v>424</v>
      </c>
      <c r="D330" s="22" t="s">
        <v>818</v>
      </c>
      <c r="E330" s="22" t="s">
        <v>821</v>
      </c>
      <c r="F330" s="23">
        <v>44621</v>
      </c>
      <c r="G330" s="23">
        <v>44925</v>
      </c>
      <c r="H330" s="271"/>
      <c r="I330" s="24">
        <v>0.25</v>
      </c>
      <c r="J330" s="24"/>
      <c r="K330" s="24"/>
      <c r="L330" s="24"/>
      <c r="M330" s="24"/>
      <c r="N330" s="24">
        <v>0.1</v>
      </c>
      <c r="O330" s="24"/>
      <c r="P330" s="24">
        <v>0.1</v>
      </c>
      <c r="Q330" s="24"/>
      <c r="R330" s="24">
        <v>0.1</v>
      </c>
      <c r="S330" s="24"/>
      <c r="T330" s="24">
        <v>0.1</v>
      </c>
      <c r="U330" s="24"/>
      <c r="V330" s="24">
        <v>0.1</v>
      </c>
      <c r="W330" s="24"/>
      <c r="X330" s="24">
        <v>0.1</v>
      </c>
      <c r="Y330" s="24"/>
      <c r="Z330" s="24">
        <v>0.1</v>
      </c>
      <c r="AA330" s="24"/>
      <c r="AB330" s="24">
        <v>0.1</v>
      </c>
      <c r="AC330" s="24"/>
      <c r="AD330" s="24">
        <v>0.1</v>
      </c>
      <c r="AE330" s="24"/>
      <c r="AF330" s="24">
        <v>0.1</v>
      </c>
      <c r="AG330" s="24"/>
      <c r="AH330" s="24">
        <f t="shared" ref="AH330:AI345" si="35">+J330+L330+N330+P330+R330+T330+V330+X330+Z330+AB330+AD330+AF330</f>
        <v>0.99999999999999989</v>
      </c>
      <c r="AI330" s="44">
        <f t="shared" si="35"/>
        <v>0</v>
      </c>
      <c r="AJ330" s="22" t="s">
        <v>822</v>
      </c>
      <c r="AK330" s="302"/>
      <c r="AL330" s="270"/>
      <c r="AM330" s="45" t="s">
        <v>651</v>
      </c>
      <c r="AN330" s="45" t="s">
        <v>652</v>
      </c>
      <c r="AO330" s="25" t="s">
        <v>653</v>
      </c>
      <c r="AP330" s="25" t="s">
        <v>416</v>
      </c>
      <c r="AQ330" s="72"/>
    </row>
    <row r="331" spans="1:43" ht="128.25" hidden="1" x14ac:dyDescent="0.25">
      <c r="A331" s="42" t="s">
        <v>41</v>
      </c>
      <c r="B331" s="43" t="s">
        <v>437</v>
      </c>
      <c r="C331" s="43">
        <v>424</v>
      </c>
      <c r="D331" s="22" t="s">
        <v>818</v>
      </c>
      <c r="E331" s="22" t="s">
        <v>823</v>
      </c>
      <c r="F331" s="23">
        <v>44621</v>
      </c>
      <c r="G331" s="23">
        <v>44925</v>
      </c>
      <c r="H331" s="271"/>
      <c r="I331" s="24">
        <v>0.1</v>
      </c>
      <c r="J331" s="24"/>
      <c r="K331" s="24"/>
      <c r="L331" s="24"/>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v>0.1</v>
      </c>
      <c r="AG331" s="24"/>
      <c r="AH331" s="24">
        <f t="shared" si="35"/>
        <v>0.99999999999999989</v>
      </c>
      <c r="AI331" s="44">
        <f t="shared" si="35"/>
        <v>0</v>
      </c>
      <c r="AJ331" s="22" t="s">
        <v>824</v>
      </c>
      <c r="AK331" s="302"/>
      <c r="AL331" s="270"/>
      <c r="AM331" s="45" t="s">
        <v>651</v>
      </c>
      <c r="AN331" s="45" t="s">
        <v>652</v>
      </c>
      <c r="AO331" s="25" t="s">
        <v>653</v>
      </c>
      <c r="AP331" s="25" t="s">
        <v>416</v>
      </c>
      <c r="AQ331" s="72"/>
    </row>
    <row r="332" spans="1:43" ht="99.75" hidden="1" x14ac:dyDescent="0.25">
      <c r="A332" s="42" t="s">
        <v>41</v>
      </c>
      <c r="B332" s="43" t="s">
        <v>437</v>
      </c>
      <c r="C332" s="43">
        <v>424</v>
      </c>
      <c r="D332" s="22" t="s">
        <v>818</v>
      </c>
      <c r="E332" s="22" t="s">
        <v>825</v>
      </c>
      <c r="F332" s="23">
        <v>44593</v>
      </c>
      <c r="G332" s="23">
        <v>44925</v>
      </c>
      <c r="H332" s="271"/>
      <c r="I332" s="24">
        <v>0.3</v>
      </c>
      <c r="J332" s="24"/>
      <c r="K332" s="24"/>
      <c r="L332" s="24">
        <v>0.09</v>
      </c>
      <c r="M332" s="24"/>
      <c r="N332" s="24">
        <v>0.09</v>
      </c>
      <c r="O332" s="24"/>
      <c r="P332" s="24">
        <v>0.09</v>
      </c>
      <c r="Q332" s="24"/>
      <c r="R332" s="24">
        <v>0.09</v>
      </c>
      <c r="S332" s="24"/>
      <c r="T332" s="24">
        <v>0.09</v>
      </c>
      <c r="U332" s="24"/>
      <c r="V332" s="24">
        <v>0.09</v>
      </c>
      <c r="W332" s="24"/>
      <c r="X332" s="24">
        <v>0.09</v>
      </c>
      <c r="Y332" s="24"/>
      <c r="Z332" s="24">
        <v>0.09</v>
      </c>
      <c r="AA332" s="24"/>
      <c r="AB332" s="24">
        <v>0.09</v>
      </c>
      <c r="AC332" s="24"/>
      <c r="AD332" s="24">
        <v>0.1</v>
      </c>
      <c r="AE332" s="24"/>
      <c r="AF332" s="24">
        <v>0.09</v>
      </c>
      <c r="AG332" s="24"/>
      <c r="AH332" s="24">
        <f t="shared" si="35"/>
        <v>0.99999999999999978</v>
      </c>
      <c r="AI332" s="44">
        <f t="shared" si="35"/>
        <v>0</v>
      </c>
      <c r="AJ332" s="22" t="s">
        <v>826</v>
      </c>
      <c r="AK332" s="302"/>
      <c r="AL332" s="270"/>
      <c r="AM332" s="45" t="s">
        <v>651</v>
      </c>
      <c r="AN332" s="45" t="s">
        <v>652</v>
      </c>
      <c r="AO332" s="25" t="s">
        <v>653</v>
      </c>
      <c r="AP332" s="25" t="s">
        <v>416</v>
      </c>
      <c r="AQ332" s="72"/>
    </row>
    <row r="333" spans="1:43" ht="57" hidden="1" x14ac:dyDescent="0.25">
      <c r="A333" s="42" t="s">
        <v>41</v>
      </c>
      <c r="B333" s="43" t="s">
        <v>437</v>
      </c>
      <c r="C333" s="43">
        <v>424</v>
      </c>
      <c r="D333" s="22" t="s">
        <v>818</v>
      </c>
      <c r="E333" s="22" t="s">
        <v>827</v>
      </c>
      <c r="F333" s="23">
        <v>44743</v>
      </c>
      <c r="G333" s="23">
        <v>44925</v>
      </c>
      <c r="H333" s="271"/>
      <c r="I333" s="24">
        <v>0.1</v>
      </c>
      <c r="J333" s="24"/>
      <c r="K333" s="24"/>
      <c r="L333" s="24"/>
      <c r="M333" s="24"/>
      <c r="N333" s="24"/>
      <c r="O333" s="24"/>
      <c r="P333" s="24"/>
      <c r="Q333" s="24"/>
      <c r="R333" s="24"/>
      <c r="S333" s="24"/>
      <c r="T333" s="24"/>
      <c r="U333" s="24"/>
      <c r="V333" s="24">
        <v>0.1</v>
      </c>
      <c r="W333" s="24"/>
      <c r="X333" s="24">
        <v>0.15</v>
      </c>
      <c r="Y333" s="24"/>
      <c r="Z333" s="24">
        <v>0.2</v>
      </c>
      <c r="AA333" s="24"/>
      <c r="AB333" s="24">
        <v>0.2</v>
      </c>
      <c r="AC333" s="24"/>
      <c r="AD333" s="24">
        <v>0.2</v>
      </c>
      <c r="AE333" s="24"/>
      <c r="AF333" s="24">
        <v>0.15</v>
      </c>
      <c r="AG333" s="24"/>
      <c r="AH333" s="24">
        <f t="shared" si="35"/>
        <v>1</v>
      </c>
      <c r="AI333" s="44">
        <f t="shared" si="35"/>
        <v>0</v>
      </c>
      <c r="AJ333" s="22" t="s">
        <v>828</v>
      </c>
      <c r="AK333" s="302"/>
      <c r="AL333" s="277"/>
      <c r="AM333" s="45" t="s">
        <v>651</v>
      </c>
      <c r="AN333" s="45" t="s">
        <v>652</v>
      </c>
      <c r="AO333" s="25" t="s">
        <v>653</v>
      </c>
      <c r="AP333" s="25" t="s">
        <v>416</v>
      </c>
      <c r="AQ333" s="72"/>
    </row>
    <row r="334" spans="1:43" ht="78" hidden="1" customHeight="1" x14ac:dyDescent="0.25">
      <c r="A334" s="42" t="s">
        <v>41</v>
      </c>
      <c r="B334" s="43" t="s">
        <v>437</v>
      </c>
      <c r="C334" s="43">
        <v>424</v>
      </c>
      <c r="D334" s="22" t="s">
        <v>829</v>
      </c>
      <c r="E334" s="22" t="s">
        <v>830</v>
      </c>
      <c r="F334" s="23">
        <v>44593</v>
      </c>
      <c r="G334" s="23">
        <v>44742</v>
      </c>
      <c r="H334" s="271">
        <f>+I334+I335+I336</f>
        <v>1</v>
      </c>
      <c r="I334" s="24">
        <v>0.4</v>
      </c>
      <c r="J334" s="24"/>
      <c r="K334" s="24"/>
      <c r="L334" s="24">
        <v>0.2</v>
      </c>
      <c r="M334" s="24"/>
      <c r="N334" s="24">
        <v>0.2</v>
      </c>
      <c r="O334" s="24"/>
      <c r="P334" s="24">
        <v>0.2</v>
      </c>
      <c r="Q334" s="24"/>
      <c r="R334" s="24">
        <v>0.2</v>
      </c>
      <c r="S334" s="24"/>
      <c r="T334" s="24">
        <v>0.2</v>
      </c>
      <c r="U334" s="24"/>
      <c r="V334" s="24"/>
      <c r="W334" s="24"/>
      <c r="X334" s="24"/>
      <c r="Y334" s="24"/>
      <c r="Z334" s="24"/>
      <c r="AA334" s="24"/>
      <c r="AB334" s="24"/>
      <c r="AC334" s="24"/>
      <c r="AD334" s="24"/>
      <c r="AE334" s="24"/>
      <c r="AF334" s="24"/>
      <c r="AG334" s="24"/>
      <c r="AH334" s="24">
        <f t="shared" si="35"/>
        <v>1</v>
      </c>
      <c r="AI334" s="44">
        <f t="shared" si="35"/>
        <v>0</v>
      </c>
      <c r="AJ334" s="22" t="s">
        <v>831</v>
      </c>
      <c r="AK334" s="47" t="s">
        <v>82</v>
      </c>
      <c r="AL334" s="47" t="s">
        <v>82</v>
      </c>
      <c r="AM334" s="45" t="s">
        <v>651</v>
      </c>
      <c r="AN334" s="45" t="s">
        <v>652</v>
      </c>
      <c r="AO334" s="25" t="s">
        <v>653</v>
      </c>
      <c r="AP334" s="25" t="s">
        <v>416</v>
      </c>
      <c r="AQ334" s="72"/>
    </row>
    <row r="335" spans="1:43" ht="78" hidden="1" customHeight="1" x14ac:dyDescent="0.25">
      <c r="A335" s="42" t="s">
        <v>41</v>
      </c>
      <c r="B335" s="43" t="s">
        <v>437</v>
      </c>
      <c r="C335" s="43">
        <v>424</v>
      </c>
      <c r="D335" s="22" t="s">
        <v>829</v>
      </c>
      <c r="E335" s="22" t="s">
        <v>832</v>
      </c>
      <c r="F335" s="23">
        <v>44593</v>
      </c>
      <c r="G335" s="23">
        <v>44895</v>
      </c>
      <c r="H335" s="271"/>
      <c r="I335" s="24">
        <v>0.4</v>
      </c>
      <c r="J335" s="24"/>
      <c r="K335" s="24"/>
      <c r="L335" s="24">
        <v>0.1</v>
      </c>
      <c r="M335" s="24"/>
      <c r="N335" s="24">
        <v>0.1</v>
      </c>
      <c r="O335" s="24"/>
      <c r="P335" s="24">
        <v>0.1</v>
      </c>
      <c r="Q335" s="24"/>
      <c r="R335" s="24">
        <v>0.1</v>
      </c>
      <c r="S335" s="24"/>
      <c r="T335" s="24">
        <v>0.1</v>
      </c>
      <c r="U335" s="24"/>
      <c r="V335" s="24">
        <v>0.1</v>
      </c>
      <c r="W335" s="24"/>
      <c r="X335" s="24">
        <v>0.1</v>
      </c>
      <c r="Y335" s="24"/>
      <c r="Z335" s="24">
        <v>0.1</v>
      </c>
      <c r="AA335" s="24"/>
      <c r="AB335" s="24">
        <v>0.1</v>
      </c>
      <c r="AC335" s="24"/>
      <c r="AD335" s="24">
        <v>0.1</v>
      </c>
      <c r="AE335" s="24"/>
      <c r="AF335" s="24"/>
      <c r="AG335" s="24"/>
      <c r="AH335" s="24">
        <f t="shared" si="35"/>
        <v>0.99999999999999989</v>
      </c>
      <c r="AI335" s="44">
        <f t="shared" si="35"/>
        <v>0</v>
      </c>
      <c r="AJ335" s="22" t="s">
        <v>833</v>
      </c>
      <c r="AK335" s="45" t="s">
        <v>82</v>
      </c>
      <c r="AL335" s="47" t="s">
        <v>82</v>
      </c>
      <c r="AM335" s="45" t="s">
        <v>651</v>
      </c>
      <c r="AN335" s="45" t="s">
        <v>652</v>
      </c>
      <c r="AO335" s="25" t="s">
        <v>653</v>
      </c>
      <c r="AP335" s="25" t="s">
        <v>416</v>
      </c>
      <c r="AQ335" s="72"/>
    </row>
    <row r="336" spans="1:43" ht="59.25" hidden="1" customHeight="1" x14ac:dyDescent="0.25">
      <c r="A336" s="42" t="s">
        <v>41</v>
      </c>
      <c r="B336" s="43" t="s">
        <v>437</v>
      </c>
      <c r="C336" s="43">
        <v>424</v>
      </c>
      <c r="D336" s="22" t="s">
        <v>829</v>
      </c>
      <c r="E336" s="22" t="s">
        <v>571</v>
      </c>
      <c r="F336" s="23">
        <v>44713</v>
      </c>
      <c r="G336" s="23">
        <v>44742</v>
      </c>
      <c r="H336" s="271"/>
      <c r="I336" s="24">
        <v>0.2</v>
      </c>
      <c r="J336" s="24"/>
      <c r="K336" s="24"/>
      <c r="L336" s="24"/>
      <c r="M336" s="24"/>
      <c r="N336" s="24"/>
      <c r="O336" s="24"/>
      <c r="P336" s="24"/>
      <c r="Q336" s="24"/>
      <c r="R336" s="24"/>
      <c r="S336" s="24"/>
      <c r="T336" s="24">
        <v>1</v>
      </c>
      <c r="U336" s="24"/>
      <c r="V336" s="24"/>
      <c r="W336" s="24"/>
      <c r="X336" s="24"/>
      <c r="Y336" s="24"/>
      <c r="Z336" s="24"/>
      <c r="AA336" s="24"/>
      <c r="AB336" s="24"/>
      <c r="AC336" s="24"/>
      <c r="AD336" s="24"/>
      <c r="AE336" s="24"/>
      <c r="AF336" s="24"/>
      <c r="AG336" s="24"/>
      <c r="AH336" s="24">
        <f t="shared" si="35"/>
        <v>1</v>
      </c>
      <c r="AI336" s="44">
        <f t="shared" si="35"/>
        <v>0</v>
      </c>
      <c r="AJ336" s="22" t="s">
        <v>522</v>
      </c>
      <c r="AK336" s="45" t="s">
        <v>82</v>
      </c>
      <c r="AL336" s="47" t="s">
        <v>82</v>
      </c>
      <c r="AM336" s="45" t="s">
        <v>651</v>
      </c>
      <c r="AN336" s="45" t="s">
        <v>652</v>
      </c>
      <c r="AO336" s="25" t="s">
        <v>653</v>
      </c>
      <c r="AP336" s="25" t="s">
        <v>416</v>
      </c>
      <c r="AQ336" s="72"/>
    </row>
    <row r="337" spans="1:43" ht="57" hidden="1" x14ac:dyDescent="0.25">
      <c r="A337" s="42" t="s">
        <v>411</v>
      </c>
      <c r="B337" s="43" t="s">
        <v>412</v>
      </c>
      <c r="C337" s="43">
        <v>329</v>
      </c>
      <c r="D337" s="22" t="s">
        <v>834</v>
      </c>
      <c r="E337" s="22" t="s">
        <v>835</v>
      </c>
      <c r="F337" s="23">
        <v>44564</v>
      </c>
      <c r="G337" s="23">
        <v>44620</v>
      </c>
      <c r="H337" s="271">
        <v>1</v>
      </c>
      <c r="I337" s="24">
        <v>0.25</v>
      </c>
      <c r="J337" s="24">
        <v>0.4</v>
      </c>
      <c r="K337" s="24"/>
      <c r="L337" s="24">
        <v>0.6</v>
      </c>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35"/>
        <v>1</v>
      </c>
      <c r="AI337" s="44">
        <f t="shared" si="35"/>
        <v>0</v>
      </c>
      <c r="AJ337" s="22" t="s">
        <v>836</v>
      </c>
      <c r="AK337" s="302">
        <v>105</v>
      </c>
      <c r="AL337" s="269">
        <v>2092450000</v>
      </c>
      <c r="AM337" s="45" t="s">
        <v>837</v>
      </c>
      <c r="AN337" s="45" t="s">
        <v>838</v>
      </c>
      <c r="AO337" s="25" t="s">
        <v>839</v>
      </c>
      <c r="AP337" s="25" t="s">
        <v>416</v>
      </c>
      <c r="AQ337" s="72"/>
    </row>
    <row r="338" spans="1:43" ht="71.25" hidden="1" x14ac:dyDescent="0.25">
      <c r="A338" s="42" t="s">
        <v>411</v>
      </c>
      <c r="B338" s="43" t="s">
        <v>412</v>
      </c>
      <c r="C338" s="43">
        <v>329</v>
      </c>
      <c r="D338" s="22" t="s">
        <v>834</v>
      </c>
      <c r="E338" s="22" t="s">
        <v>840</v>
      </c>
      <c r="F338" s="23">
        <v>44621</v>
      </c>
      <c r="G338" s="23">
        <v>44681</v>
      </c>
      <c r="H338" s="271"/>
      <c r="I338" s="24">
        <v>0.2</v>
      </c>
      <c r="J338" s="24"/>
      <c r="K338" s="24"/>
      <c r="L338" s="24"/>
      <c r="M338" s="24"/>
      <c r="N338" s="24">
        <v>0.3</v>
      </c>
      <c r="O338" s="24"/>
      <c r="P338" s="24">
        <v>0.7</v>
      </c>
      <c r="Q338" s="24"/>
      <c r="R338" s="24"/>
      <c r="S338" s="24"/>
      <c r="T338" s="24"/>
      <c r="U338" s="24"/>
      <c r="V338" s="24"/>
      <c r="W338" s="24"/>
      <c r="X338" s="24"/>
      <c r="Y338" s="24"/>
      <c r="Z338" s="24"/>
      <c r="AA338" s="24"/>
      <c r="AB338" s="24"/>
      <c r="AC338" s="24"/>
      <c r="AD338" s="24"/>
      <c r="AE338" s="24"/>
      <c r="AF338" s="24"/>
      <c r="AG338" s="24"/>
      <c r="AH338" s="24">
        <f t="shared" si="35"/>
        <v>1</v>
      </c>
      <c r="AI338" s="44">
        <f t="shared" si="35"/>
        <v>0</v>
      </c>
      <c r="AJ338" s="22" t="s">
        <v>841</v>
      </c>
      <c r="AK338" s="302"/>
      <c r="AL338" s="270"/>
      <c r="AM338" s="45" t="s">
        <v>837</v>
      </c>
      <c r="AN338" s="45" t="s">
        <v>838</v>
      </c>
      <c r="AO338" s="25" t="s">
        <v>839</v>
      </c>
      <c r="AP338" s="25" t="s">
        <v>416</v>
      </c>
      <c r="AQ338" s="72"/>
    </row>
    <row r="339" spans="1:43" ht="57.75" hidden="1" customHeight="1" x14ac:dyDescent="0.25">
      <c r="A339" s="42" t="s">
        <v>411</v>
      </c>
      <c r="B339" s="43" t="s">
        <v>412</v>
      </c>
      <c r="C339" s="43">
        <v>329</v>
      </c>
      <c r="D339" s="22" t="s">
        <v>834</v>
      </c>
      <c r="E339" s="22" t="s">
        <v>916</v>
      </c>
      <c r="F339" s="23">
        <v>44621</v>
      </c>
      <c r="G339" s="23">
        <v>44742</v>
      </c>
      <c r="H339" s="271"/>
      <c r="I339" s="24">
        <v>0.1</v>
      </c>
      <c r="J339" s="24"/>
      <c r="K339" s="24"/>
      <c r="L339" s="24"/>
      <c r="M339" s="24"/>
      <c r="N339" s="24">
        <v>0.25</v>
      </c>
      <c r="O339" s="24"/>
      <c r="P339" s="24">
        <v>0.25</v>
      </c>
      <c r="Q339" s="24"/>
      <c r="R339" s="24">
        <v>0.25</v>
      </c>
      <c r="S339" s="24"/>
      <c r="T339" s="24">
        <v>0.25</v>
      </c>
      <c r="U339" s="24"/>
      <c r="V339" s="24"/>
      <c r="W339" s="24"/>
      <c r="X339" s="24"/>
      <c r="Y339" s="24"/>
      <c r="Z339" s="24"/>
      <c r="AA339" s="24"/>
      <c r="AB339" s="24"/>
      <c r="AC339" s="24"/>
      <c r="AD339" s="24"/>
      <c r="AE339" s="24"/>
      <c r="AF339" s="24"/>
      <c r="AG339" s="24"/>
      <c r="AH339" s="24">
        <f t="shared" si="35"/>
        <v>1</v>
      </c>
      <c r="AI339" s="44">
        <f t="shared" si="35"/>
        <v>0</v>
      </c>
      <c r="AJ339" s="22" t="s">
        <v>917</v>
      </c>
      <c r="AK339" s="302"/>
      <c r="AL339" s="270"/>
      <c r="AM339" s="45" t="s">
        <v>837</v>
      </c>
      <c r="AN339" s="45" t="s">
        <v>838</v>
      </c>
      <c r="AO339" s="25" t="s">
        <v>839</v>
      </c>
      <c r="AP339" s="25" t="s">
        <v>416</v>
      </c>
      <c r="AQ339" s="72"/>
    </row>
    <row r="340" spans="1:43" ht="76.5" hidden="1" customHeight="1" x14ac:dyDescent="0.25">
      <c r="A340" s="42" t="s">
        <v>411</v>
      </c>
      <c r="B340" s="43" t="s">
        <v>412</v>
      </c>
      <c r="C340" s="43">
        <v>329</v>
      </c>
      <c r="D340" s="22" t="s">
        <v>834</v>
      </c>
      <c r="E340" s="22" t="s">
        <v>844</v>
      </c>
      <c r="F340" s="23">
        <v>44564</v>
      </c>
      <c r="G340" s="23">
        <v>44681</v>
      </c>
      <c r="H340" s="271"/>
      <c r="I340" s="24">
        <v>0.35</v>
      </c>
      <c r="J340" s="24">
        <v>0.1</v>
      </c>
      <c r="K340" s="24"/>
      <c r="L340" s="24">
        <v>0.3</v>
      </c>
      <c r="M340" s="24"/>
      <c r="N340" s="24">
        <v>0.4</v>
      </c>
      <c r="O340" s="24"/>
      <c r="P340" s="24">
        <v>0.2</v>
      </c>
      <c r="Q340" s="24"/>
      <c r="R340" s="24"/>
      <c r="S340" s="24"/>
      <c r="T340" s="24"/>
      <c r="U340" s="24"/>
      <c r="V340" s="24"/>
      <c r="W340" s="24"/>
      <c r="X340" s="24"/>
      <c r="Y340" s="24"/>
      <c r="Z340" s="24"/>
      <c r="AA340" s="24"/>
      <c r="AB340" s="24"/>
      <c r="AC340" s="24"/>
      <c r="AD340" s="24"/>
      <c r="AE340" s="24"/>
      <c r="AF340" s="24"/>
      <c r="AG340" s="24"/>
      <c r="AH340" s="24">
        <f t="shared" si="35"/>
        <v>1</v>
      </c>
      <c r="AI340" s="44">
        <f t="shared" si="35"/>
        <v>0</v>
      </c>
      <c r="AJ340" s="22" t="s">
        <v>845</v>
      </c>
      <c r="AK340" s="302"/>
      <c r="AL340" s="270"/>
      <c r="AM340" s="45" t="s">
        <v>837</v>
      </c>
      <c r="AN340" s="45" t="s">
        <v>838</v>
      </c>
      <c r="AO340" s="25" t="s">
        <v>839</v>
      </c>
      <c r="AP340" s="25" t="s">
        <v>416</v>
      </c>
      <c r="AQ340" s="72"/>
    </row>
    <row r="341" spans="1:43" ht="69.75" hidden="1" customHeight="1" x14ac:dyDescent="0.25">
      <c r="A341" s="42" t="s">
        <v>411</v>
      </c>
      <c r="B341" s="43" t="s">
        <v>412</v>
      </c>
      <c r="C341" s="43">
        <v>329</v>
      </c>
      <c r="D341" s="22" t="s">
        <v>834</v>
      </c>
      <c r="E341" s="22" t="s">
        <v>846</v>
      </c>
      <c r="F341" s="23">
        <v>44621</v>
      </c>
      <c r="G341" s="23">
        <v>44681</v>
      </c>
      <c r="H341" s="271"/>
      <c r="I341" s="24">
        <v>0.1</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35"/>
        <v>1</v>
      </c>
      <c r="AI341" s="44">
        <f t="shared" si="35"/>
        <v>0</v>
      </c>
      <c r="AJ341" s="22" t="s">
        <v>847</v>
      </c>
      <c r="AK341" s="302"/>
      <c r="AL341" s="277"/>
      <c r="AM341" s="45" t="s">
        <v>837</v>
      </c>
      <c r="AN341" s="45" t="s">
        <v>838</v>
      </c>
      <c r="AO341" s="25" t="s">
        <v>839</v>
      </c>
      <c r="AP341" s="25" t="s">
        <v>416</v>
      </c>
      <c r="AQ341" s="72"/>
    </row>
    <row r="342" spans="1:43" ht="57" hidden="1" x14ac:dyDescent="0.25">
      <c r="A342" s="42" t="s">
        <v>411</v>
      </c>
      <c r="B342" s="43" t="s">
        <v>412</v>
      </c>
      <c r="C342" s="43">
        <v>329</v>
      </c>
      <c r="D342" s="22" t="s">
        <v>848</v>
      </c>
      <c r="E342" s="22" t="s">
        <v>849</v>
      </c>
      <c r="F342" s="23">
        <v>44593</v>
      </c>
      <c r="G342" s="23">
        <v>44620</v>
      </c>
      <c r="H342" s="271">
        <f>+I342+I343+I344+I345+I346+I347</f>
        <v>1</v>
      </c>
      <c r="I342" s="24">
        <v>0.2</v>
      </c>
      <c r="J342" s="65"/>
      <c r="K342" s="24"/>
      <c r="L342" s="24">
        <v>1</v>
      </c>
      <c r="M342" s="24"/>
      <c r="N342" s="24"/>
      <c r="O342" s="24"/>
      <c r="P342" s="24"/>
      <c r="Q342" s="24"/>
      <c r="R342" s="24"/>
      <c r="S342" s="24"/>
      <c r="T342" s="24"/>
      <c r="U342" s="24"/>
      <c r="V342" s="24"/>
      <c r="W342" s="24"/>
      <c r="X342" s="24"/>
      <c r="Y342" s="24"/>
      <c r="Z342" s="24"/>
      <c r="AA342" s="24"/>
      <c r="AB342" s="24"/>
      <c r="AC342" s="24"/>
      <c r="AD342" s="24"/>
      <c r="AE342" s="24"/>
      <c r="AF342" s="24"/>
      <c r="AG342" s="24"/>
      <c r="AH342" s="24" t="e">
        <f>+L342+#REF!+N342+P342+R342+T342+V342+X342+Z342+AB342+AD342+AF342</f>
        <v>#REF!</v>
      </c>
      <c r="AI342" s="44">
        <f t="shared" si="35"/>
        <v>0</v>
      </c>
      <c r="AJ342" s="22" t="s">
        <v>850</v>
      </c>
      <c r="AK342" s="47" t="s">
        <v>82</v>
      </c>
      <c r="AL342" s="47" t="s">
        <v>82</v>
      </c>
      <c r="AM342" s="45" t="s">
        <v>837</v>
      </c>
      <c r="AN342" s="45" t="s">
        <v>838</v>
      </c>
      <c r="AO342" s="25" t="s">
        <v>839</v>
      </c>
      <c r="AP342" s="25" t="s">
        <v>416</v>
      </c>
      <c r="AQ342" s="72"/>
    </row>
    <row r="343" spans="1:43" ht="57" hidden="1" x14ac:dyDescent="0.25">
      <c r="A343" s="42" t="s">
        <v>411</v>
      </c>
      <c r="B343" s="43" t="s">
        <v>412</v>
      </c>
      <c r="C343" s="43">
        <v>329</v>
      </c>
      <c r="D343" s="22" t="s">
        <v>848</v>
      </c>
      <c r="E343" s="22" t="s">
        <v>851</v>
      </c>
      <c r="F343" s="23">
        <v>44652</v>
      </c>
      <c r="G343" s="23">
        <v>44711</v>
      </c>
      <c r="H343" s="271"/>
      <c r="I343" s="24">
        <v>0.2</v>
      </c>
      <c r="J343" s="24"/>
      <c r="K343" s="24"/>
      <c r="L343" s="24"/>
      <c r="M343" s="24"/>
      <c r="N343" s="24"/>
      <c r="O343" s="24"/>
      <c r="P343" s="24">
        <v>0.3</v>
      </c>
      <c r="Q343" s="24"/>
      <c r="R343" s="24">
        <v>0.7</v>
      </c>
      <c r="S343" s="24"/>
      <c r="T343" s="24"/>
      <c r="U343" s="24"/>
      <c r="V343" s="24"/>
      <c r="W343" s="24"/>
      <c r="X343" s="24"/>
      <c r="Y343" s="24"/>
      <c r="Z343" s="24"/>
      <c r="AA343" s="24"/>
      <c r="AB343" s="24"/>
      <c r="AC343" s="24"/>
      <c r="AD343" s="24"/>
      <c r="AE343" s="24"/>
      <c r="AF343" s="24"/>
      <c r="AG343" s="24"/>
      <c r="AH343" s="24">
        <f t="shared" si="35"/>
        <v>1</v>
      </c>
      <c r="AI343" s="44">
        <f t="shared" si="35"/>
        <v>0</v>
      </c>
      <c r="AJ343" s="22" t="s">
        <v>852</v>
      </c>
      <c r="AK343" s="47" t="s">
        <v>82</v>
      </c>
      <c r="AL343" s="47" t="s">
        <v>82</v>
      </c>
      <c r="AM343" s="45" t="s">
        <v>837</v>
      </c>
      <c r="AN343" s="45" t="s">
        <v>838</v>
      </c>
      <c r="AO343" s="25" t="s">
        <v>839</v>
      </c>
      <c r="AP343" s="25" t="s">
        <v>416</v>
      </c>
      <c r="AQ343" s="72"/>
    </row>
    <row r="344" spans="1:43" ht="57" hidden="1" x14ac:dyDescent="0.25">
      <c r="A344" s="42" t="s">
        <v>411</v>
      </c>
      <c r="B344" s="43" t="s">
        <v>412</v>
      </c>
      <c r="C344" s="43">
        <v>329</v>
      </c>
      <c r="D344" s="22" t="s">
        <v>848</v>
      </c>
      <c r="E344" s="22" t="s">
        <v>853</v>
      </c>
      <c r="F344" s="23">
        <v>44713</v>
      </c>
      <c r="G344" s="23">
        <v>44757</v>
      </c>
      <c r="H344" s="271"/>
      <c r="I344" s="48">
        <v>0.05</v>
      </c>
      <c r="J344" s="24"/>
      <c r="K344" s="24"/>
      <c r="L344" s="24"/>
      <c r="M344" s="24"/>
      <c r="N344" s="24"/>
      <c r="O344" s="24"/>
      <c r="P344" s="24"/>
      <c r="Q344" s="24"/>
      <c r="R344" s="24"/>
      <c r="S344" s="24"/>
      <c r="T344" s="24">
        <v>0.4</v>
      </c>
      <c r="U344" s="24"/>
      <c r="V344" s="24">
        <v>0.6</v>
      </c>
      <c r="W344" s="24"/>
      <c r="X344" s="24"/>
      <c r="Y344" s="24"/>
      <c r="Z344" s="24"/>
      <c r="AA344" s="24"/>
      <c r="AB344" s="24"/>
      <c r="AC344" s="24"/>
      <c r="AD344" s="24"/>
      <c r="AE344" s="24"/>
      <c r="AF344" s="24"/>
      <c r="AG344" s="24"/>
      <c r="AH344" s="24">
        <f t="shared" si="35"/>
        <v>1</v>
      </c>
      <c r="AI344" s="44">
        <f t="shared" si="35"/>
        <v>0</v>
      </c>
      <c r="AJ344" s="22" t="s">
        <v>854</v>
      </c>
      <c r="AK344" s="47" t="s">
        <v>82</v>
      </c>
      <c r="AL344" s="47" t="s">
        <v>82</v>
      </c>
      <c r="AM344" s="45" t="s">
        <v>837</v>
      </c>
      <c r="AN344" s="45" t="s">
        <v>838</v>
      </c>
      <c r="AO344" s="25" t="s">
        <v>839</v>
      </c>
      <c r="AP344" s="25" t="s">
        <v>416</v>
      </c>
      <c r="AQ344" s="72"/>
    </row>
    <row r="345" spans="1:43" ht="57" hidden="1" x14ac:dyDescent="0.25">
      <c r="A345" s="42" t="s">
        <v>411</v>
      </c>
      <c r="B345" s="43" t="s">
        <v>412</v>
      </c>
      <c r="C345" s="43">
        <v>329</v>
      </c>
      <c r="D345" s="22" t="s">
        <v>848</v>
      </c>
      <c r="E345" s="22" t="s">
        <v>855</v>
      </c>
      <c r="F345" s="51">
        <v>44713</v>
      </c>
      <c r="G345" s="51">
        <v>44742</v>
      </c>
      <c r="H345" s="271"/>
      <c r="I345" s="48">
        <v>0.1</v>
      </c>
      <c r="J345" s="24"/>
      <c r="K345" s="24"/>
      <c r="L345" s="24"/>
      <c r="M345" s="24"/>
      <c r="N345" s="24"/>
      <c r="O345" s="24"/>
      <c r="P345" s="24"/>
      <c r="Q345" s="24"/>
      <c r="R345" s="24"/>
      <c r="S345" s="24"/>
      <c r="T345" s="24">
        <v>1</v>
      </c>
      <c r="U345" s="24"/>
      <c r="V345" s="24"/>
      <c r="W345" s="24"/>
      <c r="X345" s="24"/>
      <c r="Y345" s="24"/>
      <c r="Z345" s="24"/>
      <c r="AA345" s="24"/>
      <c r="AB345" s="24"/>
      <c r="AC345" s="24"/>
      <c r="AD345" s="24"/>
      <c r="AE345" s="24"/>
      <c r="AF345" s="24"/>
      <c r="AG345" s="24"/>
      <c r="AH345" s="24">
        <f t="shared" si="35"/>
        <v>1</v>
      </c>
      <c r="AI345" s="44">
        <f t="shared" si="35"/>
        <v>0</v>
      </c>
      <c r="AJ345" s="22" t="s">
        <v>522</v>
      </c>
      <c r="AK345" s="47" t="s">
        <v>82</v>
      </c>
      <c r="AL345" s="47" t="s">
        <v>82</v>
      </c>
      <c r="AM345" s="45" t="s">
        <v>837</v>
      </c>
      <c r="AN345" s="45" t="s">
        <v>838</v>
      </c>
      <c r="AO345" s="25" t="s">
        <v>839</v>
      </c>
      <c r="AP345" s="25" t="s">
        <v>416</v>
      </c>
      <c r="AQ345" s="72"/>
    </row>
    <row r="346" spans="1:43" ht="57" hidden="1" x14ac:dyDescent="0.25">
      <c r="A346" s="42" t="s">
        <v>411</v>
      </c>
      <c r="B346" s="43" t="s">
        <v>412</v>
      </c>
      <c r="C346" s="43">
        <v>329</v>
      </c>
      <c r="D346" s="22" t="s">
        <v>848</v>
      </c>
      <c r="E346" s="22" t="s">
        <v>856</v>
      </c>
      <c r="F346" s="23">
        <v>44866</v>
      </c>
      <c r="G346" s="23">
        <v>44895</v>
      </c>
      <c r="H346" s="271"/>
      <c r="I346" s="24">
        <v>0.15</v>
      </c>
      <c r="J346" s="24"/>
      <c r="K346" s="24"/>
      <c r="L346" s="24"/>
      <c r="M346" s="24"/>
      <c r="N346" s="24"/>
      <c r="O346" s="24"/>
      <c r="P346" s="24"/>
      <c r="Q346" s="24"/>
      <c r="R346" s="24"/>
      <c r="S346" s="24"/>
      <c r="T346" s="24"/>
      <c r="U346" s="24"/>
      <c r="V346" s="24"/>
      <c r="W346" s="24"/>
      <c r="X346" s="24"/>
      <c r="Y346" s="24"/>
      <c r="Z346" s="24"/>
      <c r="AA346" s="24"/>
      <c r="AB346" s="24"/>
      <c r="AC346" s="24"/>
      <c r="AD346" s="24">
        <v>1</v>
      </c>
      <c r="AE346" s="24"/>
      <c r="AF346" s="24"/>
      <c r="AG346" s="24"/>
      <c r="AH346" s="24">
        <f t="shared" ref="AH346:AI347" si="36">+J346+L346+N346+P346+R346+T346+V346+X346+Z346+AB346+AD346+AF346</f>
        <v>1</v>
      </c>
      <c r="AI346" s="44">
        <f t="shared" si="36"/>
        <v>0</v>
      </c>
      <c r="AJ346" s="27" t="s">
        <v>857</v>
      </c>
      <c r="AK346" s="47" t="s">
        <v>82</v>
      </c>
      <c r="AL346" s="47" t="s">
        <v>82</v>
      </c>
      <c r="AM346" s="45" t="s">
        <v>837</v>
      </c>
      <c r="AN346" s="45" t="s">
        <v>838</v>
      </c>
      <c r="AO346" s="25" t="s">
        <v>839</v>
      </c>
      <c r="AP346" s="25" t="s">
        <v>416</v>
      </c>
      <c r="AQ346" s="72"/>
    </row>
    <row r="347" spans="1:43" ht="81" hidden="1" customHeight="1" x14ac:dyDescent="0.25">
      <c r="A347" s="42" t="s">
        <v>411</v>
      </c>
      <c r="B347" s="43" t="s">
        <v>412</v>
      </c>
      <c r="C347" s="43">
        <v>329</v>
      </c>
      <c r="D347" s="22" t="s">
        <v>848</v>
      </c>
      <c r="E347" s="22" t="s">
        <v>858</v>
      </c>
      <c r="F347" s="51">
        <v>44562</v>
      </c>
      <c r="G347" s="51">
        <v>44925</v>
      </c>
      <c r="H347" s="271"/>
      <c r="I347" s="24">
        <v>0.3</v>
      </c>
      <c r="J347" s="24">
        <v>0.05</v>
      </c>
      <c r="K347" s="24"/>
      <c r="L347" s="24">
        <v>0.05</v>
      </c>
      <c r="M347" s="24"/>
      <c r="N347" s="24">
        <v>0.05</v>
      </c>
      <c r="O347" s="24"/>
      <c r="P347" s="24">
        <v>0.05</v>
      </c>
      <c r="Q347" s="24"/>
      <c r="R347" s="24">
        <v>0.1</v>
      </c>
      <c r="S347" s="24"/>
      <c r="T347" s="24">
        <v>0.1</v>
      </c>
      <c r="U347" s="24"/>
      <c r="V347" s="24">
        <v>0.1</v>
      </c>
      <c r="W347" s="24"/>
      <c r="X347" s="24">
        <v>0.1</v>
      </c>
      <c r="Y347" s="24"/>
      <c r="Z347" s="24">
        <v>0.1</v>
      </c>
      <c r="AA347" s="24"/>
      <c r="AB347" s="24">
        <v>0.1</v>
      </c>
      <c r="AC347" s="24"/>
      <c r="AD347" s="24">
        <v>0.1</v>
      </c>
      <c r="AE347" s="24"/>
      <c r="AF347" s="24">
        <v>0.1</v>
      </c>
      <c r="AG347" s="24"/>
      <c r="AH347" s="24">
        <f t="shared" si="36"/>
        <v>0.99999999999999989</v>
      </c>
      <c r="AI347" s="44">
        <f t="shared" si="36"/>
        <v>0</v>
      </c>
      <c r="AJ347" s="27" t="s">
        <v>859</v>
      </c>
      <c r="AK347" s="47" t="s">
        <v>82</v>
      </c>
      <c r="AL347" s="47" t="s">
        <v>82</v>
      </c>
      <c r="AM347" s="45" t="s">
        <v>837</v>
      </c>
      <c r="AN347" s="45" t="s">
        <v>838</v>
      </c>
      <c r="AO347" s="25" t="s">
        <v>839</v>
      </c>
      <c r="AP347" s="25" t="s">
        <v>416</v>
      </c>
      <c r="AQ347" s="72"/>
    </row>
    <row r="348" spans="1:43" ht="57" hidden="1" x14ac:dyDescent="0.25">
      <c r="A348" s="42" t="s">
        <v>41</v>
      </c>
      <c r="B348" s="43" t="s">
        <v>437</v>
      </c>
      <c r="C348" s="43">
        <v>424</v>
      </c>
      <c r="D348" s="22" t="s">
        <v>860</v>
      </c>
      <c r="E348" s="22" t="s">
        <v>861</v>
      </c>
      <c r="F348" s="23">
        <v>44593</v>
      </c>
      <c r="G348" s="23">
        <v>44926</v>
      </c>
      <c r="H348" s="272">
        <f>+I348+I349+I350+I351+I352+I353+I354+I355+I356+I357</f>
        <v>0.99999999999999989</v>
      </c>
      <c r="I348" s="24">
        <v>0.1</v>
      </c>
      <c r="J348" s="24"/>
      <c r="K348" s="24"/>
      <c r="L348" s="24">
        <v>0.08</v>
      </c>
      <c r="M348" s="24"/>
      <c r="N348" s="24">
        <v>0.08</v>
      </c>
      <c r="O348" s="24"/>
      <c r="P348" s="24">
        <v>0.1</v>
      </c>
      <c r="Q348" s="24"/>
      <c r="R348" s="24">
        <v>0.08</v>
      </c>
      <c r="S348" s="24"/>
      <c r="T348" s="24">
        <v>0.1</v>
      </c>
      <c r="U348" s="24"/>
      <c r="V348" s="24">
        <v>0.1</v>
      </c>
      <c r="W348" s="24"/>
      <c r="X348" s="24">
        <v>0.1</v>
      </c>
      <c r="Y348" s="24"/>
      <c r="Z348" s="24">
        <v>0.1</v>
      </c>
      <c r="AA348" s="24"/>
      <c r="AB348" s="24">
        <v>0.08</v>
      </c>
      <c r="AC348" s="24"/>
      <c r="AD348" s="24">
        <v>0.08</v>
      </c>
      <c r="AE348" s="24"/>
      <c r="AF348" s="24">
        <v>0.1</v>
      </c>
      <c r="AG348" s="24"/>
      <c r="AH348" s="28">
        <f>+J348+L348+N348+P348+R348+T348+V348+X348+Z348+AB348+AD348+AF348</f>
        <v>0.99999999999999989</v>
      </c>
      <c r="AI348" s="29">
        <v>0</v>
      </c>
      <c r="AJ348" s="30" t="s">
        <v>862</v>
      </c>
      <c r="AK348" s="47" t="s">
        <v>82</v>
      </c>
      <c r="AL348" s="47" t="s">
        <v>82</v>
      </c>
      <c r="AM348" s="31" t="s">
        <v>863</v>
      </c>
      <c r="AN348" s="31" t="s">
        <v>864</v>
      </c>
      <c r="AO348" s="31" t="s">
        <v>865</v>
      </c>
      <c r="AP348" s="25" t="s">
        <v>444</v>
      </c>
      <c r="AQ348" s="72"/>
    </row>
    <row r="349" spans="1:43" ht="42.75" hidden="1" x14ac:dyDescent="0.25">
      <c r="A349" s="42" t="s">
        <v>41</v>
      </c>
      <c r="B349" s="43" t="s">
        <v>437</v>
      </c>
      <c r="C349" s="43">
        <v>424</v>
      </c>
      <c r="D349" s="22" t="s">
        <v>860</v>
      </c>
      <c r="E349" s="22" t="s">
        <v>866</v>
      </c>
      <c r="F349" s="23">
        <v>44593</v>
      </c>
      <c r="G349" s="23">
        <v>44926</v>
      </c>
      <c r="H349" s="272"/>
      <c r="I349" s="24">
        <v>0.1</v>
      </c>
      <c r="J349" s="24"/>
      <c r="K349" s="24"/>
      <c r="L349" s="24">
        <v>0.06</v>
      </c>
      <c r="M349" s="24"/>
      <c r="N349" s="24">
        <v>0.12</v>
      </c>
      <c r="O349" s="24"/>
      <c r="P349" s="24">
        <v>0.08</v>
      </c>
      <c r="Q349" s="24"/>
      <c r="R349" s="24">
        <v>0.08</v>
      </c>
      <c r="S349" s="24"/>
      <c r="T349" s="24">
        <v>0.12</v>
      </c>
      <c r="U349" s="24"/>
      <c r="V349" s="24">
        <v>0.08</v>
      </c>
      <c r="W349" s="24"/>
      <c r="X349" s="24">
        <v>0.08</v>
      </c>
      <c r="Y349" s="24"/>
      <c r="Z349" s="24">
        <v>0.08</v>
      </c>
      <c r="AA349" s="24"/>
      <c r="AB349" s="24">
        <v>0.08</v>
      </c>
      <c r="AC349" s="24"/>
      <c r="AD349" s="24">
        <v>0.12</v>
      </c>
      <c r="AE349" s="24"/>
      <c r="AF349" s="24">
        <v>0.1</v>
      </c>
      <c r="AG349" s="24"/>
      <c r="AH349" s="28">
        <f t="shared" ref="AH349:AH357" si="37">+J349+L349+N349+P349+R349+T349+V349+X349+Z349+AB349+AD349+AF349</f>
        <v>0.99999999999999989</v>
      </c>
      <c r="AI349" s="29">
        <v>0</v>
      </c>
      <c r="AJ349" s="30" t="s">
        <v>867</v>
      </c>
      <c r="AK349" s="47" t="s">
        <v>82</v>
      </c>
      <c r="AL349" s="47" t="s">
        <v>82</v>
      </c>
      <c r="AM349" s="31" t="s">
        <v>863</v>
      </c>
      <c r="AN349" s="31" t="s">
        <v>864</v>
      </c>
      <c r="AO349" s="31" t="s">
        <v>865</v>
      </c>
      <c r="AP349" s="25" t="s">
        <v>444</v>
      </c>
      <c r="AQ349" s="72"/>
    </row>
    <row r="350" spans="1:43" ht="42.75" hidden="1" x14ac:dyDescent="0.25">
      <c r="A350" s="42" t="s">
        <v>41</v>
      </c>
      <c r="B350" s="43" t="s">
        <v>437</v>
      </c>
      <c r="C350" s="43">
        <v>424</v>
      </c>
      <c r="D350" s="22" t="s">
        <v>860</v>
      </c>
      <c r="E350" s="22" t="s">
        <v>868</v>
      </c>
      <c r="F350" s="23">
        <v>44682</v>
      </c>
      <c r="G350" s="23">
        <v>44895</v>
      </c>
      <c r="H350" s="272"/>
      <c r="I350" s="24">
        <v>0.1</v>
      </c>
      <c r="J350" s="24"/>
      <c r="K350" s="24"/>
      <c r="L350" s="24"/>
      <c r="M350" s="24"/>
      <c r="N350" s="24"/>
      <c r="O350" s="24"/>
      <c r="P350" s="24"/>
      <c r="Q350" s="24"/>
      <c r="R350" s="24">
        <v>0.2</v>
      </c>
      <c r="S350" s="24"/>
      <c r="T350" s="24">
        <v>0.25</v>
      </c>
      <c r="U350" s="24"/>
      <c r="V350" s="24"/>
      <c r="W350" s="24"/>
      <c r="X350" s="24"/>
      <c r="Y350" s="24"/>
      <c r="Z350" s="24">
        <v>0.25</v>
      </c>
      <c r="AA350" s="24"/>
      <c r="AB350" s="24"/>
      <c r="AC350" s="24"/>
      <c r="AD350" s="24">
        <v>0.3</v>
      </c>
      <c r="AE350" s="24"/>
      <c r="AF350" s="24"/>
      <c r="AG350" s="24"/>
      <c r="AH350" s="28">
        <f t="shared" si="37"/>
        <v>1</v>
      </c>
      <c r="AI350" s="29">
        <v>0</v>
      </c>
      <c r="AJ350" s="30" t="s">
        <v>918</v>
      </c>
      <c r="AK350" s="47" t="s">
        <v>82</v>
      </c>
      <c r="AL350" s="47" t="s">
        <v>82</v>
      </c>
      <c r="AM350" s="31" t="s">
        <v>863</v>
      </c>
      <c r="AN350" s="31" t="s">
        <v>864</v>
      </c>
      <c r="AO350" s="31" t="s">
        <v>865</v>
      </c>
      <c r="AP350" s="25" t="s">
        <v>444</v>
      </c>
      <c r="AQ350" s="72"/>
    </row>
    <row r="351" spans="1:43" ht="54" hidden="1" customHeight="1" x14ac:dyDescent="0.25">
      <c r="A351" s="42" t="s">
        <v>41</v>
      </c>
      <c r="B351" s="43" t="s">
        <v>437</v>
      </c>
      <c r="C351" s="43">
        <v>424</v>
      </c>
      <c r="D351" s="22" t="s">
        <v>860</v>
      </c>
      <c r="E351" s="22" t="s">
        <v>870</v>
      </c>
      <c r="F351" s="23">
        <v>44593</v>
      </c>
      <c r="G351" s="23">
        <v>44742</v>
      </c>
      <c r="H351" s="272"/>
      <c r="I351" s="24">
        <v>0.1</v>
      </c>
      <c r="J351" s="24"/>
      <c r="K351" s="24"/>
      <c r="L351" s="24">
        <v>0.15</v>
      </c>
      <c r="M351" s="24"/>
      <c r="N351" s="24"/>
      <c r="O351" s="24"/>
      <c r="P351" s="24">
        <v>0.2</v>
      </c>
      <c r="Q351" s="24"/>
      <c r="R351" s="24">
        <v>0.3</v>
      </c>
      <c r="S351" s="24"/>
      <c r="T351" s="24">
        <v>0.35</v>
      </c>
      <c r="U351" s="24"/>
      <c r="V351" s="24"/>
      <c r="W351" s="24"/>
      <c r="X351" s="24"/>
      <c r="Y351" s="24"/>
      <c r="Z351" s="24"/>
      <c r="AA351" s="24"/>
      <c r="AB351" s="24"/>
      <c r="AC351" s="24"/>
      <c r="AD351" s="24"/>
      <c r="AE351" s="24"/>
      <c r="AF351" s="24"/>
      <c r="AG351" s="24"/>
      <c r="AH351" s="28">
        <f t="shared" si="37"/>
        <v>0.99999999999999989</v>
      </c>
      <c r="AI351" s="29">
        <v>0</v>
      </c>
      <c r="AJ351" s="30" t="s">
        <v>871</v>
      </c>
      <c r="AK351" s="47" t="s">
        <v>82</v>
      </c>
      <c r="AL351" s="47" t="s">
        <v>82</v>
      </c>
      <c r="AM351" s="31" t="s">
        <v>863</v>
      </c>
      <c r="AN351" s="31" t="s">
        <v>864</v>
      </c>
      <c r="AO351" s="31" t="s">
        <v>865</v>
      </c>
      <c r="AP351" s="25" t="s">
        <v>444</v>
      </c>
      <c r="AQ351" s="72"/>
    </row>
    <row r="352" spans="1:43" ht="71.25" hidden="1" x14ac:dyDescent="0.25">
      <c r="A352" s="42" t="s">
        <v>41</v>
      </c>
      <c r="B352" s="43" t="s">
        <v>437</v>
      </c>
      <c r="C352" s="43">
        <v>424</v>
      </c>
      <c r="D352" s="22" t="s">
        <v>860</v>
      </c>
      <c r="E352" s="22" t="s">
        <v>872</v>
      </c>
      <c r="F352" s="23">
        <v>44593</v>
      </c>
      <c r="G352" s="23">
        <v>44895</v>
      </c>
      <c r="H352" s="272"/>
      <c r="I352" s="24">
        <v>0.1</v>
      </c>
      <c r="J352" s="24"/>
      <c r="K352" s="24"/>
      <c r="L352" s="24">
        <v>0.1</v>
      </c>
      <c r="M352" s="24"/>
      <c r="N352" s="24">
        <v>0.1</v>
      </c>
      <c r="O352" s="24"/>
      <c r="P352" s="24"/>
      <c r="Q352" s="24"/>
      <c r="R352" s="24">
        <v>0.2</v>
      </c>
      <c r="S352" s="24"/>
      <c r="T352" s="24"/>
      <c r="U352" s="24"/>
      <c r="V352" s="24">
        <v>0.2</v>
      </c>
      <c r="W352" s="24"/>
      <c r="X352" s="24"/>
      <c r="Y352" s="24"/>
      <c r="Z352" s="24">
        <v>0.2</v>
      </c>
      <c r="AA352" s="24"/>
      <c r="AB352" s="24"/>
      <c r="AC352" s="24"/>
      <c r="AD352" s="24">
        <v>0.2</v>
      </c>
      <c r="AE352" s="24"/>
      <c r="AF352" s="24"/>
      <c r="AG352" s="24"/>
      <c r="AH352" s="28">
        <f t="shared" si="37"/>
        <v>1</v>
      </c>
      <c r="AI352" s="29">
        <v>0</v>
      </c>
      <c r="AJ352" s="30" t="s">
        <v>873</v>
      </c>
      <c r="AK352" s="47" t="s">
        <v>82</v>
      </c>
      <c r="AL352" s="47" t="s">
        <v>82</v>
      </c>
      <c r="AM352" s="31" t="s">
        <v>863</v>
      </c>
      <c r="AN352" s="31" t="s">
        <v>864</v>
      </c>
      <c r="AO352" s="31" t="s">
        <v>865</v>
      </c>
      <c r="AP352" s="25" t="s">
        <v>444</v>
      </c>
      <c r="AQ352" s="72"/>
    </row>
    <row r="353" spans="1:43" ht="71.25" hidden="1" x14ac:dyDescent="0.25">
      <c r="A353" s="42" t="s">
        <v>41</v>
      </c>
      <c r="B353" s="43" t="s">
        <v>437</v>
      </c>
      <c r="C353" s="43">
        <v>424</v>
      </c>
      <c r="D353" s="22" t="s">
        <v>860</v>
      </c>
      <c r="E353" s="22" t="s">
        <v>874</v>
      </c>
      <c r="F353" s="23">
        <v>44593</v>
      </c>
      <c r="G353" s="23">
        <v>44925</v>
      </c>
      <c r="H353" s="272"/>
      <c r="I353" s="24">
        <v>0.1</v>
      </c>
      <c r="J353" s="24"/>
      <c r="K353" s="24"/>
      <c r="L353" s="24">
        <v>0.1</v>
      </c>
      <c r="M353" s="24"/>
      <c r="N353" s="24">
        <v>0.1</v>
      </c>
      <c r="O353" s="24"/>
      <c r="P353" s="24"/>
      <c r="Q353" s="24"/>
      <c r="R353" s="24">
        <v>0.2</v>
      </c>
      <c r="S353" s="24"/>
      <c r="T353" s="24"/>
      <c r="U353" s="24"/>
      <c r="V353" s="24">
        <v>0.2</v>
      </c>
      <c r="W353" s="24"/>
      <c r="X353" s="24"/>
      <c r="Y353" s="24"/>
      <c r="Z353" s="24"/>
      <c r="AA353" s="24"/>
      <c r="AB353" s="24">
        <v>0.1</v>
      </c>
      <c r="AC353" s="24"/>
      <c r="AD353" s="24"/>
      <c r="AE353" s="24"/>
      <c r="AF353" s="24">
        <v>0.3</v>
      </c>
      <c r="AG353" s="24"/>
      <c r="AH353" s="28">
        <f t="shared" si="37"/>
        <v>1</v>
      </c>
      <c r="AI353" s="29">
        <v>0</v>
      </c>
      <c r="AJ353" s="30" t="s">
        <v>875</v>
      </c>
      <c r="AK353" s="47" t="s">
        <v>82</v>
      </c>
      <c r="AL353" s="47" t="s">
        <v>82</v>
      </c>
      <c r="AM353" s="31" t="s">
        <v>863</v>
      </c>
      <c r="AN353" s="31" t="s">
        <v>864</v>
      </c>
      <c r="AO353" s="31" t="s">
        <v>865</v>
      </c>
      <c r="AP353" s="25" t="s">
        <v>444</v>
      </c>
      <c r="AQ353" s="72"/>
    </row>
    <row r="354" spans="1:43" ht="42.75" hidden="1" customHeight="1" x14ac:dyDescent="0.25">
      <c r="A354" s="42" t="s">
        <v>41</v>
      </c>
      <c r="B354" s="43" t="s">
        <v>437</v>
      </c>
      <c r="C354" s="43">
        <v>424</v>
      </c>
      <c r="D354" s="22" t="s">
        <v>860</v>
      </c>
      <c r="E354" s="22" t="s">
        <v>876</v>
      </c>
      <c r="F354" s="23">
        <v>44593</v>
      </c>
      <c r="G354" s="23">
        <v>44895</v>
      </c>
      <c r="H354" s="272"/>
      <c r="I354" s="24">
        <v>0.1</v>
      </c>
      <c r="J354" s="24"/>
      <c r="K354" s="24"/>
      <c r="L354" s="24">
        <v>0.1</v>
      </c>
      <c r="M354" s="24"/>
      <c r="N354" s="24"/>
      <c r="O354" s="24"/>
      <c r="P354" s="24"/>
      <c r="Q354" s="24"/>
      <c r="R354" s="24">
        <v>0.2</v>
      </c>
      <c r="S354" s="24"/>
      <c r="T354" s="24">
        <v>0.2</v>
      </c>
      <c r="U354" s="24"/>
      <c r="V354" s="24"/>
      <c r="W354" s="24"/>
      <c r="X354" s="24"/>
      <c r="Y354" s="24"/>
      <c r="Z354" s="24"/>
      <c r="AA354" s="24"/>
      <c r="AB354" s="24">
        <v>0.3</v>
      </c>
      <c r="AC354" s="24"/>
      <c r="AD354" s="24">
        <v>0.2</v>
      </c>
      <c r="AE354" s="24"/>
      <c r="AF354" s="24"/>
      <c r="AG354" s="24"/>
      <c r="AH354" s="28">
        <f t="shared" si="37"/>
        <v>1</v>
      </c>
      <c r="AI354" s="29">
        <v>0</v>
      </c>
      <c r="AJ354" s="30" t="s">
        <v>877</v>
      </c>
      <c r="AK354" s="47" t="s">
        <v>82</v>
      </c>
      <c r="AL354" s="47" t="s">
        <v>82</v>
      </c>
      <c r="AM354" s="31" t="s">
        <v>863</v>
      </c>
      <c r="AN354" s="31" t="s">
        <v>864</v>
      </c>
      <c r="AO354" s="31" t="s">
        <v>865</v>
      </c>
      <c r="AP354" s="25" t="s">
        <v>444</v>
      </c>
      <c r="AQ354" s="72"/>
    </row>
    <row r="355" spans="1:43" ht="68.25" hidden="1" customHeight="1" x14ac:dyDescent="0.25">
      <c r="A355" s="42" t="s">
        <v>41</v>
      </c>
      <c r="B355" s="43" t="s">
        <v>437</v>
      </c>
      <c r="C355" s="43">
        <v>424</v>
      </c>
      <c r="D355" s="22" t="s">
        <v>860</v>
      </c>
      <c r="E355" s="22" t="s">
        <v>878</v>
      </c>
      <c r="F355" s="23">
        <v>44593</v>
      </c>
      <c r="G355" s="23">
        <v>44926</v>
      </c>
      <c r="H355" s="272"/>
      <c r="I355" s="24">
        <v>0.1</v>
      </c>
      <c r="J355" s="24"/>
      <c r="K355" s="24"/>
      <c r="L355" s="24">
        <v>0.1</v>
      </c>
      <c r="M355" s="24"/>
      <c r="N355" s="24">
        <v>0.2</v>
      </c>
      <c r="O355" s="24"/>
      <c r="P355" s="24"/>
      <c r="Q355" s="24"/>
      <c r="R355" s="24">
        <v>0.15</v>
      </c>
      <c r="S355" s="24"/>
      <c r="T355" s="24"/>
      <c r="U355" s="24"/>
      <c r="V355" s="24"/>
      <c r="W355" s="24"/>
      <c r="X355" s="24"/>
      <c r="Y355" s="24"/>
      <c r="Z355" s="24">
        <v>0.25</v>
      </c>
      <c r="AA355" s="24"/>
      <c r="AB355" s="24"/>
      <c r="AC355" s="24"/>
      <c r="AD355" s="24"/>
      <c r="AE355" s="24"/>
      <c r="AF355" s="24">
        <v>0.3</v>
      </c>
      <c r="AG355" s="24"/>
      <c r="AH355" s="28">
        <f t="shared" si="37"/>
        <v>1</v>
      </c>
      <c r="AI355" s="29">
        <v>0</v>
      </c>
      <c r="AJ355" s="30" t="s">
        <v>879</v>
      </c>
      <c r="AK355" s="47" t="s">
        <v>82</v>
      </c>
      <c r="AL355" s="47" t="s">
        <v>82</v>
      </c>
      <c r="AM355" s="31" t="s">
        <v>863</v>
      </c>
      <c r="AN355" s="31" t="s">
        <v>864</v>
      </c>
      <c r="AO355" s="31" t="s">
        <v>865</v>
      </c>
      <c r="AP355" s="25" t="s">
        <v>444</v>
      </c>
      <c r="AQ355" s="72"/>
    </row>
    <row r="356" spans="1:43" s="1" customFormat="1" ht="56.25" hidden="1" customHeight="1" x14ac:dyDescent="0.25">
      <c r="A356" s="33" t="s">
        <v>41</v>
      </c>
      <c r="B356" s="32" t="s">
        <v>437</v>
      </c>
      <c r="C356" s="32">
        <v>424</v>
      </c>
      <c r="D356" s="22" t="s">
        <v>860</v>
      </c>
      <c r="E356" s="22" t="s">
        <v>880</v>
      </c>
      <c r="F356" s="23">
        <v>44593</v>
      </c>
      <c r="G356" s="23">
        <v>44926</v>
      </c>
      <c r="H356" s="272"/>
      <c r="I356" s="24">
        <v>0.1</v>
      </c>
      <c r="J356" s="24"/>
      <c r="K356" s="24"/>
      <c r="L356" s="24">
        <v>0.2</v>
      </c>
      <c r="M356" s="24"/>
      <c r="N356" s="24">
        <v>0.2</v>
      </c>
      <c r="O356" s="24"/>
      <c r="P356" s="24"/>
      <c r="Q356" s="24"/>
      <c r="R356" s="24"/>
      <c r="S356" s="24"/>
      <c r="T356" s="24"/>
      <c r="U356" s="24"/>
      <c r="V356" s="24">
        <v>0.4</v>
      </c>
      <c r="W356" s="24"/>
      <c r="X356" s="24"/>
      <c r="Y356" s="24"/>
      <c r="Z356" s="24"/>
      <c r="AA356" s="24"/>
      <c r="AB356" s="24"/>
      <c r="AC356" s="24"/>
      <c r="AD356" s="24"/>
      <c r="AE356" s="24"/>
      <c r="AF356" s="24">
        <v>0.2</v>
      </c>
      <c r="AG356" s="24"/>
      <c r="AH356" s="28">
        <f t="shared" si="37"/>
        <v>1</v>
      </c>
      <c r="AI356" s="29">
        <v>0</v>
      </c>
      <c r="AJ356" s="30" t="s">
        <v>881</v>
      </c>
      <c r="AK356" s="47" t="s">
        <v>82</v>
      </c>
      <c r="AL356" s="47" t="s">
        <v>82</v>
      </c>
      <c r="AM356" s="31" t="s">
        <v>863</v>
      </c>
      <c r="AN356" s="31" t="s">
        <v>864</v>
      </c>
      <c r="AO356" s="31" t="s">
        <v>865</v>
      </c>
      <c r="AP356" s="25" t="s">
        <v>444</v>
      </c>
      <c r="AQ356" s="73"/>
    </row>
    <row r="357" spans="1:43" s="1" customFormat="1" ht="55.5" hidden="1" customHeight="1" x14ac:dyDescent="0.25">
      <c r="A357" s="33" t="s">
        <v>41</v>
      </c>
      <c r="B357" s="32" t="s">
        <v>437</v>
      </c>
      <c r="C357" s="32">
        <v>424</v>
      </c>
      <c r="D357" s="22" t="s">
        <v>860</v>
      </c>
      <c r="E357" s="22" t="s">
        <v>571</v>
      </c>
      <c r="F357" s="23">
        <v>44713</v>
      </c>
      <c r="G357" s="23">
        <v>44742</v>
      </c>
      <c r="H357" s="272"/>
      <c r="I357" s="24">
        <v>0.1</v>
      </c>
      <c r="J357" s="24"/>
      <c r="K357" s="24"/>
      <c r="L357" s="24"/>
      <c r="M357" s="24"/>
      <c r="N357" s="24"/>
      <c r="O357" s="24"/>
      <c r="P357" s="24"/>
      <c r="Q357" s="24"/>
      <c r="R357" s="24"/>
      <c r="S357" s="24"/>
      <c r="T357" s="24">
        <v>1</v>
      </c>
      <c r="U357" s="24"/>
      <c r="V357" s="24"/>
      <c r="W357" s="24"/>
      <c r="X357" s="24"/>
      <c r="Y357" s="24"/>
      <c r="Z357" s="24"/>
      <c r="AA357" s="24"/>
      <c r="AB357" s="24"/>
      <c r="AC357" s="24"/>
      <c r="AD357" s="24"/>
      <c r="AE357" s="24"/>
      <c r="AF357" s="24"/>
      <c r="AG357" s="24"/>
      <c r="AH357" s="28">
        <f t="shared" si="37"/>
        <v>1</v>
      </c>
      <c r="AI357" s="29">
        <v>0</v>
      </c>
      <c r="AJ357" s="22" t="s">
        <v>522</v>
      </c>
      <c r="AK357" s="47" t="s">
        <v>82</v>
      </c>
      <c r="AL357" s="47" t="s">
        <v>82</v>
      </c>
      <c r="AM357" s="31" t="s">
        <v>863</v>
      </c>
      <c r="AN357" s="31" t="s">
        <v>864</v>
      </c>
      <c r="AO357" s="31" t="s">
        <v>865</v>
      </c>
      <c r="AP357" s="25" t="s">
        <v>444</v>
      </c>
      <c r="AQ357" s="73"/>
    </row>
    <row r="358" spans="1:43" x14ac:dyDescent="0.25">
      <c r="AL358" s="67"/>
    </row>
    <row r="363" spans="1:43" s="65" customFormat="1" ht="15" x14ac:dyDescent="0.2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4"/>
    </filterColumn>
  </autoFilter>
  <dataConsolidate/>
  <mergeCells count="131">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H87:H90"/>
    <mergeCell ref="H181:H187"/>
    <mergeCell ref="H188:H192"/>
    <mergeCell ref="AK188:AK192"/>
    <mergeCell ref="AL188:AL192"/>
    <mergeCell ref="H194:H200"/>
    <mergeCell ref="AK194:AK200"/>
    <mergeCell ref="AL194:AL205"/>
    <mergeCell ref="H201:H205"/>
    <mergeCell ref="AK201:AK205"/>
    <mergeCell ref="H206:H215"/>
    <mergeCell ref="H216:H218"/>
    <mergeCell ref="AK216:AK218"/>
    <mergeCell ref="AL216:AL218"/>
    <mergeCell ref="H219:H224"/>
    <mergeCell ref="AK219:AK224"/>
    <mergeCell ref="AL219:AL230"/>
    <mergeCell ref="H225:H230"/>
    <mergeCell ref="AK225:AK23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2" zoomScale="70" zoomScaleNormal="70" workbookViewId="0">
      <pane ySplit="8" topLeftCell="A254" activePane="bottomLeft" state="frozen"/>
      <selection activeCell="F314" sqref="F314"/>
      <selection pane="bottomLeft" activeCell="F314" sqref="F314"/>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6.2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4</v>
      </c>
      <c r="D5" s="37">
        <v>44650</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3</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293" t="s">
        <v>919</v>
      </c>
    </row>
    <row r="8" spans="1:43" ht="27"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293"/>
    </row>
    <row r="9" spans="1:43" ht="63" customHeight="1" x14ac:dyDescent="0.25">
      <c r="A9" s="293"/>
      <c r="B9" s="293"/>
      <c r="C9" s="293"/>
      <c r="D9" s="293"/>
      <c r="E9" s="293"/>
      <c r="F9" s="293"/>
      <c r="G9" s="293"/>
      <c r="H9" s="293"/>
      <c r="I9" s="29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93"/>
      <c r="AI9" s="293"/>
      <c r="AJ9" s="293"/>
      <c r="AK9" s="293"/>
      <c r="AL9" s="296"/>
      <c r="AM9" s="293"/>
      <c r="AN9" s="293"/>
      <c r="AO9" s="293"/>
      <c r="AP9" s="293"/>
      <c r="AQ9" s="293"/>
    </row>
    <row r="10" spans="1:43" s="46" customFormat="1" ht="105" hidden="1" customHeight="1" x14ac:dyDescent="0.25">
      <c r="A10" s="42" t="s">
        <v>41</v>
      </c>
      <c r="B10" s="43" t="s">
        <v>42</v>
      </c>
      <c r="C10" s="43">
        <v>526</v>
      </c>
      <c r="D10" s="22" t="s">
        <v>43</v>
      </c>
      <c r="E10" s="22" t="s">
        <v>44</v>
      </c>
      <c r="F10" s="23">
        <v>44593</v>
      </c>
      <c r="G10" s="23">
        <v>44620</v>
      </c>
      <c r="H10" s="271">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90">
        <v>1</v>
      </c>
      <c r="AL10" s="269">
        <v>2153221339</v>
      </c>
      <c r="AM10" s="45" t="s">
        <v>46</v>
      </c>
      <c r="AN10" s="45" t="s">
        <v>47</v>
      </c>
      <c r="AO10" s="25" t="s">
        <v>48</v>
      </c>
      <c r="AP10" s="25" t="s">
        <v>49</v>
      </c>
      <c r="AQ10" s="72"/>
    </row>
    <row r="11" spans="1:43" s="46" customFormat="1" ht="93" hidden="1" customHeight="1" x14ac:dyDescent="0.25">
      <c r="A11" s="42" t="s">
        <v>41</v>
      </c>
      <c r="B11" s="43" t="s">
        <v>42</v>
      </c>
      <c r="C11" s="43">
        <v>526</v>
      </c>
      <c r="D11" s="22" t="s">
        <v>43</v>
      </c>
      <c r="E11" s="22" t="s">
        <v>50</v>
      </c>
      <c r="F11" s="23">
        <v>44621</v>
      </c>
      <c r="G11" s="23">
        <v>44895</v>
      </c>
      <c r="H11" s="271"/>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91"/>
      <c r="AL11" s="270"/>
      <c r="AM11" s="45" t="s">
        <v>46</v>
      </c>
      <c r="AN11" s="25" t="s">
        <v>48</v>
      </c>
      <c r="AO11" s="45" t="s">
        <v>47</v>
      </c>
      <c r="AP11" s="25" t="s">
        <v>49</v>
      </c>
      <c r="AQ11" s="72"/>
    </row>
    <row r="12" spans="1:43" s="46" customFormat="1" ht="68.25" hidden="1" customHeight="1" x14ac:dyDescent="0.25">
      <c r="A12" s="42" t="s">
        <v>41</v>
      </c>
      <c r="B12" s="43" t="s">
        <v>42</v>
      </c>
      <c r="C12" s="43">
        <v>526</v>
      </c>
      <c r="D12" s="22" t="s">
        <v>43</v>
      </c>
      <c r="E12" s="22" t="s">
        <v>52</v>
      </c>
      <c r="F12" s="23">
        <v>44621</v>
      </c>
      <c r="G12" s="23">
        <v>44910</v>
      </c>
      <c r="H12" s="271"/>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91"/>
      <c r="AL12" s="270"/>
      <c r="AM12" s="45" t="s">
        <v>46</v>
      </c>
      <c r="AN12" s="25" t="s">
        <v>48</v>
      </c>
      <c r="AO12" s="45" t="s">
        <v>47</v>
      </c>
      <c r="AP12" s="25" t="s">
        <v>49</v>
      </c>
      <c r="AQ12" s="72"/>
    </row>
    <row r="13" spans="1:43" s="46" customFormat="1" ht="83.25" hidden="1" customHeight="1" x14ac:dyDescent="0.25">
      <c r="A13" s="42" t="s">
        <v>41</v>
      </c>
      <c r="B13" s="43" t="s">
        <v>42</v>
      </c>
      <c r="C13" s="43">
        <v>526</v>
      </c>
      <c r="D13" s="22" t="s">
        <v>43</v>
      </c>
      <c r="E13" s="22" t="s">
        <v>54</v>
      </c>
      <c r="F13" s="23">
        <v>44743</v>
      </c>
      <c r="G13" s="23">
        <v>44910</v>
      </c>
      <c r="H13" s="271"/>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92"/>
      <c r="AL13" s="277"/>
      <c r="AM13" s="45" t="s">
        <v>46</v>
      </c>
      <c r="AN13" s="45" t="s">
        <v>47</v>
      </c>
      <c r="AO13" s="25" t="s">
        <v>48</v>
      </c>
      <c r="AP13" s="25" t="s">
        <v>49</v>
      </c>
      <c r="AQ13" s="72"/>
    </row>
    <row r="14" spans="1:43" s="46" customFormat="1" ht="84.75" hidden="1" customHeight="1" x14ac:dyDescent="0.25">
      <c r="A14" s="42" t="s">
        <v>41</v>
      </c>
      <c r="B14" s="43" t="s">
        <v>42</v>
      </c>
      <c r="C14" s="43">
        <v>527</v>
      </c>
      <c r="D14" s="22" t="s">
        <v>56</v>
      </c>
      <c r="E14" s="22" t="s">
        <v>57</v>
      </c>
      <c r="F14" s="23">
        <v>44593</v>
      </c>
      <c r="G14" s="23">
        <v>44620</v>
      </c>
      <c r="H14" s="271">
        <f>+I14+I15+I16+I17+I18+I20+I21+I22+I23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302">
        <v>1</v>
      </c>
      <c r="AL14" s="269">
        <v>1048640000</v>
      </c>
      <c r="AM14" s="45" t="s">
        <v>59</v>
      </c>
      <c r="AN14" s="45" t="s">
        <v>60</v>
      </c>
      <c r="AO14" s="25" t="s">
        <v>48</v>
      </c>
      <c r="AP14" s="25" t="s">
        <v>49</v>
      </c>
      <c r="AQ14" s="72"/>
    </row>
    <row r="15" spans="1:43" s="46" customFormat="1" ht="90.75" hidden="1" customHeight="1" x14ac:dyDescent="0.25">
      <c r="A15" s="42" t="s">
        <v>41</v>
      </c>
      <c r="B15" s="43" t="s">
        <v>42</v>
      </c>
      <c r="C15" s="43">
        <v>527</v>
      </c>
      <c r="D15" s="22" t="s">
        <v>56</v>
      </c>
      <c r="E15" s="22" t="s">
        <v>61</v>
      </c>
      <c r="F15" s="23">
        <v>44593</v>
      </c>
      <c r="G15" s="23">
        <v>44773</v>
      </c>
      <c r="H15" s="271"/>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302"/>
      <c r="AL15" s="270"/>
      <c r="AM15" s="45" t="s">
        <v>59</v>
      </c>
      <c r="AN15" s="45" t="s">
        <v>60</v>
      </c>
      <c r="AO15" s="25" t="s">
        <v>48</v>
      </c>
      <c r="AP15" s="25" t="s">
        <v>49</v>
      </c>
      <c r="AQ15" s="72"/>
    </row>
    <row r="16" spans="1:43" s="46" customFormat="1" ht="72" hidden="1" customHeight="1" x14ac:dyDescent="0.25">
      <c r="A16" s="42" t="s">
        <v>41</v>
      </c>
      <c r="B16" s="43" t="s">
        <v>42</v>
      </c>
      <c r="C16" s="43">
        <v>527</v>
      </c>
      <c r="D16" s="22" t="s">
        <v>56</v>
      </c>
      <c r="E16" s="22" t="s">
        <v>63</v>
      </c>
      <c r="F16" s="23">
        <v>44621</v>
      </c>
      <c r="G16" s="23">
        <v>44712</v>
      </c>
      <c r="H16" s="271"/>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302"/>
      <c r="AL16" s="270"/>
      <c r="AM16" s="45" t="s">
        <v>59</v>
      </c>
      <c r="AN16" s="45" t="s">
        <v>60</v>
      </c>
      <c r="AO16" s="25" t="s">
        <v>48</v>
      </c>
      <c r="AP16" s="25" t="s">
        <v>49</v>
      </c>
      <c r="AQ16" s="72"/>
    </row>
    <row r="17" spans="1:43" s="46" customFormat="1" ht="72" hidden="1" customHeight="1" x14ac:dyDescent="0.25">
      <c r="A17" s="42" t="s">
        <v>41</v>
      </c>
      <c r="B17" s="43" t="s">
        <v>42</v>
      </c>
      <c r="C17" s="43">
        <v>527</v>
      </c>
      <c r="D17" s="22" t="s">
        <v>56</v>
      </c>
      <c r="E17" s="22" t="s">
        <v>65</v>
      </c>
      <c r="F17" s="23">
        <v>44713</v>
      </c>
      <c r="G17" s="23">
        <v>44773</v>
      </c>
      <c r="H17" s="271"/>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302"/>
      <c r="AL17" s="270"/>
      <c r="AM17" s="45" t="s">
        <v>59</v>
      </c>
      <c r="AN17" s="45" t="s">
        <v>60</v>
      </c>
      <c r="AO17" s="25" t="s">
        <v>48</v>
      </c>
      <c r="AP17" s="25" t="s">
        <v>49</v>
      </c>
      <c r="AQ17" s="72"/>
    </row>
    <row r="18" spans="1:43" s="46" customFormat="1" ht="65.25" customHeight="1" x14ac:dyDescent="0.25">
      <c r="A18" s="69" t="s">
        <v>41</v>
      </c>
      <c r="B18" s="70" t="s">
        <v>42</v>
      </c>
      <c r="C18" s="70">
        <v>527</v>
      </c>
      <c r="D18" s="71" t="s">
        <v>56</v>
      </c>
      <c r="E18" s="71" t="s">
        <v>67</v>
      </c>
      <c r="F18" s="81">
        <v>44621</v>
      </c>
      <c r="G18" s="81">
        <v>44651</v>
      </c>
      <c r="H18" s="271"/>
      <c r="I18" s="68">
        <v>0.1</v>
      </c>
      <c r="J18" s="68"/>
      <c r="K18" s="68"/>
      <c r="L18" s="68"/>
      <c r="M18" s="68"/>
      <c r="N18" s="68">
        <v>1</v>
      </c>
      <c r="O18" s="68"/>
      <c r="P18" s="68"/>
      <c r="Q18" s="68"/>
      <c r="R18" s="68"/>
      <c r="S18" s="68"/>
      <c r="T18" s="68"/>
      <c r="U18" s="68"/>
      <c r="V18" s="68"/>
      <c r="W18" s="68"/>
      <c r="X18" s="68"/>
      <c r="Y18" s="68"/>
      <c r="Z18" s="68"/>
      <c r="AA18" s="68"/>
      <c r="AB18" s="68"/>
      <c r="AC18" s="68"/>
      <c r="AD18" s="68"/>
      <c r="AE18" s="68"/>
      <c r="AF18" s="68"/>
      <c r="AG18" s="68"/>
      <c r="AH18" s="68">
        <f t="shared" si="0"/>
        <v>1</v>
      </c>
      <c r="AI18" s="77">
        <f t="shared" si="0"/>
        <v>0</v>
      </c>
      <c r="AJ18" s="71" t="s">
        <v>68</v>
      </c>
      <c r="AK18" s="302"/>
      <c r="AL18" s="270"/>
      <c r="AM18" s="78" t="s">
        <v>59</v>
      </c>
      <c r="AN18" s="78" t="s">
        <v>60</v>
      </c>
      <c r="AO18" s="79" t="s">
        <v>48</v>
      </c>
      <c r="AP18" s="79" t="s">
        <v>49</v>
      </c>
      <c r="AQ18" s="82"/>
    </row>
    <row r="19" spans="1:43" s="46" customFormat="1" ht="124.5" customHeight="1" x14ac:dyDescent="0.25">
      <c r="A19" s="69" t="s">
        <v>41</v>
      </c>
      <c r="B19" s="70" t="s">
        <v>42</v>
      </c>
      <c r="C19" s="70">
        <v>527</v>
      </c>
      <c r="D19" s="71" t="s">
        <v>56</v>
      </c>
      <c r="E19" s="71" t="s">
        <v>67</v>
      </c>
      <c r="F19" s="93">
        <v>44743</v>
      </c>
      <c r="G19" s="93">
        <v>44803</v>
      </c>
      <c r="H19" s="271"/>
      <c r="I19" s="68">
        <v>0.1</v>
      </c>
      <c r="J19" s="68"/>
      <c r="K19" s="68"/>
      <c r="L19" s="68"/>
      <c r="M19" s="68"/>
      <c r="N19" s="68"/>
      <c r="O19" s="68"/>
      <c r="P19" s="68"/>
      <c r="Q19" s="68"/>
      <c r="R19" s="68"/>
      <c r="S19" s="68"/>
      <c r="T19" s="68"/>
      <c r="U19" s="68"/>
      <c r="V19" s="68">
        <v>0.5</v>
      </c>
      <c r="W19" s="68"/>
      <c r="X19" s="68">
        <v>0.5</v>
      </c>
      <c r="Y19" s="68"/>
      <c r="Z19" s="68"/>
      <c r="AA19" s="68"/>
      <c r="AB19" s="68"/>
      <c r="AC19" s="68"/>
      <c r="AD19" s="68"/>
      <c r="AE19" s="68"/>
      <c r="AF19" s="68"/>
      <c r="AG19" s="68"/>
      <c r="AH19" s="68">
        <f t="shared" ref="AH19" si="1">+J19+L19+N19+P19+R19+T19+V19+X19+Z19+AB19+AD19+AF19</f>
        <v>1</v>
      </c>
      <c r="AI19" s="77">
        <f t="shared" ref="AI19" si="2">+K19+M19+O19+Q19+S19+U19+W19+Y19+AA19+AC19+AE19+AG19</f>
        <v>0</v>
      </c>
      <c r="AJ19" s="71" t="s">
        <v>68</v>
      </c>
      <c r="AK19" s="302"/>
      <c r="AL19" s="270"/>
      <c r="AM19" s="78" t="s">
        <v>59</v>
      </c>
      <c r="AN19" s="78" t="s">
        <v>60</v>
      </c>
      <c r="AO19" s="79" t="s">
        <v>48</v>
      </c>
      <c r="AP19" s="79" t="s">
        <v>49</v>
      </c>
      <c r="AQ19" s="69" t="s">
        <v>920</v>
      </c>
    </row>
    <row r="20" spans="1:43" s="46" customFormat="1" ht="66" hidden="1" customHeight="1" x14ac:dyDescent="0.25">
      <c r="A20" s="42" t="s">
        <v>41</v>
      </c>
      <c r="B20" s="43" t="s">
        <v>42</v>
      </c>
      <c r="C20" s="43">
        <v>527</v>
      </c>
      <c r="D20" s="22" t="s">
        <v>56</v>
      </c>
      <c r="E20" s="22" t="s">
        <v>69</v>
      </c>
      <c r="F20" s="23">
        <v>44835</v>
      </c>
      <c r="G20" s="23">
        <v>44895</v>
      </c>
      <c r="H20" s="271"/>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302"/>
      <c r="AL20" s="270"/>
      <c r="AM20" s="45" t="s">
        <v>59</v>
      </c>
      <c r="AN20" s="45" t="s">
        <v>60</v>
      </c>
      <c r="AO20" s="25" t="s">
        <v>48</v>
      </c>
      <c r="AP20" s="25" t="s">
        <v>49</v>
      </c>
      <c r="AQ20" s="82"/>
    </row>
    <row r="21" spans="1:43" s="46" customFormat="1" ht="70.5" hidden="1" customHeight="1" x14ac:dyDescent="0.25">
      <c r="A21" s="42" t="s">
        <v>41</v>
      </c>
      <c r="B21" s="43" t="s">
        <v>42</v>
      </c>
      <c r="C21" s="43">
        <v>527</v>
      </c>
      <c r="D21" s="22" t="s">
        <v>56</v>
      </c>
      <c r="E21" s="22" t="s">
        <v>71</v>
      </c>
      <c r="F21" s="23">
        <v>44743</v>
      </c>
      <c r="G21" s="23">
        <v>44895</v>
      </c>
      <c r="H21" s="271"/>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302"/>
      <c r="AL21" s="270"/>
      <c r="AM21" s="45" t="s">
        <v>73</v>
      </c>
      <c r="AN21" s="45" t="s">
        <v>74</v>
      </c>
      <c r="AO21" s="25" t="s">
        <v>48</v>
      </c>
      <c r="AP21" s="25" t="s">
        <v>49</v>
      </c>
      <c r="AQ21" s="69" t="s">
        <v>921</v>
      </c>
    </row>
    <row r="22" spans="1:43" s="46" customFormat="1" ht="84" hidden="1" customHeight="1" x14ac:dyDescent="0.25">
      <c r="A22" s="42" t="s">
        <v>41</v>
      </c>
      <c r="B22" s="43" t="s">
        <v>42</v>
      </c>
      <c r="C22" s="43">
        <v>527</v>
      </c>
      <c r="D22" s="22" t="s">
        <v>56</v>
      </c>
      <c r="E22" s="22" t="s">
        <v>75</v>
      </c>
      <c r="F22" s="23">
        <v>44593</v>
      </c>
      <c r="G22" s="23">
        <v>44895</v>
      </c>
      <c r="H22" s="271"/>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302"/>
      <c r="AL22" s="270"/>
      <c r="AM22" s="45" t="s">
        <v>73</v>
      </c>
      <c r="AN22" s="45" t="s">
        <v>74</v>
      </c>
      <c r="AO22" s="25" t="s">
        <v>48</v>
      </c>
      <c r="AP22" s="25" t="s">
        <v>49</v>
      </c>
      <c r="AQ22" s="82"/>
    </row>
    <row r="23" spans="1:43" s="46" customFormat="1" ht="91.5" hidden="1" customHeight="1" x14ac:dyDescent="0.25">
      <c r="A23" s="42" t="s">
        <v>41</v>
      </c>
      <c r="B23" s="43" t="s">
        <v>42</v>
      </c>
      <c r="C23" s="43">
        <v>527</v>
      </c>
      <c r="D23" s="22" t="s">
        <v>56</v>
      </c>
      <c r="E23" s="22" t="s">
        <v>77</v>
      </c>
      <c r="F23" s="23">
        <v>44562</v>
      </c>
      <c r="G23" s="23">
        <v>44773</v>
      </c>
      <c r="H23" s="271"/>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302"/>
      <c r="AL23" s="277"/>
      <c r="AM23" s="45" t="s">
        <v>73</v>
      </c>
      <c r="AN23" s="45" t="s">
        <v>74</v>
      </c>
      <c r="AO23" s="25" t="s">
        <v>48</v>
      </c>
      <c r="AP23" s="25" t="s">
        <v>49</v>
      </c>
      <c r="AQ23" s="69" t="s">
        <v>922</v>
      </c>
    </row>
    <row r="24" spans="1:43" s="46" customFormat="1" ht="81.75" hidden="1" customHeight="1" x14ac:dyDescent="0.25">
      <c r="A24" s="42" t="s">
        <v>41</v>
      </c>
      <c r="B24" s="43" t="s">
        <v>42</v>
      </c>
      <c r="C24" s="43">
        <v>526</v>
      </c>
      <c r="D24" s="313" t="s">
        <v>79</v>
      </c>
      <c r="E24" s="22" t="s">
        <v>80</v>
      </c>
      <c r="F24" s="23">
        <v>44621</v>
      </c>
      <c r="G24" s="23">
        <v>44910</v>
      </c>
      <c r="H24" s="271">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x14ac:dyDescent="0.25">
      <c r="A25" s="42" t="s">
        <v>41</v>
      </c>
      <c r="B25" s="43" t="s">
        <v>42</v>
      </c>
      <c r="C25" s="43">
        <v>526</v>
      </c>
      <c r="D25" s="313"/>
      <c r="E25" s="22" t="s">
        <v>85</v>
      </c>
      <c r="F25" s="23">
        <v>44835</v>
      </c>
      <c r="G25" s="23">
        <v>44865</v>
      </c>
      <c r="H25" s="271"/>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x14ac:dyDescent="0.25">
      <c r="A26" s="42" t="s">
        <v>41</v>
      </c>
      <c r="B26" s="43" t="s">
        <v>42</v>
      </c>
      <c r="C26" s="43">
        <v>526</v>
      </c>
      <c r="D26" s="313"/>
      <c r="E26" s="22" t="s">
        <v>87</v>
      </c>
      <c r="F26" s="23">
        <v>44621</v>
      </c>
      <c r="G26" s="23">
        <v>44772</v>
      </c>
      <c r="H26" s="271"/>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x14ac:dyDescent="0.25">
      <c r="A27" s="42" t="s">
        <v>41</v>
      </c>
      <c r="B27" s="43" t="s">
        <v>42</v>
      </c>
      <c r="C27" s="43">
        <v>526</v>
      </c>
      <c r="D27" s="22" t="s">
        <v>89</v>
      </c>
      <c r="E27" s="22" t="s">
        <v>90</v>
      </c>
      <c r="F27" s="23">
        <v>44607</v>
      </c>
      <c r="G27" s="23">
        <v>44742</v>
      </c>
      <c r="H27" s="271"/>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x14ac:dyDescent="0.25">
      <c r="A28" s="42" t="s">
        <v>41</v>
      </c>
      <c r="B28" s="43" t="s">
        <v>42</v>
      </c>
      <c r="C28" s="43">
        <v>526</v>
      </c>
      <c r="D28" s="22" t="s">
        <v>92</v>
      </c>
      <c r="E28" s="22" t="s">
        <v>93</v>
      </c>
      <c r="F28" s="23">
        <v>44593</v>
      </c>
      <c r="G28" s="23">
        <v>44865</v>
      </c>
      <c r="H28" s="271"/>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x14ac:dyDescent="0.25">
      <c r="A29" s="42" t="s">
        <v>41</v>
      </c>
      <c r="B29" s="43" t="s">
        <v>42</v>
      </c>
      <c r="C29" s="43">
        <v>526</v>
      </c>
      <c r="D29" s="22" t="s">
        <v>95</v>
      </c>
      <c r="E29" s="22" t="s">
        <v>96</v>
      </c>
      <c r="F29" s="23">
        <v>44593</v>
      </c>
      <c r="G29" s="23">
        <v>44711</v>
      </c>
      <c r="H29" s="271"/>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x14ac:dyDescent="0.25">
      <c r="A30" s="42" t="s">
        <v>41</v>
      </c>
      <c r="B30" s="43" t="s">
        <v>42</v>
      </c>
      <c r="C30" s="43">
        <v>526</v>
      </c>
      <c r="D30" s="22" t="s">
        <v>98</v>
      </c>
      <c r="E30" s="22" t="s">
        <v>99</v>
      </c>
      <c r="F30" s="23">
        <v>44652</v>
      </c>
      <c r="G30" s="23">
        <v>44910</v>
      </c>
      <c r="H30" s="271"/>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x14ac:dyDescent="0.25">
      <c r="A31" s="42" t="s">
        <v>41</v>
      </c>
      <c r="B31" s="43" t="s">
        <v>42</v>
      </c>
      <c r="C31" s="43">
        <v>526</v>
      </c>
      <c r="D31" s="22" t="s">
        <v>101</v>
      </c>
      <c r="E31" s="22" t="s">
        <v>102</v>
      </c>
      <c r="F31" s="23">
        <v>44621</v>
      </c>
      <c r="G31" s="23">
        <v>44926</v>
      </c>
      <c r="H31" s="271"/>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x14ac:dyDescent="0.25">
      <c r="A32" s="42" t="s">
        <v>41</v>
      </c>
      <c r="B32" s="43" t="s">
        <v>42</v>
      </c>
      <c r="C32" s="43">
        <v>526</v>
      </c>
      <c r="D32" s="22" t="s">
        <v>104</v>
      </c>
      <c r="E32" s="22" t="s">
        <v>105</v>
      </c>
      <c r="F32" s="23">
        <v>44593</v>
      </c>
      <c r="G32" s="23">
        <v>44620</v>
      </c>
      <c r="H32" s="271">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x14ac:dyDescent="0.25">
      <c r="A33" s="42" t="s">
        <v>41</v>
      </c>
      <c r="B33" s="43" t="s">
        <v>42</v>
      </c>
      <c r="C33" s="43">
        <v>526</v>
      </c>
      <c r="D33" s="22" t="s">
        <v>109</v>
      </c>
      <c r="E33" s="22" t="s">
        <v>110</v>
      </c>
      <c r="F33" s="23">
        <v>44621</v>
      </c>
      <c r="G33" s="23">
        <v>44651</v>
      </c>
      <c r="H33" s="271"/>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x14ac:dyDescent="0.25">
      <c r="A34" s="42" t="s">
        <v>41</v>
      </c>
      <c r="B34" s="43" t="s">
        <v>42</v>
      </c>
      <c r="C34" s="43">
        <v>526</v>
      </c>
      <c r="D34" s="22" t="s">
        <v>112</v>
      </c>
      <c r="E34" s="22" t="s">
        <v>113</v>
      </c>
      <c r="F34" s="23">
        <v>44652</v>
      </c>
      <c r="G34" s="23">
        <v>44923</v>
      </c>
      <c r="H34" s="271"/>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x14ac:dyDescent="0.25">
      <c r="A35" s="42" t="s">
        <v>41</v>
      </c>
      <c r="B35" s="43" t="s">
        <v>42</v>
      </c>
      <c r="C35" s="43">
        <v>526</v>
      </c>
      <c r="D35" s="22" t="s">
        <v>115</v>
      </c>
      <c r="E35" s="22" t="s">
        <v>116</v>
      </c>
      <c r="F35" s="23">
        <v>44682</v>
      </c>
      <c r="G35" s="23">
        <v>44895</v>
      </c>
      <c r="H35" s="271"/>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x14ac:dyDescent="0.25">
      <c r="A36" s="42" t="s">
        <v>41</v>
      </c>
      <c r="B36" s="43" t="s">
        <v>42</v>
      </c>
      <c r="C36" s="43">
        <v>526</v>
      </c>
      <c r="D36" s="22" t="s">
        <v>118</v>
      </c>
      <c r="E36" s="22" t="s">
        <v>119</v>
      </c>
      <c r="F36" s="23">
        <v>44713</v>
      </c>
      <c r="G36" s="23">
        <v>44895</v>
      </c>
      <c r="H36" s="271"/>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x14ac:dyDescent="0.25">
      <c r="A37" s="42" t="s">
        <v>41</v>
      </c>
      <c r="B37" s="43" t="s">
        <v>42</v>
      </c>
      <c r="C37" s="43">
        <v>526</v>
      </c>
      <c r="D37" s="22" t="s">
        <v>121</v>
      </c>
      <c r="E37" s="22" t="s">
        <v>122</v>
      </c>
      <c r="F37" s="23">
        <v>44682</v>
      </c>
      <c r="G37" s="23">
        <v>44804</v>
      </c>
      <c r="H37" s="271"/>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x14ac:dyDescent="0.25">
      <c r="A38" s="42" t="s">
        <v>41</v>
      </c>
      <c r="B38" s="43" t="s">
        <v>42</v>
      </c>
      <c r="C38" s="43">
        <v>526</v>
      </c>
      <c r="D38" s="22" t="s">
        <v>123</v>
      </c>
      <c r="E38" s="22" t="s">
        <v>124</v>
      </c>
      <c r="F38" s="23">
        <v>44621</v>
      </c>
      <c r="G38" s="23">
        <v>44865</v>
      </c>
      <c r="H38" s="271"/>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x14ac:dyDescent="0.25">
      <c r="A39" s="42" t="s">
        <v>41</v>
      </c>
      <c r="B39" s="43" t="s">
        <v>42</v>
      </c>
      <c r="C39" s="43">
        <v>526</v>
      </c>
      <c r="D39" s="22" t="s">
        <v>123</v>
      </c>
      <c r="E39" s="22" t="s">
        <v>125</v>
      </c>
      <c r="F39" s="23">
        <v>44713</v>
      </c>
      <c r="G39" s="23">
        <v>44773</v>
      </c>
      <c r="H39" s="271"/>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x14ac:dyDescent="0.25">
      <c r="A40" s="42" t="s">
        <v>41</v>
      </c>
      <c r="B40" s="43" t="s">
        <v>42</v>
      </c>
      <c r="C40" s="43">
        <v>526</v>
      </c>
      <c r="D40" s="22" t="s">
        <v>123</v>
      </c>
      <c r="E40" s="22" t="s">
        <v>126</v>
      </c>
      <c r="F40" s="23">
        <v>44621</v>
      </c>
      <c r="G40" s="23">
        <v>44923</v>
      </c>
      <c r="H40" s="271"/>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x14ac:dyDescent="0.25">
      <c r="A41" s="42" t="s">
        <v>41</v>
      </c>
      <c r="B41" s="43" t="s">
        <v>42</v>
      </c>
      <c r="C41" s="43">
        <v>526</v>
      </c>
      <c r="D41" s="22" t="s">
        <v>128</v>
      </c>
      <c r="E41" s="22" t="s">
        <v>129</v>
      </c>
      <c r="F41" s="23">
        <v>44621</v>
      </c>
      <c r="G41" s="23">
        <v>44711</v>
      </c>
      <c r="H41" s="271"/>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x14ac:dyDescent="0.25">
      <c r="A42" s="42" t="s">
        <v>41</v>
      </c>
      <c r="B42" s="43" t="s">
        <v>42</v>
      </c>
      <c r="C42" s="43">
        <v>526</v>
      </c>
      <c r="D42" s="22" t="s">
        <v>128</v>
      </c>
      <c r="E42" s="22" t="s">
        <v>131</v>
      </c>
      <c r="F42" s="23">
        <v>44621</v>
      </c>
      <c r="G42" s="23">
        <v>44681</v>
      </c>
      <c r="H42" s="271"/>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x14ac:dyDescent="0.25">
      <c r="A43" s="42" t="s">
        <v>41</v>
      </c>
      <c r="B43" s="43" t="s">
        <v>42</v>
      </c>
      <c r="C43" s="43">
        <v>526</v>
      </c>
      <c r="D43" s="22" t="s">
        <v>133</v>
      </c>
      <c r="E43" s="22" t="s">
        <v>134</v>
      </c>
      <c r="F43" s="23">
        <v>44593</v>
      </c>
      <c r="G43" s="23">
        <v>44923</v>
      </c>
      <c r="H43" s="271"/>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x14ac:dyDescent="0.25">
      <c r="A44" s="42" t="s">
        <v>41</v>
      </c>
      <c r="B44" s="43" t="s">
        <v>42</v>
      </c>
      <c r="C44" s="43">
        <v>526</v>
      </c>
      <c r="D44" s="22" t="s">
        <v>136</v>
      </c>
      <c r="E44" s="22" t="s">
        <v>137</v>
      </c>
      <c r="F44" s="23">
        <v>44621</v>
      </c>
      <c r="G44" s="23">
        <v>44681</v>
      </c>
      <c r="H44" s="271"/>
      <c r="I44" s="40">
        <v>0.01</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x14ac:dyDescent="0.25">
      <c r="A45" s="42" t="s">
        <v>41</v>
      </c>
      <c r="B45" s="43" t="s">
        <v>42</v>
      </c>
      <c r="C45" s="43">
        <v>526</v>
      </c>
      <c r="D45" s="22" t="s">
        <v>128</v>
      </c>
      <c r="E45" s="22" t="s">
        <v>139</v>
      </c>
      <c r="F45" s="23">
        <v>44621</v>
      </c>
      <c r="G45" s="23">
        <v>44895</v>
      </c>
      <c r="H45" s="271"/>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x14ac:dyDescent="0.25">
      <c r="A46" s="42" t="s">
        <v>41</v>
      </c>
      <c r="B46" s="43" t="s">
        <v>42</v>
      </c>
      <c r="C46" s="43">
        <v>526</v>
      </c>
      <c r="D46" s="22" t="s">
        <v>128</v>
      </c>
      <c r="E46" s="22" t="s">
        <v>141</v>
      </c>
      <c r="F46" s="23">
        <v>44713</v>
      </c>
      <c r="G46" s="23">
        <v>44865</v>
      </c>
      <c r="H46" s="271"/>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x14ac:dyDescent="0.25">
      <c r="A47" s="42" t="s">
        <v>41</v>
      </c>
      <c r="B47" s="43" t="s">
        <v>42</v>
      </c>
      <c r="C47" s="43">
        <v>526</v>
      </c>
      <c r="D47" s="22" t="s">
        <v>128</v>
      </c>
      <c r="E47" s="22" t="s">
        <v>143</v>
      </c>
      <c r="F47" s="23">
        <v>44621</v>
      </c>
      <c r="G47" s="23">
        <v>44923</v>
      </c>
      <c r="H47" s="271"/>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x14ac:dyDescent="0.25">
      <c r="A48" s="42" t="s">
        <v>41</v>
      </c>
      <c r="B48" s="43" t="s">
        <v>42</v>
      </c>
      <c r="C48" s="43">
        <v>526</v>
      </c>
      <c r="D48" s="22" t="s">
        <v>128</v>
      </c>
      <c r="E48" s="22" t="s">
        <v>145</v>
      </c>
      <c r="F48" s="23">
        <v>44593</v>
      </c>
      <c r="G48" s="23">
        <v>44834</v>
      </c>
      <c r="H48" s="271"/>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x14ac:dyDescent="0.25">
      <c r="A49" s="42" t="s">
        <v>41</v>
      </c>
      <c r="B49" s="43" t="s">
        <v>42</v>
      </c>
      <c r="C49" s="43">
        <v>526</v>
      </c>
      <c r="D49" s="22" t="s">
        <v>147</v>
      </c>
      <c r="E49" s="22" t="s">
        <v>148</v>
      </c>
      <c r="F49" s="23">
        <v>44621</v>
      </c>
      <c r="G49" s="23">
        <v>44895</v>
      </c>
      <c r="H49" s="271"/>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x14ac:dyDescent="0.25">
      <c r="A50" s="42" t="s">
        <v>41</v>
      </c>
      <c r="B50" s="43" t="s">
        <v>42</v>
      </c>
      <c r="C50" s="43">
        <v>526</v>
      </c>
      <c r="D50" s="22" t="s">
        <v>150</v>
      </c>
      <c r="E50" s="22" t="s">
        <v>151</v>
      </c>
      <c r="F50" s="23">
        <v>44593</v>
      </c>
      <c r="G50" s="23">
        <v>44620</v>
      </c>
      <c r="H50" s="271"/>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x14ac:dyDescent="0.25">
      <c r="A51" s="42" t="s">
        <v>41</v>
      </c>
      <c r="B51" s="43" t="s">
        <v>42</v>
      </c>
      <c r="C51" s="43">
        <v>526</v>
      </c>
      <c r="D51" s="22" t="s">
        <v>150</v>
      </c>
      <c r="E51" s="22" t="s">
        <v>153</v>
      </c>
      <c r="F51" s="23">
        <v>44621</v>
      </c>
      <c r="G51" s="23">
        <v>44895</v>
      </c>
      <c r="H51" s="271"/>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x14ac:dyDescent="0.25">
      <c r="A52" s="42" t="s">
        <v>41</v>
      </c>
      <c r="B52" s="43" t="s">
        <v>42</v>
      </c>
      <c r="C52" s="43">
        <v>526</v>
      </c>
      <c r="D52" s="22" t="s">
        <v>155</v>
      </c>
      <c r="E52" s="22" t="s">
        <v>156</v>
      </c>
      <c r="F52" s="23">
        <v>44774</v>
      </c>
      <c r="G52" s="23">
        <v>44834</v>
      </c>
      <c r="H52" s="271"/>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x14ac:dyDescent="0.25">
      <c r="A53" s="42" t="s">
        <v>41</v>
      </c>
      <c r="B53" s="43" t="s">
        <v>42</v>
      </c>
      <c r="C53" s="43">
        <v>526</v>
      </c>
      <c r="D53" s="22" t="s">
        <v>155</v>
      </c>
      <c r="E53" s="22" t="s">
        <v>158</v>
      </c>
      <c r="F53" s="23">
        <v>44621</v>
      </c>
      <c r="G53" s="23">
        <v>44923</v>
      </c>
      <c r="H53" s="271"/>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x14ac:dyDescent="0.25">
      <c r="A54" s="42" t="s">
        <v>41</v>
      </c>
      <c r="B54" s="43" t="s">
        <v>42</v>
      </c>
      <c r="C54" s="43">
        <v>527</v>
      </c>
      <c r="D54" s="22" t="s">
        <v>160</v>
      </c>
      <c r="E54" s="22" t="s">
        <v>161</v>
      </c>
      <c r="F54" s="23">
        <v>44593</v>
      </c>
      <c r="G54" s="23">
        <v>44712</v>
      </c>
      <c r="H54" s="271">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x14ac:dyDescent="0.25">
      <c r="A55" s="42" t="s">
        <v>41</v>
      </c>
      <c r="B55" s="43" t="s">
        <v>42</v>
      </c>
      <c r="C55" s="43">
        <v>527</v>
      </c>
      <c r="D55" s="22" t="s">
        <v>160</v>
      </c>
      <c r="E55" s="22" t="s">
        <v>164</v>
      </c>
      <c r="F55" s="23">
        <v>44562</v>
      </c>
      <c r="G55" s="23">
        <v>44895</v>
      </c>
      <c r="H55" s="271"/>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x14ac:dyDescent="0.25">
      <c r="A56" s="42" t="s">
        <v>41</v>
      </c>
      <c r="B56" s="43" t="s">
        <v>42</v>
      </c>
      <c r="C56" s="43">
        <v>527</v>
      </c>
      <c r="D56" s="22" t="s">
        <v>160</v>
      </c>
      <c r="E56" s="22" t="s">
        <v>166</v>
      </c>
      <c r="F56" s="23">
        <v>44593</v>
      </c>
      <c r="G56" s="23">
        <v>44895</v>
      </c>
      <c r="H56" s="271"/>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x14ac:dyDescent="0.25">
      <c r="A57" s="42" t="s">
        <v>41</v>
      </c>
      <c r="B57" s="43" t="s">
        <v>42</v>
      </c>
      <c r="C57" s="43">
        <v>527</v>
      </c>
      <c r="D57" s="22" t="s">
        <v>160</v>
      </c>
      <c r="E57" s="22" t="s">
        <v>168</v>
      </c>
      <c r="F57" s="23">
        <v>44743</v>
      </c>
      <c r="G57" s="23">
        <v>44804</v>
      </c>
      <c r="H57" s="271"/>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x14ac:dyDescent="0.25">
      <c r="A58" s="42" t="s">
        <v>41</v>
      </c>
      <c r="B58" s="43" t="s">
        <v>42</v>
      </c>
      <c r="C58" s="43">
        <v>527</v>
      </c>
      <c r="D58" s="22" t="s">
        <v>160</v>
      </c>
      <c r="E58" s="22" t="s">
        <v>170</v>
      </c>
      <c r="F58" s="23">
        <v>44652</v>
      </c>
      <c r="G58" s="23">
        <v>44864</v>
      </c>
      <c r="H58" s="271"/>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x14ac:dyDescent="0.25">
      <c r="A59" s="42" t="s">
        <v>41</v>
      </c>
      <c r="B59" s="43" t="s">
        <v>42</v>
      </c>
      <c r="C59" s="43">
        <v>527</v>
      </c>
      <c r="D59" s="22" t="s">
        <v>160</v>
      </c>
      <c r="E59" s="22" t="s">
        <v>172</v>
      </c>
      <c r="F59" s="23">
        <v>44621</v>
      </c>
      <c r="G59" s="23">
        <v>44712</v>
      </c>
      <c r="H59" s="271"/>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x14ac:dyDescent="0.25">
      <c r="A60" s="42" t="s">
        <v>41</v>
      </c>
      <c r="B60" s="43" t="s">
        <v>42</v>
      </c>
      <c r="C60" s="43">
        <v>527</v>
      </c>
      <c r="D60" s="22" t="s">
        <v>160</v>
      </c>
      <c r="E60" s="22" t="s">
        <v>174</v>
      </c>
      <c r="F60" s="23">
        <v>44621</v>
      </c>
      <c r="G60" s="23">
        <v>44712</v>
      </c>
      <c r="H60" s="271"/>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x14ac:dyDescent="0.25">
      <c r="A61" s="42" t="s">
        <v>41</v>
      </c>
      <c r="B61" s="43" t="s">
        <v>42</v>
      </c>
      <c r="C61" s="43">
        <v>527</v>
      </c>
      <c r="D61" s="22" t="s">
        <v>160</v>
      </c>
      <c r="E61" s="22" t="s">
        <v>176</v>
      </c>
      <c r="F61" s="23">
        <v>44713</v>
      </c>
      <c r="G61" s="23">
        <v>44804</v>
      </c>
      <c r="H61" s="271"/>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x14ac:dyDescent="0.25">
      <c r="A62" s="42" t="s">
        <v>41</v>
      </c>
      <c r="B62" s="43" t="s">
        <v>42</v>
      </c>
      <c r="C62" s="43">
        <v>527</v>
      </c>
      <c r="D62" s="22" t="s">
        <v>160</v>
      </c>
      <c r="E62" s="22" t="s">
        <v>178</v>
      </c>
      <c r="F62" s="23">
        <v>44593</v>
      </c>
      <c r="G62" s="23">
        <v>44773</v>
      </c>
      <c r="H62" s="271"/>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x14ac:dyDescent="0.25">
      <c r="A63" s="42" t="s">
        <v>41</v>
      </c>
      <c r="B63" s="43" t="s">
        <v>42</v>
      </c>
      <c r="C63" s="43">
        <v>527</v>
      </c>
      <c r="D63" s="22" t="s">
        <v>160</v>
      </c>
      <c r="E63" s="22" t="s">
        <v>180</v>
      </c>
      <c r="F63" s="23">
        <v>44593</v>
      </c>
      <c r="G63" s="23">
        <v>44773</v>
      </c>
      <c r="H63" s="271"/>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x14ac:dyDescent="0.25">
      <c r="A64" s="42" t="s">
        <v>41</v>
      </c>
      <c r="B64" s="43" t="s">
        <v>42</v>
      </c>
      <c r="C64" s="43">
        <v>527</v>
      </c>
      <c r="D64" s="22" t="s">
        <v>160</v>
      </c>
      <c r="E64" s="22" t="s">
        <v>181</v>
      </c>
      <c r="F64" s="23">
        <v>44593</v>
      </c>
      <c r="G64" s="23">
        <v>44773</v>
      </c>
      <c r="H64" s="271"/>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x14ac:dyDescent="0.25">
      <c r="A65" s="42" t="s">
        <v>41</v>
      </c>
      <c r="B65" s="43" t="s">
        <v>42</v>
      </c>
      <c r="C65" s="43">
        <v>527</v>
      </c>
      <c r="D65" s="22" t="s">
        <v>160</v>
      </c>
      <c r="E65" s="22" t="s">
        <v>182</v>
      </c>
      <c r="F65" s="23">
        <v>44593</v>
      </c>
      <c r="G65" s="23">
        <v>44773</v>
      </c>
      <c r="H65" s="271"/>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x14ac:dyDescent="0.25">
      <c r="A66" s="42" t="s">
        <v>41</v>
      </c>
      <c r="B66" s="43" t="s">
        <v>42</v>
      </c>
      <c r="C66" s="43">
        <v>527</v>
      </c>
      <c r="D66" s="22" t="s">
        <v>160</v>
      </c>
      <c r="E66" s="22" t="s">
        <v>183</v>
      </c>
      <c r="F66" s="23">
        <v>44593</v>
      </c>
      <c r="G66" s="23">
        <v>44773</v>
      </c>
      <c r="H66" s="271"/>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x14ac:dyDescent="0.25">
      <c r="A67" s="42" t="s">
        <v>41</v>
      </c>
      <c r="B67" s="43" t="s">
        <v>42</v>
      </c>
      <c r="C67" s="43">
        <v>527</v>
      </c>
      <c r="D67" s="22" t="s">
        <v>160</v>
      </c>
      <c r="E67" s="22" t="s">
        <v>184</v>
      </c>
      <c r="F67" s="23">
        <v>44713</v>
      </c>
      <c r="G67" s="23">
        <v>44834</v>
      </c>
      <c r="H67" s="271"/>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x14ac:dyDescent="0.25">
      <c r="A68" s="42" t="s">
        <v>41</v>
      </c>
      <c r="B68" s="43" t="s">
        <v>42</v>
      </c>
      <c r="C68" s="43">
        <v>527</v>
      </c>
      <c r="D68" s="22" t="s">
        <v>160</v>
      </c>
      <c r="E68" s="22" t="s">
        <v>186</v>
      </c>
      <c r="F68" s="23">
        <v>44713</v>
      </c>
      <c r="G68" s="23">
        <v>44834</v>
      </c>
      <c r="H68" s="271"/>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x14ac:dyDescent="0.25">
      <c r="A69" s="42" t="s">
        <v>41</v>
      </c>
      <c r="B69" s="43" t="s">
        <v>42</v>
      </c>
      <c r="C69" s="43">
        <v>527</v>
      </c>
      <c r="D69" s="22" t="s">
        <v>187</v>
      </c>
      <c r="E69" s="22" t="s">
        <v>188</v>
      </c>
      <c r="F69" s="23">
        <v>44593</v>
      </c>
      <c r="G69" s="23">
        <v>44680</v>
      </c>
      <c r="H69" s="271">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57" hidden="1" x14ac:dyDescent="0.25">
      <c r="A70" s="42" t="s">
        <v>41</v>
      </c>
      <c r="B70" s="43" t="s">
        <v>42</v>
      </c>
      <c r="C70" s="43">
        <v>527</v>
      </c>
      <c r="D70" s="22" t="s">
        <v>187</v>
      </c>
      <c r="E70" s="22" t="s">
        <v>191</v>
      </c>
      <c r="F70" s="23">
        <v>44564</v>
      </c>
      <c r="G70" s="23">
        <v>44925</v>
      </c>
      <c r="H70" s="271"/>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7" hidden="1" x14ac:dyDescent="0.25">
      <c r="A71" s="42" t="s">
        <v>41</v>
      </c>
      <c r="B71" s="43" t="s">
        <v>42</v>
      </c>
      <c r="C71" s="43">
        <v>527</v>
      </c>
      <c r="D71" s="22" t="s">
        <v>187</v>
      </c>
      <c r="E71" s="22" t="s">
        <v>193</v>
      </c>
      <c r="F71" s="23">
        <v>44711</v>
      </c>
      <c r="G71" s="23">
        <v>44864</v>
      </c>
      <c r="H71" s="271"/>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7" hidden="1" x14ac:dyDescent="0.25">
      <c r="A72" s="42" t="s">
        <v>41</v>
      </c>
      <c r="B72" s="43" t="s">
        <v>42</v>
      </c>
      <c r="C72" s="43">
        <v>527</v>
      </c>
      <c r="D72" s="22" t="s">
        <v>187</v>
      </c>
      <c r="E72" s="22" t="s">
        <v>195</v>
      </c>
      <c r="F72" s="23">
        <v>44743</v>
      </c>
      <c r="G72" s="23">
        <v>44772</v>
      </c>
      <c r="H72" s="271"/>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x14ac:dyDescent="0.25">
      <c r="A73" s="42" t="s">
        <v>41</v>
      </c>
      <c r="B73" s="43" t="s">
        <v>42</v>
      </c>
      <c r="C73" s="43">
        <v>527</v>
      </c>
      <c r="D73" s="22" t="s">
        <v>187</v>
      </c>
      <c r="E73" s="22" t="s">
        <v>197</v>
      </c>
      <c r="F73" s="23">
        <v>44683</v>
      </c>
      <c r="G73" s="23">
        <v>44834</v>
      </c>
      <c r="H73" s="271"/>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x14ac:dyDescent="0.25">
      <c r="A74" s="42" t="s">
        <v>41</v>
      </c>
      <c r="B74" s="43" t="s">
        <v>42</v>
      </c>
      <c r="C74" s="43">
        <v>527</v>
      </c>
      <c r="D74" s="22" t="s">
        <v>199</v>
      </c>
      <c r="E74" s="22" t="s">
        <v>200</v>
      </c>
      <c r="F74" s="23">
        <v>44621</v>
      </c>
      <c r="G74" s="23">
        <v>44651</v>
      </c>
      <c r="H74" s="271">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x14ac:dyDescent="0.25">
      <c r="A75" s="42" t="s">
        <v>41</v>
      </c>
      <c r="B75" s="43" t="s">
        <v>42</v>
      </c>
      <c r="C75" s="43">
        <v>527</v>
      </c>
      <c r="D75" s="22" t="s">
        <v>199</v>
      </c>
      <c r="E75" s="22" t="s">
        <v>202</v>
      </c>
      <c r="F75" s="23">
        <v>44652</v>
      </c>
      <c r="G75" s="23">
        <v>44925</v>
      </c>
      <c r="H75" s="271"/>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71.25" hidden="1" x14ac:dyDescent="0.25">
      <c r="A76" s="42" t="s">
        <v>41</v>
      </c>
      <c r="B76" s="43" t="s">
        <v>42</v>
      </c>
      <c r="C76" s="43">
        <v>527</v>
      </c>
      <c r="D76" s="22" t="s">
        <v>199</v>
      </c>
      <c r="E76" s="22" t="s">
        <v>204</v>
      </c>
      <c r="F76" s="23">
        <v>44805</v>
      </c>
      <c r="G76" s="23">
        <v>44925</v>
      </c>
      <c r="H76" s="271"/>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75" hidden="1" x14ac:dyDescent="0.25">
      <c r="A77" s="42" t="s">
        <v>41</v>
      </c>
      <c r="B77" s="43" t="s">
        <v>42</v>
      </c>
      <c r="C77" s="43">
        <v>528</v>
      </c>
      <c r="D77" s="22" t="s">
        <v>206</v>
      </c>
      <c r="E77" s="22" t="s">
        <v>207</v>
      </c>
      <c r="F77" s="23">
        <v>44564</v>
      </c>
      <c r="G77" s="23">
        <v>44925</v>
      </c>
      <c r="H77" s="271">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x14ac:dyDescent="0.25">
      <c r="A78" s="42" t="s">
        <v>41</v>
      </c>
      <c r="B78" s="43" t="s">
        <v>42</v>
      </c>
      <c r="C78" s="43">
        <v>528</v>
      </c>
      <c r="D78" s="22" t="s">
        <v>206</v>
      </c>
      <c r="E78" s="22" t="s">
        <v>213</v>
      </c>
      <c r="F78" s="23">
        <v>44564</v>
      </c>
      <c r="G78" s="23">
        <v>44925</v>
      </c>
      <c r="H78" s="271"/>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x14ac:dyDescent="0.25">
      <c r="A79" s="42" t="s">
        <v>41</v>
      </c>
      <c r="B79" s="43" t="s">
        <v>42</v>
      </c>
      <c r="C79" s="43">
        <v>528</v>
      </c>
      <c r="D79" s="22" t="s">
        <v>206</v>
      </c>
      <c r="E79" s="22" t="s">
        <v>215</v>
      </c>
      <c r="F79" s="23">
        <v>44564</v>
      </c>
      <c r="G79" s="23">
        <v>44925</v>
      </c>
      <c r="H79" s="271"/>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x14ac:dyDescent="0.25">
      <c r="A80" s="42" t="s">
        <v>41</v>
      </c>
      <c r="B80" s="43" t="s">
        <v>42</v>
      </c>
      <c r="C80" s="43">
        <v>528</v>
      </c>
      <c r="D80" s="22" t="s">
        <v>206</v>
      </c>
      <c r="E80" s="22" t="s">
        <v>217</v>
      </c>
      <c r="F80" s="23">
        <v>44564</v>
      </c>
      <c r="G80" s="23">
        <v>44925</v>
      </c>
      <c r="H80" s="271"/>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x14ac:dyDescent="0.25">
      <c r="A81" s="42" t="s">
        <v>41</v>
      </c>
      <c r="B81" s="43" t="s">
        <v>42</v>
      </c>
      <c r="C81" s="43">
        <v>528</v>
      </c>
      <c r="D81" s="22" t="s">
        <v>206</v>
      </c>
      <c r="E81" s="22" t="s">
        <v>219</v>
      </c>
      <c r="F81" s="23">
        <v>44593</v>
      </c>
      <c r="G81" s="23">
        <v>44926</v>
      </c>
      <c r="H81" s="271"/>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75" hidden="1" x14ac:dyDescent="0.25">
      <c r="A82" s="42" t="s">
        <v>41</v>
      </c>
      <c r="B82" s="43" t="s">
        <v>42</v>
      </c>
      <c r="C82" s="43">
        <v>528</v>
      </c>
      <c r="D82" s="22" t="s">
        <v>206</v>
      </c>
      <c r="E82" s="22" t="s">
        <v>221</v>
      </c>
      <c r="F82" s="23">
        <v>44621</v>
      </c>
      <c r="G82" s="23">
        <v>44864</v>
      </c>
      <c r="H82" s="271"/>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x14ac:dyDescent="0.25">
      <c r="A83" s="42" t="s">
        <v>41</v>
      </c>
      <c r="B83" s="43" t="s">
        <v>42</v>
      </c>
      <c r="C83" s="43">
        <v>528</v>
      </c>
      <c r="D83" s="22" t="s">
        <v>223</v>
      </c>
      <c r="E83" s="22" t="s">
        <v>224</v>
      </c>
      <c r="F83" s="23">
        <v>44564</v>
      </c>
      <c r="G83" s="23">
        <v>44592</v>
      </c>
      <c r="H83" s="271">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x14ac:dyDescent="0.25">
      <c r="A84" s="42" t="s">
        <v>41</v>
      </c>
      <c r="B84" s="43" t="s">
        <v>42</v>
      </c>
      <c r="C84" s="43">
        <v>528</v>
      </c>
      <c r="D84" s="22" t="s">
        <v>223</v>
      </c>
      <c r="E84" s="22" t="s">
        <v>230</v>
      </c>
      <c r="F84" s="23">
        <v>44564</v>
      </c>
      <c r="G84" s="23">
        <v>44925</v>
      </c>
      <c r="H84" s="271"/>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x14ac:dyDescent="0.25">
      <c r="A85" s="42" t="s">
        <v>41</v>
      </c>
      <c r="B85" s="43" t="s">
        <v>42</v>
      </c>
      <c r="C85" s="43">
        <v>528</v>
      </c>
      <c r="D85" s="22" t="s">
        <v>223</v>
      </c>
      <c r="E85" s="22" t="s">
        <v>232</v>
      </c>
      <c r="F85" s="23">
        <v>44564</v>
      </c>
      <c r="G85" s="23">
        <v>44925</v>
      </c>
      <c r="H85" s="271"/>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x14ac:dyDescent="0.25">
      <c r="A86" s="42" t="s">
        <v>41</v>
      </c>
      <c r="B86" s="43" t="s">
        <v>42</v>
      </c>
      <c r="C86" s="43">
        <v>528</v>
      </c>
      <c r="D86" s="22" t="s">
        <v>234</v>
      </c>
      <c r="E86" s="22" t="s">
        <v>235</v>
      </c>
      <c r="F86" s="23">
        <v>44593</v>
      </c>
      <c r="G86" s="23">
        <v>44620</v>
      </c>
      <c r="H86" s="271">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302">
        <v>1</v>
      </c>
      <c r="AL86" s="269">
        <v>1444923661</v>
      </c>
      <c r="AM86" s="45" t="s">
        <v>237</v>
      </c>
      <c r="AN86" s="45" t="s">
        <v>238</v>
      </c>
      <c r="AO86" s="25" t="s">
        <v>239</v>
      </c>
      <c r="AP86" s="25" t="s">
        <v>240</v>
      </c>
      <c r="AQ86" s="72"/>
    </row>
    <row r="87" spans="1:43" s="46" customFormat="1" ht="61.5" hidden="1" customHeight="1" x14ac:dyDescent="0.25">
      <c r="A87" s="42" t="s">
        <v>41</v>
      </c>
      <c r="B87" s="43" t="s">
        <v>42</v>
      </c>
      <c r="C87" s="43">
        <v>528</v>
      </c>
      <c r="D87" s="22" t="s">
        <v>234</v>
      </c>
      <c r="E87" s="22" t="s">
        <v>241</v>
      </c>
      <c r="F87" s="23">
        <v>44593</v>
      </c>
      <c r="G87" s="23">
        <v>44620</v>
      </c>
      <c r="H87" s="271"/>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302"/>
      <c r="AL87" s="270"/>
      <c r="AM87" s="45" t="s">
        <v>237</v>
      </c>
      <c r="AN87" s="45" t="s">
        <v>238</v>
      </c>
      <c r="AO87" s="25" t="s">
        <v>239</v>
      </c>
      <c r="AP87" s="25" t="s">
        <v>240</v>
      </c>
      <c r="AQ87" s="72"/>
    </row>
    <row r="88" spans="1:43" s="46" customFormat="1" ht="49.5" hidden="1" customHeight="1" x14ac:dyDescent="0.25">
      <c r="A88" s="42" t="s">
        <v>41</v>
      </c>
      <c r="B88" s="43" t="s">
        <v>42</v>
      </c>
      <c r="C88" s="43">
        <v>528</v>
      </c>
      <c r="D88" s="22" t="s">
        <v>234</v>
      </c>
      <c r="E88" s="22" t="s">
        <v>243</v>
      </c>
      <c r="F88" s="23">
        <v>44621</v>
      </c>
      <c r="G88" s="23">
        <v>44925</v>
      </c>
      <c r="H88" s="271"/>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302"/>
      <c r="AL88" s="270"/>
      <c r="AM88" s="45" t="s">
        <v>237</v>
      </c>
      <c r="AN88" s="45" t="s">
        <v>238</v>
      </c>
      <c r="AO88" s="25" t="s">
        <v>239</v>
      </c>
      <c r="AP88" s="25" t="s">
        <v>240</v>
      </c>
      <c r="AQ88" s="72"/>
    </row>
    <row r="89" spans="1:43" s="46" customFormat="1" ht="56.25" hidden="1" customHeight="1" x14ac:dyDescent="0.25">
      <c r="A89" s="42" t="s">
        <v>41</v>
      </c>
      <c r="B89" s="43" t="s">
        <v>42</v>
      </c>
      <c r="C89" s="43">
        <v>528</v>
      </c>
      <c r="D89" s="22" t="s">
        <v>234</v>
      </c>
      <c r="E89" s="22" t="s">
        <v>245</v>
      </c>
      <c r="F89" s="23">
        <v>44621</v>
      </c>
      <c r="G89" s="23">
        <v>44925</v>
      </c>
      <c r="H89" s="271"/>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302"/>
      <c r="AL89" s="277"/>
      <c r="AM89" s="45" t="s">
        <v>237</v>
      </c>
      <c r="AN89" s="45" t="s">
        <v>238</v>
      </c>
      <c r="AO89" s="25" t="s">
        <v>239</v>
      </c>
      <c r="AP89" s="25" t="s">
        <v>240</v>
      </c>
      <c r="AQ89" s="72"/>
    </row>
    <row r="90" spans="1:43" s="46" customFormat="1" ht="56.25" hidden="1" customHeight="1" x14ac:dyDescent="0.25">
      <c r="A90" s="42" t="s">
        <v>41</v>
      </c>
      <c r="B90" s="43" t="s">
        <v>42</v>
      </c>
      <c r="C90" s="43">
        <v>527</v>
      </c>
      <c r="D90" s="22" t="s">
        <v>247</v>
      </c>
      <c r="E90" s="22" t="s">
        <v>248</v>
      </c>
      <c r="F90" s="23">
        <v>44562</v>
      </c>
      <c r="G90" s="23">
        <v>44926</v>
      </c>
      <c r="H90" s="271">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x14ac:dyDescent="0.25">
      <c r="A91" s="42" t="s">
        <v>41</v>
      </c>
      <c r="B91" s="43" t="s">
        <v>42</v>
      </c>
      <c r="C91" s="43">
        <v>527</v>
      </c>
      <c r="D91" s="22" t="s">
        <v>247</v>
      </c>
      <c r="E91" s="22" t="s">
        <v>251</v>
      </c>
      <c r="F91" s="23">
        <v>44774</v>
      </c>
      <c r="G91" s="23">
        <v>44895</v>
      </c>
      <c r="H91" s="271"/>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x14ac:dyDescent="0.25">
      <c r="A92" s="42" t="s">
        <v>41</v>
      </c>
      <c r="B92" s="43" t="s">
        <v>42</v>
      </c>
      <c r="C92" s="43">
        <v>527</v>
      </c>
      <c r="D92" s="22" t="s">
        <v>247</v>
      </c>
      <c r="E92" s="49" t="s">
        <v>254</v>
      </c>
      <c r="F92" s="23">
        <v>44562</v>
      </c>
      <c r="G92" s="23">
        <v>44926</v>
      </c>
      <c r="H92" s="271"/>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x14ac:dyDescent="0.25">
      <c r="A93" s="42" t="s">
        <v>41</v>
      </c>
      <c r="B93" s="43" t="s">
        <v>42</v>
      </c>
      <c r="C93" s="43">
        <v>527</v>
      </c>
      <c r="D93" s="22" t="s">
        <v>247</v>
      </c>
      <c r="E93" s="22" t="s">
        <v>256</v>
      </c>
      <c r="F93" s="23">
        <v>44562</v>
      </c>
      <c r="G93" s="23">
        <v>44926</v>
      </c>
      <c r="H93" s="271"/>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x14ac:dyDescent="0.25">
      <c r="A94" s="42" t="s">
        <v>41</v>
      </c>
      <c r="B94" s="43" t="s">
        <v>42</v>
      </c>
      <c r="C94" s="43">
        <v>527</v>
      </c>
      <c r="D94" s="22" t="s">
        <v>247</v>
      </c>
      <c r="E94" s="22" t="s">
        <v>259</v>
      </c>
      <c r="F94" s="23">
        <v>44562</v>
      </c>
      <c r="G94" s="23">
        <v>44926</v>
      </c>
      <c r="H94" s="271"/>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x14ac:dyDescent="0.25">
      <c r="A95" s="42" t="s">
        <v>41</v>
      </c>
      <c r="B95" s="43" t="s">
        <v>42</v>
      </c>
      <c r="C95" s="43">
        <v>527</v>
      </c>
      <c r="D95" s="22" t="s">
        <v>247</v>
      </c>
      <c r="E95" s="22" t="s">
        <v>262</v>
      </c>
      <c r="F95" s="23">
        <v>44593</v>
      </c>
      <c r="G95" s="23" t="s">
        <v>263</v>
      </c>
      <c r="H95" s="271"/>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x14ac:dyDescent="0.25">
      <c r="A96" s="42" t="s">
        <v>41</v>
      </c>
      <c r="B96" s="43" t="s">
        <v>42</v>
      </c>
      <c r="C96" s="43">
        <v>527</v>
      </c>
      <c r="D96" s="22" t="s">
        <v>247</v>
      </c>
      <c r="E96" s="22" t="s">
        <v>266</v>
      </c>
      <c r="F96" s="23">
        <v>44593</v>
      </c>
      <c r="G96" s="23" t="s">
        <v>263</v>
      </c>
      <c r="H96" s="271"/>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x14ac:dyDescent="0.25">
      <c r="A97" s="42" t="s">
        <v>41</v>
      </c>
      <c r="B97" s="43" t="s">
        <v>42</v>
      </c>
      <c r="C97" s="43">
        <v>527</v>
      </c>
      <c r="D97" s="22" t="s">
        <v>247</v>
      </c>
      <c r="E97" s="22" t="s">
        <v>268</v>
      </c>
      <c r="F97" s="23">
        <v>44621</v>
      </c>
      <c r="G97" s="23">
        <v>44803</v>
      </c>
      <c r="H97" s="271"/>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x14ac:dyDescent="0.25">
      <c r="A98" s="42" t="s">
        <v>41</v>
      </c>
      <c r="B98" s="43" t="s">
        <v>42</v>
      </c>
      <c r="C98" s="43">
        <v>528</v>
      </c>
      <c r="D98" s="22" t="s">
        <v>270</v>
      </c>
      <c r="E98" s="50" t="s">
        <v>271</v>
      </c>
      <c r="F98" s="23">
        <v>44564</v>
      </c>
      <c r="G98" s="23">
        <v>44926</v>
      </c>
      <c r="H98" s="271">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x14ac:dyDescent="0.25">
      <c r="A99" s="42" t="s">
        <v>41</v>
      </c>
      <c r="B99" s="43" t="s">
        <v>42</v>
      </c>
      <c r="C99" s="43">
        <v>528</v>
      </c>
      <c r="D99" s="22" t="s">
        <v>273</v>
      </c>
      <c r="E99" s="50" t="s">
        <v>274</v>
      </c>
      <c r="F99" s="51">
        <v>44866</v>
      </c>
      <c r="G99" s="23">
        <v>44925</v>
      </c>
      <c r="H99" s="271"/>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x14ac:dyDescent="0.25">
      <c r="A100" s="42" t="s">
        <v>41</v>
      </c>
      <c r="B100" s="43" t="s">
        <v>42</v>
      </c>
      <c r="C100" s="43">
        <v>528</v>
      </c>
      <c r="D100" s="22" t="s">
        <v>276</v>
      </c>
      <c r="E100" s="50" t="s">
        <v>277</v>
      </c>
      <c r="F100" s="51">
        <v>44866</v>
      </c>
      <c r="G100" s="23">
        <v>44925</v>
      </c>
      <c r="H100" s="271"/>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x14ac:dyDescent="0.25">
      <c r="A101" s="42" t="s">
        <v>41</v>
      </c>
      <c r="B101" s="43" t="s">
        <v>42</v>
      </c>
      <c r="C101" s="43">
        <v>528</v>
      </c>
      <c r="D101" s="22" t="s">
        <v>273</v>
      </c>
      <c r="E101" s="50" t="s">
        <v>279</v>
      </c>
      <c r="F101" s="51">
        <v>44896</v>
      </c>
      <c r="G101" s="23">
        <v>44925</v>
      </c>
      <c r="H101" s="271"/>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x14ac:dyDescent="0.25">
      <c r="A102" s="42" t="s">
        <v>41</v>
      </c>
      <c r="B102" s="43" t="s">
        <v>42</v>
      </c>
      <c r="C102" s="43">
        <v>528</v>
      </c>
      <c r="D102" s="22" t="s">
        <v>281</v>
      </c>
      <c r="E102" s="50" t="s">
        <v>282</v>
      </c>
      <c r="F102" s="51">
        <v>44562</v>
      </c>
      <c r="G102" s="23">
        <v>44592</v>
      </c>
      <c r="H102" s="271"/>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x14ac:dyDescent="0.25">
      <c r="A103" s="42" t="s">
        <v>41</v>
      </c>
      <c r="B103" s="43" t="s">
        <v>42</v>
      </c>
      <c r="C103" s="43">
        <v>528</v>
      </c>
      <c r="D103" s="22" t="s">
        <v>284</v>
      </c>
      <c r="E103" s="50" t="s">
        <v>285</v>
      </c>
      <c r="F103" s="51">
        <v>44562</v>
      </c>
      <c r="G103" s="23">
        <v>44592</v>
      </c>
      <c r="H103" s="271"/>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x14ac:dyDescent="0.25">
      <c r="A104" s="42" t="s">
        <v>41</v>
      </c>
      <c r="B104" s="43" t="s">
        <v>42</v>
      </c>
      <c r="C104" s="43">
        <v>528</v>
      </c>
      <c r="D104" s="22" t="s">
        <v>287</v>
      </c>
      <c r="E104" s="50" t="s">
        <v>288</v>
      </c>
      <c r="F104" s="51">
        <v>44593</v>
      </c>
      <c r="G104" s="23">
        <v>44620</v>
      </c>
      <c r="H104" s="271"/>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x14ac:dyDescent="0.25">
      <c r="A105" s="42" t="s">
        <v>41</v>
      </c>
      <c r="B105" s="43" t="s">
        <v>42</v>
      </c>
      <c r="C105" s="43">
        <v>528</v>
      </c>
      <c r="D105" s="22" t="s">
        <v>290</v>
      </c>
      <c r="E105" s="50" t="s">
        <v>291</v>
      </c>
      <c r="F105" s="51">
        <v>44593</v>
      </c>
      <c r="G105" s="23">
        <v>44925</v>
      </c>
      <c r="H105" s="271"/>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x14ac:dyDescent="0.25">
      <c r="A106" s="42" t="s">
        <v>41</v>
      </c>
      <c r="B106" s="43" t="s">
        <v>42</v>
      </c>
      <c r="C106" s="43">
        <v>528</v>
      </c>
      <c r="D106" s="22" t="s">
        <v>296</v>
      </c>
      <c r="E106" s="50" t="s">
        <v>297</v>
      </c>
      <c r="F106" s="51">
        <v>44652</v>
      </c>
      <c r="G106" s="23">
        <v>44925</v>
      </c>
      <c r="H106" s="271"/>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x14ac:dyDescent="0.25">
      <c r="A107" s="42" t="s">
        <v>41</v>
      </c>
      <c r="B107" s="43" t="s">
        <v>42</v>
      </c>
      <c r="C107" s="43">
        <v>528</v>
      </c>
      <c r="D107" s="22" t="s">
        <v>299</v>
      </c>
      <c r="E107" s="50" t="s">
        <v>300</v>
      </c>
      <c r="F107" s="51">
        <v>44652</v>
      </c>
      <c r="G107" s="23">
        <v>44925</v>
      </c>
      <c r="H107" s="271"/>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x14ac:dyDescent="0.25">
      <c r="A108" s="42" t="s">
        <v>41</v>
      </c>
      <c r="B108" s="43" t="s">
        <v>42</v>
      </c>
      <c r="C108" s="43">
        <v>528</v>
      </c>
      <c r="D108" s="22" t="s">
        <v>302</v>
      </c>
      <c r="E108" s="50" t="s">
        <v>303</v>
      </c>
      <c r="F108" s="51">
        <v>44652</v>
      </c>
      <c r="G108" s="23">
        <v>44712</v>
      </c>
      <c r="H108" s="271">
        <f>+I108+I109</f>
        <v>1</v>
      </c>
      <c r="I108" s="24">
        <v>0.3</v>
      </c>
      <c r="J108" s="24"/>
      <c r="K108" s="24"/>
      <c r="L108" s="24"/>
      <c r="M108" s="24"/>
      <c r="N108" s="24"/>
      <c r="O108" s="24"/>
      <c r="P108" s="24">
        <v>0.3</v>
      </c>
      <c r="Q108" s="24"/>
      <c r="R108" s="24">
        <v>0.7</v>
      </c>
      <c r="S108" s="24"/>
      <c r="T108" s="24"/>
      <c r="U108" s="24"/>
      <c r="V108" s="24"/>
      <c r="W108" s="24"/>
      <c r="X108" s="24"/>
      <c r="Y108" s="24"/>
      <c r="Z108" s="24"/>
      <c r="AA108" s="24"/>
      <c r="AB108" s="24"/>
      <c r="AC108" s="24"/>
      <c r="AD108" s="24"/>
      <c r="AE108" s="24"/>
      <c r="AF108" s="24"/>
      <c r="AG108" s="24"/>
      <c r="AH108" s="24">
        <f t="shared" si="6"/>
        <v>1</v>
      </c>
      <c r="AI108" s="44">
        <f t="shared" si="6"/>
        <v>0</v>
      </c>
      <c r="AJ108" s="22" t="s">
        <v>304</v>
      </c>
      <c r="AK108" s="47" t="s">
        <v>82</v>
      </c>
      <c r="AL108" s="47" t="s">
        <v>82</v>
      </c>
      <c r="AM108" s="45" t="s">
        <v>305</v>
      </c>
      <c r="AN108" s="45" t="s">
        <v>306</v>
      </c>
      <c r="AO108" s="25" t="s">
        <v>307</v>
      </c>
      <c r="AP108" s="25" t="s">
        <v>240</v>
      </c>
      <c r="AQ108" s="72"/>
    </row>
    <row r="109" spans="1:43" s="46" customFormat="1" ht="42.75" hidden="1" x14ac:dyDescent="0.25">
      <c r="A109" s="42" t="s">
        <v>41</v>
      </c>
      <c r="B109" s="43" t="s">
        <v>42</v>
      </c>
      <c r="C109" s="43">
        <v>528</v>
      </c>
      <c r="D109" s="22" t="s">
        <v>302</v>
      </c>
      <c r="E109" s="50" t="s">
        <v>308</v>
      </c>
      <c r="F109" s="51">
        <v>44713</v>
      </c>
      <c r="G109" s="23">
        <v>44742</v>
      </c>
      <c r="H109" s="271"/>
      <c r="I109" s="24">
        <v>0.7</v>
      </c>
      <c r="J109" s="24"/>
      <c r="K109" s="24"/>
      <c r="L109" s="24"/>
      <c r="M109" s="24"/>
      <c r="N109" s="24"/>
      <c r="O109" s="24"/>
      <c r="P109" s="24"/>
      <c r="Q109" s="24"/>
      <c r="R109" s="24"/>
      <c r="S109" s="24"/>
      <c r="T109" s="24">
        <v>1</v>
      </c>
      <c r="U109" s="24"/>
      <c r="V109" s="24"/>
      <c r="W109" s="24"/>
      <c r="X109" s="24"/>
      <c r="Y109" s="24"/>
      <c r="Z109" s="24"/>
      <c r="AA109" s="24"/>
      <c r="AB109" s="24"/>
      <c r="AC109" s="24"/>
      <c r="AD109" s="24"/>
      <c r="AE109" s="24"/>
      <c r="AF109" s="24"/>
      <c r="AG109" s="24"/>
      <c r="AH109" s="24">
        <f t="shared" si="6"/>
        <v>1</v>
      </c>
      <c r="AI109" s="44">
        <f t="shared" si="6"/>
        <v>0</v>
      </c>
      <c r="AJ109" s="22" t="s">
        <v>309</v>
      </c>
      <c r="AK109" s="47" t="s">
        <v>82</v>
      </c>
      <c r="AL109" s="47" t="s">
        <v>82</v>
      </c>
      <c r="AM109" s="45" t="s">
        <v>305</v>
      </c>
      <c r="AN109" s="45" t="s">
        <v>306</v>
      </c>
      <c r="AO109" s="25" t="s">
        <v>307</v>
      </c>
      <c r="AP109" s="25" t="s">
        <v>240</v>
      </c>
      <c r="AQ109" s="72"/>
    </row>
    <row r="110" spans="1:43" s="46" customFormat="1" ht="58.5" hidden="1" x14ac:dyDescent="0.25">
      <c r="A110" s="42" t="s">
        <v>41</v>
      </c>
      <c r="B110" s="43" t="s">
        <v>42</v>
      </c>
      <c r="C110" s="43">
        <v>528</v>
      </c>
      <c r="D110" s="22" t="s">
        <v>310</v>
      </c>
      <c r="E110" s="50" t="s">
        <v>311</v>
      </c>
      <c r="F110" s="51">
        <v>44564</v>
      </c>
      <c r="G110" s="23">
        <v>44592</v>
      </c>
      <c r="H110" s="271">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58.5" hidden="1" x14ac:dyDescent="0.25">
      <c r="A111" s="42" t="s">
        <v>41</v>
      </c>
      <c r="B111" s="43" t="s">
        <v>42</v>
      </c>
      <c r="C111" s="43">
        <v>528</v>
      </c>
      <c r="D111" s="22" t="s">
        <v>313</v>
      </c>
      <c r="E111" s="50" t="s">
        <v>314</v>
      </c>
      <c r="F111" s="51">
        <v>44652</v>
      </c>
      <c r="G111" s="23">
        <v>44681</v>
      </c>
      <c r="H111" s="271"/>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7"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8.5" hidden="1" x14ac:dyDescent="0.25">
      <c r="A112" s="42" t="s">
        <v>41</v>
      </c>
      <c r="B112" s="43" t="s">
        <v>42</v>
      </c>
      <c r="C112" s="43">
        <v>528</v>
      </c>
      <c r="D112" s="22" t="s">
        <v>319</v>
      </c>
      <c r="E112" s="50" t="s">
        <v>320</v>
      </c>
      <c r="F112" s="51">
        <v>44564</v>
      </c>
      <c r="G112" s="23">
        <v>44925</v>
      </c>
      <c r="H112" s="271"/>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8.5" hidden="1" x14ac:dyDescent="0.25">
      <c r="A113" s="42" t="s">
        <v>41</v>
      </c>
      <c r="B113" s="43" t="s">
        <v>42</v>
      </c>
      <c r="C113" s="43">
        <v>528</v>
      </c>
      <c r="D113" s="22" t="s">
        <v>324</v>
      </c>
      <c r="E113" s="50" t="s">
        <v>325</v>
      </c>
      <c r="F113" s="51">
        <v>44682</v>
      </c>
      <c r="G113" s="23">
        <v>44803</v>
      </c>
      <c r="H113" s="271"/>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x14ac:dyDescent="0.25">
      <c r="A114" s="42" t="s">
        <v>41</v>
      </c>
      <c r="B114" s="43" t="s">
        <v>42</v>
      </c>
      <c r="C114" s="43">
        <v>528</v>
      </c>
      <c r="D114" s="22" t="s">
        <v>329</v>
      </c>
      <c r="E114" s="50" t="s">
        <v>330</v>
      </c>
      <c r="F114" s="51">
        <v>44652</v>
      </c>
      <c r="G114" s="23">
        <v>44925</v>
      </c>
      <c r="H114" s="271"/>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8.5" hidden="1" x14ac:dyDescent="0.25">
      <c r="A115" s="42" t="s">
        <v>41</v>
      </c>
      <c r="B115" s="43" t="s">
        <v>42</v>
      </c>
      <c r="C115" s="43">
        <v>528</v>
      </c>
      <c r="D115" s="22" t="s">
        <v>332</v>
      </c>
      <c r="E115" s="50" t="s">
        <v>333</v>
      </c>
      <c r="F115" s="51">
        <v>44593</v>
      </c>
      <c r="G115" s="23">
        <v>44681</v>
      </c>
      <c r="H115" s="271"/>
      <c r="I115" s="24">
        <v>0.15</v>
      </c>
      <c r="J115" s="24"/>
      <c r="K115" s="24"/>
      <c r="L115" s="24">
        <v>0.2</v>
      </c>
      <c r="M115" s="24"/>
      <c r="N115" s="24">
        <v>0.7</v>
      </c>
      <c r="O115" s="24"/>
      <c r="P115" s="24">
        <v>0.1</v>
      </c>
      <c r="Q115" s="24"/>
      <c r="R115" s="24"/>
      <c r="S115" s="24"/>
      <c r="T115" s="24"/>
      <c r="U115" s="24"/>
      <c r="V115" s="24"/>
      <c r="W115" s="24"/>
      <c r="X115" s="24"/>
      <c r="Y115" s="24"/>
      <c r="Z115" s="24"/>
      <c r="AA115" s="24"/>
      <c r="AB115" s="24"/>
      <c r="AC115" s="24"/>
      <c r="AD115" s="24"/>
      <c r="AE115" s="24"/>
      <c r="AF115" s="24"/>
      <c r="AG115" s="24"/>
      <c r="AH115" s="24">
        <f t="shared" si="7"/>
        <v>0.99999999999999989</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x14ac:dyDescent="0.25">
      <c r="A116" s="42" t="s">
        <v>41</v>
      </c>
      <c r="B116" s="43" t="s">
        <v>42</v>
      </c>
      <c r="C116" s="43">
        <v>528</v>
      </c>
      <c r="D116" s="22" t="s">
        <v>335</v>
      </c>
      <c r="E116" s="50" t="s">
        <v>336</v>
      </c>
      <c r="F116" s="51">
        <v>44564</v>
      </c>
      <c r="G116" s="23">
        <v>44925</v>
      </c>
      <c r="H116" s="271"/>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x14ac:dyDescent="0.25">
      <c r="A117" s="42" t="s">
        <v>41</v>
      </c>
      <c r="B117" s="43" t="s">
        <v>42</v>
      </c>
      <c r="C117" s="43">
        <v>528</v>
      </c>
      <c r="D117" s="22" t="s">
        <v>337</v>
      </c>
      <c r="E117" s="50" t="s">
        <v>338</v>
      </c>
      <c r="F117" s="51">
        <v>44652</v>
      </c>
      <c r="G117" s="23">
        <v>44925</v>
      </c>
      <c r="H117" s="271"/>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x14ac:dyDescent="0.25">
      <c r="A118" s="42" t="s">
        <v>41</v>
      </c>
      <c r="B118" s="43" t="s">
        <v>42</v>
      </c>
      <c r="C118" s="43">
        <v>528</v>
      </c>
      <c r="D118" s="22" t="s">
        <v>340</v>
      </c>
      <c r="E118" s="50" t="s">
        <v>341</v>
      </c>
      <c r="F118" s="51">
        <v>44564</v>
      </c>
      <c r="G118" s="23">
        <v>44925</v>
      </c>
      <c r="H118" s="271"/>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x14ac:dyDescent="0.25">
      <c r="A119" s="42" t="s">
        <v>41</v>
      </c>
      <c r="B119" s="43" t="s">
        <v>42</v>
      </c>
      <c r="C119" s="43">
        <v>528</v>
      </c>
      <c r="D119" s="22" t="s">
        <v>340</v>
      </c>
      <c r="E119" s="50" t="s">
        <v>343</v>
      </c>
      <c r="F119" s="51">
        <v>44652</v>
      </c>
      <c r="G119" s="23">
        <v>44711</v>
      </c>
      <c r="H119" s="271"/>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x14ac:dyDescent="0.25">
      <c r="A120" s="42" t="s">
        <v>41</v>
      </c>
      <c r="B120" s="43" t="s">
        <v>42</v>
      </c>
      <c r="C120" s="43">
        <v>528</v>
      </c>
      <c r="D120" s="22" t="s">
        <v>345</v>
      </c>
      <c r="E120" s="50" t="s">
        <v>346</v>
      </c>
      <c r="F120" s="51">
        <v>44652</v>
      </c>
      <c r="G120" s="23">
        <v>44895</v>
      </c>
      <c r="H120" s="271">
        <f>+I120+I121+I122+I123+I125+I126+I127</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x14ac:dyDescent="0.25">
      <c r="A121" s="42" t="s">
        <v>41</v>
      </c>
      <c r="B121" s="43" t="s">
        <v>42</v>
      </c>
      <c r="C121" s="43">
        <v>528</v>
      </c>
      <c r="D121" s="22" t="s">
        <v>348</v>
      </c>
      <c r="E121" s="50" t="s">
        <v>349</v>
      </c>
      <c r="F121" s="51">
        <v>44652</v>
      </c>
      <c r="G121" s="23">
        <v>44925</v>
      </c>
      <c r="H121" s="271"/>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x14ac:dyDescent="0.25">
      <c r="A122" s="42" t="s">
        <v>41</v>
      </c>
      <c r="B122" s="43" t="s">
        <v>42</v>
      </c>
      <c r="C122" s="43">
        <v>528</v>
      </c>
      <c r="D122" s="22" t="s">
        <v>348</v>
      </c>
      <c r="E122" s="50" t="s">
        <v>351</v>
      </c>
      <c r="F122" s="51">
        <v>44652</v>
      </c>
      <c r="G122" s="23">
        <v>44681</v>
      </c>
      <c r="H122" s="271"/>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customHeight="1" x14ac:dyDescent="0.25">
      <c r="A123" s="69" t="s">
        <v>41</v>
      </c>
      <c r="B123" s="70" t="s">
        <v>42</v>
      </c>
      <c r="C123" s="70">
        <v>528</v>
      </c>
      <c r="D123" s="71" t="s">
        <v>353</v>
      </c>
      <c r="E123" s="74" t="s">
        <v>354</v>
      </c>
      <c r="F123" s="94">
        <v>44564</v>
      </c>
      <c r="G123" s="81">
        <v>44925</v>
      </c>
      <c r="H123" s="271"/>
      <c r="I123" s="68">
        <v>0.1</v>
      </c>
      <c r="J123" s="68"/>
      <c r="K123" s="68"/>
      <c r="L123" s="68">
        <v>0.25</v>
      </c>
      <c r="M123" s="68"/>
      <c r="N123" s="68"/>
      <c r="O123" s="68"/>
      <c r="P123" s="68"/>
      <c r="Q123" s="68"/>
      <c r="R123" s="68">
        <v>0.25</v>
      </c>
      <c r="S123" s="68"/>
      <c r="T123" s="68"/>
      <c r="U123" s="68"/>
      <c r="V123" s="68"/>
      <c r="W123" s="68"/>
      <c r="X123" s="68">
        <v>0.25</v>
      </c>
      <c r="Y123" s="68"/>
      <c r="Z123" s="68"/>
      <c r="AA123" s="68"/>
      <c r="AB123" s="68"/>
      <c r="AC123" s="68"/>
      <c r="AD123" s="68">
        <v>0.25</v>
      </c>
      <c r="AE123" s="68"/>
      <c r="AF123" s="68"/>
      <c r="AG123" s="68"/>
      <c r="AH123" s="68">
        <f t="shared" si="7"/>
        <v>1</v>
      </c>
      <c r="AI123" s="77">
        <f t="shared" si="7"/>
        <v>0</v>
      </c>
      <c r="AJ123" s="71" t="s">
        <v>339</v>
      </c>
      <c r="AK123" s="80" t="s">
        <v>82</v>
      </c>
      <c r="AL123" s="80" t="s">
        <v>82</v>
      </c>
      <c r="AM123" s="78" t="s">
        <v>46</v>
      </c>
      <c r="AN123" s="78" t="s">
        <v>327</v>
      </c>
      <c r="AO123" s="79" t="s">
        <v>328</v>
      </c>
      <c r="AP123" s="79" t="s">
        <v>240</v>
      </c>
      <c r="AQ123" s="82"/>
    </row>
    <row r="124" spans="1:43" s="46" customFormat="1" ht="263.25" customHeight="1" x14ac:dyDescent="0.25">
      <c r="A124" s="69" t="s">
        <v>41</v>
      </c>
      <c r="B124" s="70" t="s">
        <v>42</v>
      </c>
      <c r="C124" s="70">
        <v>528</v>
      </c>
      <c r="D124" s="71" t="s">
        <v>353</v>
      </c>
      <c r="E124" s="91" t="s">
        <v>923</v>
      </c>
      <c r="F124" s="94">
        <v>44564</v>
      </c>
      <c r="G124" s="81">
        <v>44925</v>
      </c>
      <c r="H124" s="271"/>
      <c r="I124" s="68">
        <v>0.1</v>
      </c>
      <c r="J124" s="68"/>
      <c r="K124" s="68"/>
      <c r="L124" s="68">
        <v>0.25</v>
      </c>
      <c r="M124" s="68"/>
      <c r="N124" s="68"/>
      <c r="O124" s="68"/>
      <c r="P124" s="68"/>
      <c r="Q124" s="68"/>
      <c r="R124" s="68">
        <v>0.25</v>
      </c>
      <c r="S124" s="68"/>
      <c r="T124" s="68"/>
      <c r="U124" s="68"/>
      <c r="V124" s="68"/>
      <c r="W124" s="68"/>
      <c r="X124" s="68">
        <v>0.25</v>
      </c>
      <c r="Y124" s="68"/>
      <c r="Z124" s="68"/>
      <c r="AA124" s="68"/>
      <c r="AB124" s="68"/>
      <c r="AC124" s="68"/>
      <c r="AD124" s="68">
        <v>0.25</v>
      </c>
      <c r="AE124" s="68"/>
      <c r="AF124" s="68"/>
      <c r="AG124" s="68"/>
      <c r="AH124" s="68">
        <f t="shared" ref="AH124" si="8">+J124+L124+N124+P124+R124+T124+V124+X124+Z124+AB124+AD124+AF124</f>
        <v>1</v>
      </c>
      <c r="AI124" s="77">
        <f t="shared" ref="AI124" si="9">+K124+M124+O124+Q124+S124+U124+W124+Y124+AA124+AC124+AE124+AG124</f>
        <v>0</v>
      </c>
      <c r="AJ124" s="71" t="s">
        <v>339</v>
      </c>
      <c r="AK124" s="80" t="s">
        <v>82</v>
      </c>
      <c r="AL124" s="80" t="s">
        <v>82</v>
      </c>
      <c r="AM124" s="78" t="s">
        <v>46</v>
      </c>
      <c r="AN124" s="78" t="s">
        <v>327</v>
      </c>
      <c r="AO124" s="79" t="s">
        <v>328</v>
      </c>
      <c r="AP124" s="79" t="s">
        <v>240</v>
      </c>
      <c r="AQ124" s="69" t="s">
        <v>921</v>
      </c>
    </row>
    <row r="125" spans="1:43" s="46" customFormat="1" ht="79.5" hidden="1" customHeight="1" x14ac:dyDescent="0.25">
      <c r="A125" s="42" t="s">
        <v>41</v>
      </c>
      <c r="B125" s="43" t="s">
        <v>42</v>
      </c>
      <c r="C125" s="43">
        <v>528</v>
      </c>
      <c r="D125" s="22" t="s">
        <v>355</v>
      </c>
      <c r="E125" s="50" t="s">
        <v>356</v>
      </c>
      <c r="F125" s="51">
        <v>44621</v>
      </c>
      <c r="G125" s="23">
        <v>44925</v>
      </c>
      <c r="H125" s="271"/>
      <c r="I125" s="24">
        <v>0.2</v>
      </c>
      <c r="J125" s="24"/>
      <c r="K125" s="24"/>
      <c r="L125" s="24"/>
      <c r="M125" s="24"/>
      <c r="N125" s="24">
        <v>0.25</v>
      </c>
      <c r="O125" s="24"/>
      <c r="P125" s="24"/>
      <c r="Q125" s="24"/>
      <c r="R125" s="24"/>
      <c r="S125" s="24"/>
      <c r="T125" s="24">
        <v>0.25</v>
      </c>
      <c r="U125" s="24"/>
      <c r="V125" s="24"/>
      <c r="W125" s="24"/>
      <c r="X125" s="24"/>
      <c r="Y125" s="24"/>
      <c r="Z125" s="24">
        <v>0.25</v>
      </c>
      <c r="AA125" s="24"/>
      <c r="AB125" s="24"/>
      <c r="AC125" s="24"/>
      <c r="AD125" s="24"/>
      <c r="AE125" s="24"/>
      <c r="AF125" s="24">
        <v>0.25</v>
      </c>
      <c r="AG125" s="24"/>
      <c r="AH125" s="24">
        <f t="shared" si="7"/>
        <v>1</v>
      </c>
      <c r="AI125" s="44">
        <f t="shared" si="7"/>
        <v>0</v>
      </c>
      <c r="AJ125" s="22" t="s">
        <v>357</v>
      </c>
      <c r="AK125" s="47" t="s">
        <v>82</v>
      </c>
      <c r="AL125" s="47" t="s">
        <v>82</v>
      </c>
      <c r="AM125" s="45" t="s">
        <v>46</v>
      </c>
      <c r="AN125" s="45" t="s">
        <v>327</v>
      </c>
      <c r="AO125" s="25" t="s">
        <v>328</v>
      </c>
      <c r="AP125" s="25" t="s">
        <v>240</v>
      </c>
      <c r="AQ125" s="72"/>
    </row>
    <row r="126" spans="1:43" s="46" customFormat="1" ht="85.5" hidden="1" x14ac:dyDescent="0.25">
      <c r="A126" s="42" t="s">
        <v>41</v>
      </c>
      <c r="B126" s="43" t="s">
        <v>42</v>
      </c>
      <c r="C126" s="43">
        <v>528</v>
      </c>
      <c r="D126" s="22" t="s">
        <v>355</v>
      </c>
      <c r="E126" s="50" t="s">
        <v>358</v>
      </c>
      <c r="F126" s="51">
        <v>44564</v>
      </c>
      <c r="G126" s="23">
        <v>44925</v>
      </c>
      <c r="H126" s="271"/>
      <c r="I126" s="24">
        <v>0.1</v>
      </c>
      <c r="J126" s="24"/>
      <c r="K126" s="24"/>
      <c r="L126" s="24"/>
      <c r="M126" s="24"/>
      <c r="N126" s="24"/>
      <c r="O126" s="24"/>
      <c r="P126" s="24">
        <v>0.33329999999999999</v>
      </c>
      <c r="Q126" s="24"/>
      <c r="R126" s="24"/>
      <c r="S126" s="24"/>
      <c r="T126" s="24"/>
      <c r="U126" s="24"/>
      <c r="V126" s="24">
        <v>0.33329999999999999</v>
      </c>
      <c r="W126" s="24"/>
      <c r="X126" s="24"/>
      <c r="Y126" s="24"/>
      <c r="Z126" s="24"/>
      <c r="AA126" s="24"/>
      <c r="AB126" s="24">
        <v>0.33329999999999999</v>
      </c>
      <c r="AC126" s="24"/>
      <c r="AD126" s="24"/>
      <c r="AE126" s="24"/>
      <c r="AF126" s="24"/>
      <c r="AG126" s="24"/>
      <c r="AH126" s="24">
        <f t="shared" si="7"/>
        <v>0.99990000000000001</v>
      </c>
      <c r="AI126" s="44">
        <f t="shared" si="7"/>
        <v>0</v>
      </c>
      <c r="AJ126" s="22" t="s">
        <v>339</v>
      </c>
      <c r="AK126" s="47" t="s">
        <v>82</v>
      </c>
      <c r="AL126" s="47" t="s">
        <v>82</v>
      </c>
      <c r="AM126" s="45" t="s">
        <v>46</v>
      </c>
      <c r="AN126" s="45" t="s">
        <v>327</v>
      </c>
      <c r="AO126" s="25" t="s">
        <v>328</v>
      </c>
      <c r="AP126" s="25" t="s">
        <v>240</v>
      </c>
      <c r="AQ126" s="72"/>
    </row>
    <row r="127" spans="1:43" s="46" customFormat="1" ht="57" hidden="1" x14ac:dyDescent="0.25">
      <c r="A127" s="42" t="s">
        <v>41</v>
      </c>
      <c r="B127" s="43" t="s">
        <v>42</v>
      </c>
      <c r="C127" s="43">
        <v>528</v>
      </c>
      <c r="D127" s="22" t="s">
        <v>359</v>
      </c>
      <c r="E127" s="50" t="s">
        <v>360</v>
      </c>
      <c r="F127" s="51">
        <v>44621</v>
      </c>
      <c r="G127" s="23">
        <v>44925</v>
      </c>
      <c r="H127" s="271"/>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7"/>
        <v>1</v>
      </c>
      <c r="AI127" s="44">
        <f t="shared" si="7"/>
        <v>0</v>
      </c>
      <c r="AJ127" s="22" t="s">
        <v>361</v>
      </c>
      <c r="AK127" s="47" t="s">
        <v>82</v>
      </c>
      <c r="AL127" s="47" t="s">
        <v>82</v>
      </c>
      <c r="AM127" s="45" t="s">
        <v>46</v>
      </c>
      <c r="AN127" s="45" t="s">
        <v>327</v>
      </c>
      <c r="AO127" s="25" t="s">
        <v>328</v>
      </c>
      <c r="AP127" s="25" t="s">
        <v>240</v>
      </c>
      <c r="AQ127" s="72"/>
    </row>
    <row r="128" spans="1:43" s="46" customFormat="1" ht="58.5" hidden="1" x14ac:dyDescent="0.25">
      <c r="A128" s="42" t="s">
        <v>41</v>
      </c>
      <c r="B128" s="43" t="s">
        <v>42</v>
      </c>
      <c r="C128" s="43">
        <v>528</v>
      </c>
      <c r="D128" s="22" t="s">
        <v>362</v>
      </c>
      <c r="E128" s="50" t="s">
        <v>363</v>
      </c>
      <c r="F128" s="51">
        <v>44652</v>
      </c>
      <c r="G128" s="23">
        <v>44681</v>
      </c>
      <c r="H128" s="271">
        <f>+I128+I129+I130+I131+I132+I133+I134+I135+I136+I137+I138</f>
        <v>1.0000000000000002</v>
      </c>
      <c r="I128" s="24">
        <v>0.1</v>
      </c>
      <c r="J128" s="24"/>
      <c r="K128" s="24"/>
      <c r="L128" s="24"/>
      <c r="M128" s="24"/>
      <c r="N128" s="24"/>
      <c r="O128" s="24"/>
      <c r="P128" s="24">
        <v>1</v>
      </c>
      <c r="Q128" s="24"/>
      <c r="R128" s="24"/>
      <c r="S128" s="24"/>
      <c r="T128" s="24"/>
      <c r="U128" s="24"/>
      <c r="V128" s="24"/>
      <c r="W128" s="24"/>
      <c r="X128" s="24"/>
      <c r="Y128" s="24"/>
      <c r="Z128" s="24"/>
      <c r="AA128" s="24"/>
      <c r="AB128" s="24"/>
      <c r="AC128" s="24"/>
      <c r="AD128" s="24"/>
      <c r="AE128" s="24"/>
      <c r="AF128" s="24"/>
      <c r="AG128" s="24"/>
      <c r="AH128" s="24">
        <f t="shared" ref="AH128:AI143" si="10">+J128+L128+N128+P128+R128+T128+V128+X128+Z128+AB128+AD128+AF128</f>
        <v>1</v>
      </c>
      <c r="AI128" s="44">
        <f t="shared" si="10"/>
        <v>0</v>
      </c>
      <c r="AJ128" s="22" t="s">
        <v>364</v>
      </c>
      <c r="AK128" s="47" t="s">
        <v>82</v>
      </c>
      <c r="AL128" s="47" t="s">
        <v>82</v>
      </c>
      <c r="AM128" s="45" t="s">
        <v>46</v>
      </c>
      <c r="AN128" s="45" t="s">
        <v>60</v>
      </c>
      <c r="AO128" s="25" t="s">
        <v>328</v>
      </c>
      <c r="AP128" s="25" t="s">
        <v>240</v>
      </c>
      <c r="AQ128" s="72"/>
    </row>
    <row r="129" spans="1:43" s="46" customFormat="1" ht="58.5" hidden="1" x14ac:dyDescent="0.25">
      <c r="A129" s="42" t="s">
        <v>41</v>
      </c>
      <c r="B129" s="43" t="s">
        <v>42</v>
      </c>
      <c r="C129" s="43">
        <v>528</v>
      </c>
      <c r="D129" s="22" t="s">
        <v>362</v>
      </c>
      <c r="E129" s="50" t="s">
        <v>365</v>
      </c>
      <c r="F129" s="51">
        <v>44564</v>
      </c>
      <c r="G129" s="23">
        <v>44925</v>
      </c>
      <c r="H129" s="271"/>
      <c r="I129" s="24">
        <v>0.1</v>
      </c>
      <c r="J129" s="24"/>
      <c r="K129" s="24"/>
      <c r="L129" s="24">
        <v>0.25</v>
      </c>
      <c r="M129" s="24"/>
      <c r="N129" s="24"/>
      <c r="O129" s="24"/>
      <c r="P129" s="24"/>
      <c r="Q129" s="24"/>
      <c r="R129" s="24">
        <v>0.25</v>
      </c>
      <c r="S129" s="24"/>
      <c r="T129" s="24"/>
      <c r="U129" s="24"/>
      <c r="V129" s="24"/>
      <c r="W129" s="24"/>
      <c r="X129" s="24">
        <v>0.25</v>
      </c>
      <c r="Y129" s="24"/>
      <c r="Z129" s="24"/>
      <c r="AA129" s="24"/>
      <c r="AB129" s="24"/>
      <c r="AC129" s="24"/>
      <c r="AD129" s="24"/>
      <c r="AE129" s="24"/>
      <c r="AF129" s="24">
        <v>0.25</v>
      </c>
      <c r="AG129" s="24"/>
      <c r="AH129" s="24">
        <f t="shared" si="10"/>
        <v>1</v>
      </c>
      <c r="AI129" s="44">
        <f t="shared" si="10"/>
        <v>0</v>
      </c>
      <c r="AJ129" s="22" t="s">
        <v>339</v>
      </c>
      <c r="AK129" s="47" t="s">
        <v>82</v>
      </c>
      <c r="AL129" s="47" t="s">
        <v>82</v>
      </c>
      <c r="AM129" s="45" t="s">
        <v>237</v>
      </c>
      <c r="AN129" s="45" t="s">
        <v>265</v>
      </c>
      <c r="AO129" s="25" t="s">
        <v>239</v>
      </c>
      <c r="AP129" s="25" t="s">
        <v>240</v>
      </c>
      <c r="AQ129" s="72"/>
    </row>
    <row r="130" spans="1:43" s="46" customFormat="1" ht="191.25" hidden="1" customHeight="1" x14ac:dyDescent="0.25">
      <c r="A130" s="42" t="s">
        <v>41</v>
      </c>
      <c r="B130" s="43" t="s">
        <v>42</v>
      </c>
      <c r="C130" s="43">
        <v>528</v>
      </c>
      <c r="D130" s="22" t="s">
        <v>362</v>
      </c>
      <c r="E130" s="50" t="s">
        <v>366</v>
      </c>
      <c r="F130" s="51">
        <v>44652</v>
      </c>
      <c r="G130" s="23">
        <v>44925</v>
      </c>
      <c r="H130" s="271"/>
      <c r="I130" s="24">
        <v>0.3</v>
      </c>
      <c r="J130" s="24"/>
      <c r="K130" s="24"/>
      <c r="L130" s="24"/>
      <c r="M130" s="24"/>
      <c r="N130" s="24"/>
      <c r="O130" s="24"/>
      <c r="P130" s="24">
        <v>0.33329999999999999</v>
      </c>
      <c r="Q130" s="24"/>
      <c r="R130" s="24"/>
      <c r="S130" s="24"/>
      <c r="T130" s="24"/>
      <c r="U130" s="24"/>
      <c r="V130" s="24"/>
      <c r="W130" s="24"/>
      <c r="X130" s="24">
        <v>0.33329999999999999</v>
      </c>
      <c r="Y130" s="24"/>
      <c r="Z130" s="24"/>
      <c r="AA130" s="24"/>
      <c r="AB130" s="24"/>
      <c r="AC130" s="24"/>
      <c r="AD130" s="24"/>
      <c r="AE130" s="24"/>
      <c r="AF130" s="24">
        <v>0.33329999999999999</v>
      </c>
      <c r="AG130" s="24"/>
      <c r="AH130" s="24">
        <f t="shared" si="10"/>
        <v>0.99990000000000001</v>
      </c>
      <c r="AI130" s="44">
        <f t="shared" si="10"/>
        <v>0</v>
      </c>
      <c r="AJ130" s="22" t="s">
        <v>367</v>
      </c>
      <c r="AK130" s="47" t="s">
        <v>82</v>
      </c>
      <c r="AL130" s="47" t="s">
        <v>82</v>
      </c>
      <c r="AM130" s="45" t="s">
        <v>237</v>
      </c>
      <c r="AN130" s="45" t="s">
        <v>368</v>
      </c>
      <c r="AO130" s="25" t="s">
        <v>239</v>
      </c>
      <c r="AP130" s="25" t="s">
        <v>240</v>
      </c>
      <c r="AQ130" s="72"/>
    </row>
    <row r="131" spans="1:43" s="46" customFormat="1" ht="98.25" hidden="1" customHeight="1" x14ac:dyDescent="0.25">
      <c r="A131" s="42" t="s">
        <v>41</v>
      </c>
      <c r="B131" s="43" t="s">
        <v>42</v>
      </c>
      <c r="C131" s="43">
        <v>528</v>
      </c>
      <c r="D131" s="22" t="s">
        <v>373</v>
      </c>
      <c r="E131" s="50" t="s">
        <v>374</v>
      </c>
      <c r="F131" s="51">
        <v>44682</v>
      </c>
      <c r="G131" s="23">
        <v>44834</v>
      </c>
      <c r="H131" s="271"/>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10"/>
        <v>1</v>
      </c>
      <c r="AI131" s="44">
        <f t="shared" si="10"/>
        <v>0</v>
      </c>
      <c r="AJ131" s="22" t="s">
        <v>375</v>
      </c>
      <c r="AK131" s="47" t="s">
        <v>82</v>
      </c>
      <c r="AL131" s="47" t="s">
        <v>82</v>
      </c>
      <c r="AM131" s="45" t="s">
        <v>293</v>
      </c>
      <c r="AN131" s="45" t="s">
        <v>294</v>
      </c>
      <c r="AO131" s="25" t="s">
        <v>295</v>
      </c>
      <c r="AP131" s="25" t="s">
        <v>240</v>
      </c>
      <c r="AQ131" s="72"/>
    </row>
    <row r="132" spans="1:43" s="46" customFormat="1" ht="72.75" hidden="1" x14ac:dyDescent="0.25">
      <c r="A132" s="42" t="s">
        <v>41</v>
      </c>
      <c r="B132" s="43" t="s">
        <v>42</v>
      </c>
      <c r="C132" s="43">
        <v>528</v>
      </c>
      <c r="D132" s="22" t="s">
        <v>376</v>
      </c>
      <c r="E132" s="50" t="s">
        <v>377</v>
      </c>
      <c r="F132" s="52">
        <v>44835</v>
      </c>
      <c r="G132" s="52">
        <v>44895</v>
      </c>
      <c r="H132" s="271"/>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10"/>
        <v>1</v>
      </c>
      <c r="AI132" s="44">
        <f t="shared" si="10"/>
        <v>0</v>
      </c>
      <c r="AJ132" s="22" t="s">
        <v>378</v>
      </c>
      <c r="AK132" s="47" t="s">
        <v>82</v>
      </c>
      <c r="AL132" s="47" t="s">
        <v>82</v>
      </c>
      <c r="AM132" s="45" t="s">
        <v>46</v>
      </c>
      <c r="AN132" s="45" t="s">
        <v>60</v>
      </c>
      <c r="AO132" s="25" t="s">
        <v>328</v>
      </c>
      <c r="AP132" s="25" t="s">
        <v>240</v>
      </c>
      <c r="AQ132" s="72"/>
    </row>
    <row r="133" spans="1:43" s="46" customFormat="1" ht="72.75" hidden="1" x14ac:dyDescent="0.25">
      <c r="A133" s="42" t="s">
        <v>41</v>
      </c>
      <c r="B133" s="43" t="s">
        <v>42</v>
      </c>
      <c r="C133" s="43">
        <v>528</v>
      </c>
      <c r="D133" s="22" t="s">
        <v>376</v>
      </c>
      <c r="E133" s="50" t="s">
        <v>379</v>
      </c>
      <c r="F133" s="52">
        <v>44835</v>
      </c>
      <c r="G133" s="52">
        <v>44895</v>
      </c>
      <c r="H133" s="271"/>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10"/>
        <v>1</v>
      </c>
      <c r="AI133" s="44">
        <f t="shared" si="10"/>
        <v>0</v>
      </c>
      <c r="AJ133" s="22" t="s">
        <v>380</v>
      </c>
      <c r="AK133" s="47" t="s">
        <v>82</v>
      </c>
      <c r="AL133" s="47" t="s">
        <v>82</v>
      </c>
      <c r="AM133" s="45" t="s">
        <v>46</v>
      </c>
      <c r="AN133" s="45" t="s">
        <v>60</v>
      </c>
      <c r="AO133" s="25" t="s">
        <v>328</v>
      </c>
      <c r="AP133" s="25" t="s">
        <v>240</v>
      </c>
      <c r="AQ133" s="72"/>
    </row>
    <row r="134" spans="1:43" s="46" customFormat="1" ht="58.5" hidden="1" x14ac:dyDescent="0.25">
      <c r="A134" s="42" t="s">
        <v>41</v>
      </c>
      <c r="B134" s="43" t="s">
        <v>42</v>
      </c>
      <c r="C134" s="43">
        <v>528</v>
      </c>
      <c r="D134" s="22" t="s">
        <v>381</v>
      </c>
      <c r="E134" s="50" t="s">
        <v>382</v>
      </c>
      <c r="F134" s="51">
        <v>44652</v>
      </c>
      <c r="G134" s="23">
        <v>44925</v>
      </c>
      <c r="H134" s="271"/>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10"/>
        <v>0.99990000000000001</v>
      </c>
      <c r="AI134" s="44">
        <f t="shared" si="10"/>
        <v>0</v>
      </c>
      <c r="AJ134" s="22" t="s">
        <v>383</v>
      </c>
      <c r="AK134" s="47" t="s">
        <v>82</v>
      </c>
      <c r="AL134" s="47" t="s">
        <v>82</v>
      </c>
      <c r="AM134" s="45" t="s">
        <v>237</v>
      </c>
      <c r="AN134" s="45" t="s">
        <v>265</v>
      </c>
      <c r="AO134" s="25" t="s">
        <v>239</v>
      </c>
      <c r="AP134" s="25" t="s">
        <v>240</v>
      </c>
      <c r="AQ134" s="72"/>
    </row>
    <row r="135" spans="1:43" s="46" customFormat="1" ht="71.25" hidden="1" x14ac:dyDescent="0.25">
      <c r="A135" s="42" t="s">
        <v>41</v>
      </c>
      <c r="B135" s="43" t="s">
        <v>42</v>
      </c>
      <c r="C135" s="43">
        <v>528</v>
      </c>
      <c r="D135" s="22" t="s">
        <v>384</v>
      </c>
      <c r="E135" s="50" t="s">
        <v>385</v>
      </c>
      <c r="F135" s="51">
        <v>44593</v>
      </c>
      <c r="G135" s="23">
        <v>44742</v>
      </c>
      <c r="H135" s="271"/>
      <c r="I135" s="24">
        <v>0.1</v>
      </c>
      <c r="J135" s="24"/>
      <c r="K135" s="24"/>
      <c r="L135" s="24">
        <v>0.2</v>
      </c>
      <c r="M135" s="24"/>
      <c r="N135" s="24">
        <v>0.2</v>
      </c>
      <c r="O135" s="24"/>
      <c r="P135" s="24">
        <v>0.2</v>
      </c>
      <c r="Q135" s="24"/>
      <c r="R135" s="24">
        <v>0.2</v>
      </c>
      <c r="S135" s="24"/>
      <c r="T135" s="24">
        <v>0.2</v>
      </c>
      <c r="U135" s="24"/>
      <c r="V135" s="24"/>
      <c r="W135" s="24"/>
      <c r="X135" s="24"/>
      <c r="Y135" s="24"/>
      <c r="Z135" s="24"/>
      <c r="AA135" s="24"/>
      <c r="AB135" s="24"/>
      <c r="AC135" s="24"/>
      <c r="AD135" s="24"/>
      <c r="AE135" s="24"/>
      <c r="AF135" s="24"/>
      <c r="AG135" s="24"/>
      <c r="AH135" s="24">
        <f t="shared" si="10"/>
        <v>1</v>
      </c>
      <c r="AI135" s="44">
        <f t="shared" si="10"/>
        <v>0</v>
      </c>
      <c r="AJ135" s="22" t="s">
        <v>386</v>
      </c>
      <c r="AK135" s="47" t="s">
        <v>82</v>
      </c>
      <c r="AL135" s="47" t="s">
        <v>82</v>
      </c>
      <c r="AM135" s="45" t="s">
        <v>46</v>
      </c>
      <c r="AN135" s="45" t="s">
        <v>327</v>
      </c>
      <c r="AO135" s="25" t="s">
        <v>328</v>
      </c>
      <c r="AP135" s="25" t="s">
        <v>240</v>
      </c>
      <c r="AQ135" s="72"/>
    </row>
    <row r="136" spans="1:43" s="46" customFormat="1" ht="72.75" hidden="1" x14ac:dyDescent="0.25">
      <c r="A136" s="42" t="s">
        <v>41</v>
      </c>
      <c r="B136" s="43" t="s">
        <v>42</v>
      </c>
      <c r="C136" s="43">
        <v>528</v>
      </c>
      <c r="D136" s="22" t="s">
        <v>387</v>
      </c>
      <c r="E136" s="50" t="s">
        <v>388</v>
      </c>
      <c r="F136" s="51">
        <v>44564</v>
      </c>
      <c r="G136" s="23">
        <v>44925</v>
      </c>
      <c r="H136" s="271"/>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10"/>
        <v>0.99999999999999978</v>
      </c>
      <c r="AI136" s="44">
        <f t="shared" si="10"/>
        <v>0</v>
      </c>
      <c r="AJ136" s="22" t="s">
        <v>389</v>
      </c>
      <c r="AK136" s="47" t="s">
        <v>82</v>
      </c>
      <c r="AL136" s="47" t="s">
        <v>82</v>
      </c>
      <c r="AM136" s="45" t="s">
        <v>316</v>
      </c>
      <c r="AN136" s="45" t="s">
        <v>317</v>
      </c>
      <c r="AO136" s="25" t="s">
        <v>318</v>
      </c>
      <c r="AP136" s="25" t="s">
        <v>240</v>
      </c>
      <c r="AQ136" s="72"/>
    </row>
    <row r="137" spans="1:43" s="46" customFormat="1" ht="128.25" hidden="1" x14ac:dyDescent="0.25">
      <c r="A137" s="42" t="s">
        <v>41</v>
      </c>
      <c r="B137" s="43" t="s">
        <v>42</v>
      </c>
      <c r="C137" s="43">
        <v>528</v>
      </c>
      <c r="D137" s="22" t="s">
        <v>390</v>
      </c>
      <c r="E137" s="50" t="s">
        <v>391</v>
      </c>
      <c r="F137" s="51">
        <v>44564</v>
      </c>
      <c r="G137" s="23">
        <v>44925</v>
      </c>
      <c r="H137" s="271"/>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10"/>
        <v>0.99999999999999978</v>
      </c>
      <c r="AI137" s="44">
        <f t="shared" si="10"/>
        <v>0</v>
      </c>
      <c r="AJ137" s="22" t="s">
        <v>392</v>
      </c>
      <c r="AK137" s="47" t="s">
        <v>82</v>
      </c>
      <c r="AL137" s="47" t="s">
        <v>82</v>
      </c>
      <c r="AM137" s="45" t="s">
        <v>293</v>
      </c>
      <c r="AN137" s="45" t="s">
        <v>294</v>
      </c>
      <c r="AO137" s="25" t="s">
        <v>295</v>
      </c>
      <c r="AP137" s="25" t="s">
        <v>240</v>
      </c>
      <c r="AQ137" s="72"/>
    </row>
    <row r="138" spans="1:43" s="46" customFormat="1" ht="72.75" hidden="1" x14ac:dyDescent="0.25">
      <c r="A138" s="42" t="s">
        <v>41</v>
      </c>
      <c r="B138" s="43" t="s">
        <v>42</v>
      </c>
      <c r="C138" s="43">
        <v>528</v>
      </c>
      <c r="D138" s="22" t="s">
        <v>393</v>
      </c>
      <c r="E138" s="50" t="s">
        <v>394</v>
      </c>
      <c r="F138" s="51">
        <v>44621</v>
      </c>
      <c r="G138" s="23">
        <v>44925</v>
      </c>
      <c r="H138" s="271"/>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10"/>
        <v>0.99990000000000001</v>
      </c>
      <c r="AI138" s="44">
        <f t="shared" si="10"/>
        <v>0</v>
      </c>
      <c r="AJ138" s="50" t="s">
        <v>395</v>
      </c>
      <c r="AK138" s="47" t="s">
        <v>82</v>
      </c>
      <c r="AL138" s="47" t="s">
        <v>82</v>
      </c>
      <c r="AM138" s="45" t="s">
        <v>237</v>
      </c>
      <c r="AN138" s="45" t="s">
        <v>368</v>
      </c>
      <c r="AO138" s="25" t="s">
        <v>239</v>
      </c>
      <c r="AP138" s="25" t="s">
        <v>240</v>
      </c>
      <c r="AQ138" s="72"/>
    </row>
    <row r="139" spans="1:43" s="46" customFormat="1" ht="102" hidden="1" customHeight="1" x14ac:dyDescent="0.25">
      <c r="A139" s="42" t="s">
        <v>41</v>
      </c>
      <c r="B139" s="43" t="s">
        <v>42</v>
      </c>
      <c r="C139" s="43">
        <v>528</v>
      </c>
      <c r="D139" s="22" t="s">
        <v>396</v>
      </c>
      <c r="E139" s="50" t="s">
        <v>397</v>
      </c>
      <c r="F139" s="51">
        <v>44593</v>
      </c>
      <c r="G139" s="23">
        <v>44620</v>
      </c>
      <c r="H139" s="271">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10"/>
        <v>1</v>
      </c>
      <c r="AI139" s="44">
        <f t="shared" si="10"/>
        <v>0</v>
      </c>
      <c r="AJ139" s="50" t="s">
        <v>398</v>
      </c>
      <c r="AK139" s="47" t="s">
        <v>82</v>
      </c>
      <c r="AL139" s="47" t="s">
        <v>82</v>
      </c>
      <c r="AM139" s="45" t="s">
        <v>46</v>
      </c>
      <c r="AN139" s="45" t="s">
        <v>108</v>
      </c>
      <c r="AO139" s="25" t="s">
        <v>328</v>
      </c>
      <c r="AP139" s="25" t="s">
        <v>240</v>
      </c>
      <c r="AQ139" s="72"/>
    </row>
    <row r="140" spans="1:43" s="46" customFormat="1" ht="98.25" hidden="1" customHeight="1" x14ac:dyDescent="0.25">
      <c r="A140" s="42" t="s">
        <v>41</v>
      </c>
      <c r="B140" s="43" t="s">
        <v>42</v>
      </c>
      <c r="C140" s="43">
        <v>528</v>
      </c>
      <c r="D140" s="22" t="s">
        <v>396</v>
      </c>
      <c r="E140" s="50" t="s">
        <v>399</v>
      </c>
      <c r="F140" s="51">
        <v>44652</v>
      </c>
      <c r="G140" s="23">
        <v>44925</v>
      </c>
      <c r="H140" s="271"/>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10"/>
        <v>0.99990000000000001</v>
      </c>
      <c r="AI140" s="44">
        <f t="shared" si="10"/>
        <v>0</v>
      </c>
      <c r="AJ140" s="50" t="s">
        <v>334</v>
      </c>
      <c r="AK140" s="47" t="s">
        <v>82</v>
      </c>
      <c r="AL140" s="47" t="s">
        <v>82</v>
      </c>
      <c r="AM140" s="45" t="s">
        <v>46</v>
      </c>
      <c r="AN140" s="45" t="s">
        <v>108</v>
      </c>
      <c r="AO140" s="25" t="s">
        <v>328</v>
      </c>
      <c r="AP140" s="25" t="s">
        <v>240</v>
      </c>
      <c r="AQ140" s="72"/>
    </row>
    <row r="141" spans="1:43" s="46" customFormat="1" ht="88.5" hidden="1" customHeight="1" x14ac:dyDescent="0.25">
      <c r="A141" s="42" t="s">
        <v>41</v>
      </c>
      <c r="B141" s="43" t="s">
        <v>42</v>
      </c>
      <c r="C141" s="43">
        <v>528</v>
      </c>
      <c r="D141" s="22" t="s">
        <v>396</v>
      </c>
      <c r="E141" s="50" t="s">
        <v>400</v>
      </c>
      <c r="F141" s="51">
        <v>44621</v>
      </c>
      <c r="G141" s="23">
        <v>44711</v>
      </c>
      <c r="H141" s="271"/>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10"/>
        <v>1</v>
      </c>
      <c r="AI141" s="44">
        <f t="shared" si="10"/>
        <v>0</v>
      </c>
      <c r="AJ141" s="50" t="s">
        <v>401</v>
      </c>
      <c r="AK141" s="47" t="s">
        <v>82</v>
      </c>
      <c r="AL141" s="47" t="s">
        <v>82</v>
      </c>
      <c r="AM141" s="45" t="s">
        <v>46</v>
      </c>
      <c r="AN141" s="45" t="s">
        <v>108</v>
      </c>
      <c r="AO141" s="25" t="s">
        <v>328</v>
      </c>
      <c r="AP141" s="25" t="s">
        <v>240</v>
      </c>
      <c r="AQ141" s="72"/>
    </row>
    <row r="142" spans="1:43" s="46" customFormat="1" ht="88.5" hidden="1" customHeight="1" x14ac:dyDescent="0.25">
      <c r="A142" s="42" t="s">
        <v>41</v>
      </c>
      <c r="B142" s="43" t="s">
        <v>42</v>
      </c>
      <c r="C142" s="43">
        <v>528</v>
      </c>
      <c r="D142" s="22" t="s">
        <v>396</v>
      </c>
      <c r="E142" s="50" t="s">
        <v>402</v>
      </c>
      <c r="F142" s="51">
        <v>44593</v>
      </c>
      <c r="G142" s="23">
        <v>44620</v>
      </c>
      <c r="H142" s="271"/>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403</v>
      </c>
      <c r="AK142" s="47" t="s">
        <v>82</v>
      </c>
      <c r="AL142" s="47" t="s">
        <v>82</v>
      </c>
      <c r="AM142" s="45" t="s">
        <v>46</v>
      </c>
      <c r="AN142" s="45" t="s">
        <v>108</v>
      </c>
      <c r="AO142" s="25" t="s">
        <v>328</v>
      </c>
      <c r="AP142" s="25" t="s">
        <v>240</v>
      </c>
      <c r="AQ142" s="72"/>
    </row>
    <row r="143" spans="1:43" s="46" customFormat="1" ht="89.25" hidden="1" customHeight="1" x14ac:dyDescent="0.25">
      <c r="A143" s="42" t="s">
        <v>41</v>
      </c>
      <c r="B143" s="43" t="s">
        <v>42</v>
      </c>
      <c r="C143" s="43">
        <v>528</v>
      </c>
      <c r="D143" s="22" t="s">
        <v>396</v>
      </c>
      <c r="E143" s="50" t="s">
        <v>404</v>
      </c>
      <c r="F143" s="51">
        <v>44562</v>
      </c>
      <c r="G143" s="23">
        <v>44925</v>
      </c>
      <c r="H143" s="271"/>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10"/>
        <v>1</v>
      </c>
      <c r="AI143" s="44">
        <f t="shared" si="10"/>
        <v>0</v>
      </c>
      <c r="AJ143" s="50" t="s">
        <v>405</v>
      </c>
      <c r="AK143" s="47" t="s">
        <v>82</v>
      </c>
      <c r="AL143" s="47" t="s">
        <v>82</v>
      </c>
      <c r="AM143" s="45" t="s">
        <v>46</v>
      </c>
      <c r="AN143" s="45" t="s">
        <v>108</v>
      </c>
      <c r="AO143" s="25" t="s">
        <v>328</v>
      </c>
      <c r="AP143" s="25" t="s">
        <v>240</v>
      </c>
      <c r="AQ143" s="72"/>
    </row>
    <row r="144" spans="1:43" s="46" customFormat="1" ht="85.5" hidden="1" x14ac:dyDescent="0.25">
      <c r="A144" s="42" t="s">
        <v>41</v>
      </c>
      <c r="B144" s="43" t="s">
        <v>42</v>
      </c>
      <c r="C144" s="43">
        <v>528</v>
      </c>
      <c r="D144" s="22" t="s">
        <v>396</v>
      </c>
      <c r="E144" s="50" t="s">
        <v>406</v>
      </c>
      <c r="F144" s="51">
        <v>44896</v>
      </c>
      <c r="G144" s="23">
        <v>44925</v>
      </c>
      <c r="H144" s="271"/>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11">+J144+L144+N144+P144+R144+T144+V144+X144+Z144+AB144+AD144+AF144</f>
        <v>1</v>
      </c>
      <c r="AI144" s="44">
        <f t="shared" si="11"/>
        <v>0</v>
      </c>
      <c r="AJ144" s="50" t="s">
        <v>407</v>
      </c>
      <c r="AK144" s="47" t="s">
        <v>82</v>
      </c>
      <c r="AL144" s="47" t="s">
        <v>82</v>
      </c>
      <c r="AM144" s="45" t="s">
        <v>46</v>
      </c>
      <c r="AN144" s="45" t="s">
        <v>108</v>
      </c>
      <c r="AO144" s="25" t="s">
        <v>328</v>
      </c>
      <c r="AP144" s="25" t="s">
        <v>240</v>
      </c>
      <c r="AQ144" s="72"/>
    </row>
    <row r="145" spans="1:43" s="46" customFormat="1" ht="46.5" hidden="1" customHeight="1" x14ac:dyDescent="0.25">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11"/>
        <v>0</v>
      </c>
      <c r="AJ145" s="50" t="s">
        <v>410</v>
      </c>
      <c r="AK145" s="47" t="s">
        <v>82</v>
      </c>
      <c r="AL145" s="47" t="s">
        <v>82</v>
      </c>
      <c r="AM145" s="47" t="s">
        <v>237</v>
      </c>
      <c r="AN145" s="47" t="s">
        <v>253</v>
      </c>
      <c r="AO145" s="47" t="s">
        <v>258</v>
      </c>
      <c r="AP145" s="25" t="s">
        <v>240</v>
      </c>
      <c r="AQ145" s="72"/>
    </row>
    <row r="146" spans="1:43" s="46" customFormat="1" ht="71.25" hidden="1" x14ac:dyDescent="0.25">
      <c r="A146" s="42" t="s">
        <v>411</v>
      </c>
      <c r="B146" s="43" t="s">
        <v>412</v>
      </c>
      <c r="C146" s="43">
        <v>329</v>
      </c>
      <c r="D146" s="22" t="s">
        <v>413</v>
      </c>
      <c r="E146" s="22" t="s">
        <v>414</v>
      </c>
      <c r="F146" s="23">
        <v>44564</v>
      </c>
      <c r="G146" s="23">
        <v>44925</v>
      </c>
      <c r="H146" s="271">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309">
        <v>0.3</v>
      </c>
      <c r="AL146" s="269">
        <v>1383689290</v>
      </c>
      <c r="AM146" s="45" t="s">
        <v>316</v>
      </c>
      <c r="AN146" s="45" t="s">
        <v>317</v>
      </c>
      <c r="AO146" s="25" t="s">
        <v>318</v>
      </c>
      <c r="AP146" s="25" t="s">
        <v>416</v>
      </c>
      <c r="AQ146" s="72"/>
    </row>
    <row r="147" spans="1:43" s="46" customFormat="1" ht="57" hidden="1" x14ac:dyDescent="0.25">
      <c r="A147" s="42" t="s">
        <v>411</v>
      </c>
      <c r="B147" s="43" t="s">
        <v>412</v>
      </c>
      <c r="C147" s="43">
        <v>329</v>
      </c>
      <c r="D147" s="22" t="s">
        <v>413</v>
      </c>
      <c r="E147" s="22" t="s">
        <v>417</v>
      </c>
      <c r="F147" s="23">
        <v>44623</v>
      </c>
      <c r="G147" s="23">
        <v>44925</v>
      </c>
      <c r="H147" s="271"/>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2">+J147+L147+N147+P147+R147+T147+V147+X147+Z147+AB147+AD147+AF147</f>
        <v>1</v>
      </c>
      <c r="AI147" s="44">
        <f t="shared" si="12"/>
        <v>0</v>
      </c>
      <c r="AJ147" s="22" t="s">
        <v>418</v>
      </c>
      <c r="AK147" s="309"/>
      <c r="AL147" s="270"/>
      <c r="AM147" s="45" t="s">
        <v>316</v>
      </c>
      <c r="AN147" s="45" t="s">
        <v>317</v>
      </c>
      <c r="AO147" s="25" t="s">
        <v>318</v>
      </c>
      <c r="AP147" s="25" t="s">
        <v>416</v>
      </c>
      <c r="AQ147" s="72"/>
    </row>
    <row r="148" spans="1:43" s="46" customFormat="1" ht="57" hidden="1" x14ac:dyDescent="0.25">
      <c r="A148" s="42" t="s">
        <v>411</v>
      </c>
      <c r="B148" s="43" t="s">
        <v>412</v>
      </c>
      <c r="C148" s="43">
        <v>329</v>
      </c>
      <c r="D148" s="22" t="s">
        <v>413</v>
      </c>
      <c r="E148" s="22" t="s">
        <v>419</v>
      </c>
      <c r="F148" s="23">
        <v>44623</v>
      </c>
      <c r="G148" s="23">
        <v>44925</v>
      </c>
      <c r="H148" s="271"/>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2"/>
        <v>1</v>
      </c>
      <c r="AI148" s="44">
        <f t="shared" si="12"/>
        <v>0</v>
      </c>
      <c r="AJ148" s="22" t="s">
        <v>420</v>
      </c>
      <c r="AK148" s="309"/>
      <c r="AL148" s="270"/>
      <c r="AM148" s="45" t="s">
        <v>316</v>
      </c>
      <c r="AN148" s="45" t="s">
        <v>317</v>
      </c>
      <c r="AO148" s="25" t="s">
        <v>318</v>
      </c>
      <c r="AP148" s="25" t="s">
        <v>416</v>
      </c>
      <c r="AQ148" s="72"/>
    </row>
    <row r="149" spans="1:43" s="46" customFormat="1" ht="69" hidden="1" customHeight="1" x14ac:dyDescent="0.25">
      <c r="A149" s="42" t="s">
        <v>411</v>
      </c>
      <c r="B149" s="43" t="s">
        <v>412</v>
      </c>
      <c r="C149" s="43">
        <v>329</v>
      </c>
      <c r="D149" s="22" t="s">
        <v>413</v>
      </c>
      <c r="E149" s="22" t="s">
        <v>421</v>
      </c>
      <c r="F149" s="23">
        <v>44564</v>
      </c>
      <c r="G149" s="23">
        <v>44925</v>
      </c>
      <c r="H149" s="271"/>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2"/>
        <v>0.99999999999999978</v>
      </c>
      <c r="AI149" s="44">
        <f t="shared" si="12"/>
        <v>0</v>
      </c>
      <c r="AJ149" s="22" t="s">
        <v>422</v>
      </c>
      <c r="AK149" s="309"/>
      <c r="AL149" s="270"/>
      <c r="AM149" s="45" t="s">
        <v>316</v>
      </c>
      <c r="AN149" s="45" t="s">
        <v>317</v>
      </c>
      <c r="AO149" s="25" t="s">
        <v>318</v>
      </c>
      <c r="AP149" s="25" t="s">
        <v>416</v>
      </c>
      <c r="AQ149" s="72"/>
    </row>
    <row r="150" spans="1:43" s="46" customFormat="1" ht="57.75" hidden="1" customHeight="1" x14ac:dyDescent="0.25">
      <c r="A150" s="42" t="s">
        <v>411</v>
      </c>
      <c r="B150" s="43" t="s">
        <v>412</v>
      </c>
      <c r="C150" s="43">
        <v>329</v>
      </c>
      <c r="D150" s="22" t="s">
        <v>413</v>
      </c>
      <c r="E150" s="22" t="s">
        <v>423</v>
      </c>
      <c r="F150" s="23">
        <v>44564</v>
      </c>
      <c r="G150" s="23">
        <v>44925</v>
      </c>
      <c r="H150" s="271"/>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2"/>
        <v>0.99999999999999978</v>
      </c>
      <c r="AI150" s="44">
        <f t="shared" si="12"/>
        <v>0</v>
      </c>
      <c r="AJ150" s="22" t="s">
        <v>424</v>
      </c>
      <c r="AK150" s="309"/>
      <c r="AL150" s="270"/>
      <c r="AM150" s="45" t="s">
        <v>316</v>
      </c>
      <c r="AN150" s="45" t="s">
        <v>317</v>
      </c>
      <c r="AO150" s="25" t="s">
        <v>318</v>
      </c>
      <c r="AP150" s="25" t="s">
        <v>416</v>
      </c>
      <c r="AQ150" s="72"/>
    </row>
    <row r="151" spans="1:43" s="46" customFormat="1" ht="57" hidden="1" x14ac:dyDescent="0.25">
      <c r="A151" s="42" t="s">
        <v>411</v>
      </c>
      <c r="B151" s="43" t="s">
        <v>412</v>
      </c>
      <c r="C151" s="43">
        <v>329</v>
      </c>
      <c r="D151" s="22" t="s">
        <v>413</v>
      </c>
      <c r="E151" s="22" t="s">
        <v>425</v>
      </c>
      <c r="F151" s="23">
        <v>44564</v>
      </c>
      <c r="G151" s="23">
        <v>44925</v>
      </c>
      <c r="H151" s="271"/>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2"/>
        <v>0.99999999999999978</v>
      </c>
      <c r="AI151" s="44">
        <f t="shared" si="12"/>
        <v>0</v>
      </c>
      <c r="AJ151" s="22" t="s">
        <v>426</v>
      </c>
      <c r="AK151" s="309"/>
      <c r="AL151" s="270"/>
      <c r="AM151" s="45" t="s">
        <v>316</v>
      </c>
      <c r="AN151" s="45" t="s">
        <v>317</v>
      </c>
      <c r="AO151" s="25" t="s">
        <v>318</v>
      </c>
      <c r="AP151" s="25" t="s">
        <v>416</v>
      </c>
      <c r="AQ151" s="72"/>
    </row>
    <row r="152" spans="1:43" s="46" customFormat="1" ht="57" hidden="1" x14ac:dyDescent="0.25">
      <c r="A152" s="42" t="s">
        <v>411</v>
      </c>
      <c r="B152" s="43" t="s">
        <v>412</v>
      </c>
      <c r="C152" s="43">
        <v>329</v>
      </c>
      <c r="D152" s="22" t="s">
        <v>413</v>
      </c>
      <c r="E152" s="22" t="s">
        <v>427</v>
      </c>
      <c r="F152" s="23">
        <v>44835</v>
      </c>
      <c r="G152" s="23">
        <v>44925</v>
      </c>
      <c r="H152" s="271"/>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2"/>
        <v>1</v>
      </c>
      <c r="AI152" s="44">
        <f t="shared" si="12"/>
        <v>0</v>
      </c>
      <c r="AJ152" s="22" t="s">
        <v>428</v>
      </c>
      <c r="AK152" s="309"/>
      <c r="AL152" s="270"/>
      <c r="AM152" s="45" t="s">
        <v>316</v>
      </c>
      <c r="AN152" s="45" t="s">
        <v>317</v>
      </c>
      <c r="AO152" s="25" t="s">
        <v>318</v>
      </c>
      <c r="AP152" s="25" t="s">
        <v>416</v>
      </c>
      <c r="AQ152" s="72"/>
    </row>
    <row r="153" spans="1:43" s="46" customFormat="1" ht="57" hidden="1" x14ac:dyDescent="0.25">
      <c r="A153" s="42" t="s">
        <v>411</v>
      </c>
      <c r="B153" s="43" t="s">
        <v>412</v>
      </c>
      <c r="C153" s="43">
        <v>329</v>
      </c>
      <c r="D153" s="22" t="s">
        <v>413</v>
      </c>
      <c r="E153" s="50" t="s">
        <v>894</v>
      </c>
      <c r="F153" s="51">
        <v>44621</v>
      </c>
      <c r="G153" s="51">
        <v>44925</v>
      </c>
      <c r="H153" s="271"/>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2"/>
        <v>0.99900000000000011</v>
      </c>
      <c r="AI153" s="44">
        <f t="shared" si="12"/>
        <v>0</v>
      </c>
      <c r="AJ153" s="50" t="s">
        <v>895</v>
      </c>
      <c r="AK153" s="309"/>
      <c r="AL153" s="270"/>
      <c r="AM153" s="45" t="s">
        <v>316</v>
      </c>
      <c r="AN153" s="45" t="s">
        <v>317</v>
      </c>
      <c r="AO153" s="25" t="s">
        <v>318</v>
      </c>
      <c r="AP153" s="25" t="s">
        <v>416</v>
      </c>
      <c r="AQ153" s="72"/>
    </row>
    <row r="154" spans="1:43" s="46" customFormat="1" ht="67.5" hidden="1" customHeight="1" x14ac:dyDescent="0.25">
      <c r="A154" s="42" t="s">
        <v>411</v>
      </c>
      <c r="B154" s="43" t="s">
        <v>412</v>
      </c>
      <c r="C154" s="43">
        <v>329</v>
      </c>
      <c r="D154" s="22" t="s">
        <v>413</v>
      </c>
      <c r="E154" s="50" t="s">
        <v>431</v>
      </c>
      <c r="F154" s="51">
        <v>37288</v>
      </c>
      <c r="G154" s="51">
        <v>44650</v>
      </c>
      <c r="H154" s="271"/>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2"/>
        <v>1</v>
      </c>
      <c r="AI154" s="44">
        <f t="shared" si="12"/>
        <v>0</v>
      </c>
      <c r="AJ154" s="50" t="s">
        <v>432</v>
      </c>
      <c r="AK154" s="309"/>
      <c r="AL154" s="270"/>
      <c r="AM154" s="45" t="s">
        <v>316</v>
      </c>
      <c r="AN154" s="45" t="s">
        <v>317</v>
      </c>
      <c r="AO154" s="25" t="s">
        <v>318</v>
      </c>
      <c r="AP154" s="25" t="s">
        <v>416</v>
      </c>
      <c r="AQ154" s="72"/>
    </row>
    <row r="155" spans="1:43" s="46" customFormat="1" ht="60" hidden="1" customHeight="1" x14ac:dyDescent="0.25">
      <c r="A155" s="42" t="s">
        <v>411</v>
      </c>
      <c r="B155" s="43" t="s">
        <v>412</v>
      </c>
      <c r="C155" s="43">
        <v>329</v>
      </c>
      <c r="D155" s="22" t="s">
        <v>413</v>
      </c>
      <c r="E155" s="50" t="s">
        <v>433</v>
      </c>
      <c r="F155" s="51">
        <v>44621</v>
      </c>
      <c r="G155" s="51">
        <v>44681</v>
      </c>
      <c r="H155" s="271"/>
      <c r="I155" s="24">
        <v>0.05</v>
      </c>
      <c r="J155" s="24"/>
      <c r="K155" s="24"/>
      <c r="L155" s="24"/>
      <c r="M155" s="24"/>
      <c r="N155" s="24">
        <v>0.5</v>
      </c>
      <c r="O155" s="24"/>
      <c r="P155" s="24">
        <v>0.5</v>
      </c>
      <c r="Q155" s="24"/>
      <c r="R155" s="24"/>
      <c r="S155" s="24"/>
      <c r="T155" s="24"/>
      <c r="U155" s="24"/>
      <c r="V155" s="24"/>
      <c r="W155" s="24"/>
      <c r="X155" s="24"/>
      <c r="Y155" s="24"/>
      <c r="Z155" s="24"/>
      <c r="AA155" s="24"/>
      <c r="AB155" s="24"/>
      <c r="AC155" s="24"/>
      <c r="AD155" s="24"/>
      <c r="AE155" s="24"/>
      <c r="AF155" s="24"/>
      <c r="AG155" s="24"/>
      <c r="AH155" s="24">
        <f t="shared" si="12"/>
        <v>1</v>
      </c>
      <c r="AI155" s="44">
        <f t="shared" si="12"/>
        <v>0</v>
      </c>
      <c r="AJ155" s="50" t="s">
        <v>434</v>
      </c>
      <c r="AK155" s="309"/>
      <c r="AL155" s="270"/>
      <c r="AM155" s="45" t="s">
        <v>316</v>
      </c>
      <c r="AN155" s="45" t="s">
        <v>317</v>
      </c>
      <c r="AO155" s="25" t="s">
        <v>318</v>
      </c>
      <c r="AP155" s="25" t="s">
        <v>416</v>
      </c>
      <c r="AQ155" s="72"/>
    </row>
    <row r="156" spans="1:43" s="46" customFormat="1" ht="48" hidden="1" customHeight="1" x14ac:dyDescent="0.25">
      <c r="A156" s="42" t="s">
        <v>411</v>
      </c>
      <c r="B156" s="43" t="s">
        <v>412</v>
      </c>
      <c r="C156" s="43">
        <v>329</v>
      </c>
      <c r="D156" s="22" t="s">
        <v>413</v>
      </c>
      <c r="E156" s="50" t="s">
        <v>435</v>
      </c>
      <c r="F156" s="51">
        <v>44593</v>
      </c>
      <c r="G156" s="51">
        <v>44650</v>
      </c>
      <c r="H156" s="271"/>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2"/>
        <v>1</v>
      </c>
      <c r="AI156" s="44">
        <f t="shared" si="12"/>
        <v>0</v>
      </c>
      <c r="AJ156" s="50" t="s">
        <v>436</v>
      </c>
      <c r="AK156" s="309"/>
      <c r="AL156" s="277"/>
      <c r="AM156" s="45" t="s">
        <v>316</v>
      </c>
      <c r="AN156" s="45" t="s">
        <v>317</v>
      </c>
      <c r="AO156" s="25" t="s">
        <v>318</v>
      </c>
      <c r="AP156" s="25" t="s">
        <v>416</v>
      </c>
      <c r="AQ156" s="72"/>
    </row>
    <row r="157" spans="1:43" s="46" customFormat="1" ht="57" hidden="1" x14ac:dyDescent="0.25">
      <c r="A157" s="42" t="s">
        <v>41</v>
      </c>
      <c r="B157" s="43" t="s">
        <v>437</v>
      </c>
      <c r="C157" s="43">
        <v>424</v>
      </c>
      <c r="D157" s="22" t="s">
        <v>438</v>
      </c>
      <c r="E157" s="22" t="s">
        <v>439</v>
      </c>
      <c r="F157" s="23">
        <v>44593</v>
      </c>
      <c r="G157" s="23">
        <v>44772</v>
      </c>
      <c r="H157" s="271">
        <f>+I157+I158+I159+I160+I161+I162</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302">
        <v>67</v>
      </c>
      <c r="AL157" s="269">
        <v>4012690000</v>
      </c>
      <c r="AM157" s="45" t="s">
        <v>441</v>
      </c>
      <c r="AN157" s="45" t="s">
        <v>442</v>
      </c>
      <c r="AO157" s="25" t="s">
        <v>443</v>
      </c>
      <c r="AP157" s="25" t="s">
        <v>444</v>
      </c>
      <c r="AQ157" s="72"/>
    </row>
    <row r="158" spans="1:43" s="46" customFormat="1" ht="42.75" hidden="1" x14ac:dyDescent="0.25">
      <c r="A158" s="42" t="s">
        <v>41</v>
      </c>
      <c r="B158" s="43" t="s">
        <v>437</v>
      </c>
      <c r="C158" s="43">
        <v>424</v>
      </c>
      <c r="D158" s="22" t="s">
        <v>438</v>
      </c>
      <c r="E158" s="22" t="s">
        <v>445</v>
      </c>
      <c r="F158" s="23">
        <v>44593</v>
      </c>
      <c r="G158" s="23">
        <v>44803</v>
      </c>
      <c r="H158" s="271"/>
      <c r="I158" s="24">
        <v>0.05</v>
      </c>
      <c r="J158" s="24"/>
      <c r="K158" s="24"/>
      <c r="L158" s="24">
        <v>0.1</v>
      </c>
      <c r="M158" s="24"/>
      <c r="N158" s="24">
        <v>0.2</v>
      </c>
      <c r="O158" s="24"/>
      <c r="P158" s="24">
        <v>0.2</v>
      </c>
      <c r="Q158" s="24"/>
      <c r="R158" s="24">
        <v>0.2</v>
      </c>
      <c r="S158" s="24"/>
      <c r="T158" s="24">
        <v>0.1</v>
      </c>
      <c r="U158" s="24"/>
      <c r="V158" s="24">
        <v>0.1</v>
      </c>
      <c r="W158" s="24"/>
      <c r="X158" s="24">
        <v>0.1</v>
      </c>
      <c r="Y158" s="24"/>
      <c r="Z158" s="24"/>
      <c r="AA158" s="24"/>
      <c r="AB158" s="24"/>
      <c r="AC158" s="24"/>
      <c r="AD158" s="24"/>
      <c r="AE158" s="24"/>
      <c r="AF158" s="24"/>
      <c r="AG158" s="24"/>
      <c r="AH158" s="24">
        <f>+J158+L158+N158+P158+R158+T158+V158+X158+Z158+AB158+AD158+AF158</f>
        <v>0.99999999999999989</v>
      </c>
      <c r="AI158" s="44">
        <f t="shared" ref="AH158:AI173" si="13">+K158+M158+O158+Q158+S158+U158+W158+Y158+AA158+AC158+AE158+AG158</f>
        <v>0</v>
      </c>
      <c r="AJ158" s="22" t="s">
        <v>446</v>
      </c>
      <c r="AK158" s="302"/>
      <c r="AL158" s="270"/>
      <c r="AM158" s="45" t="s">
        <v>441</v>
      </c>
      <c r="AN158" s="45" t="s">
        <v>442</v>
      </c>
      <c r="AO158" s="25" t="s">
        <v>443</v>
      </c>
      <c r="AP158" s="25" t="s">
        <v>444</v>
      </c>
      <c r="AQ158" s="72"/>
    </row>
    <row r="159" spans="1:43" s="46" customFormat="1" ht="85.5" hidden="1" x14ac:dyDescent="0.25">
      <c r="A159" s="42" t="s">
        <v>41</v>
      </c>
      <c r="B159" s="43" t="s">
        <v>437</v>
      </c>
      <c r="C159" s="43">
        <v>424</v>
      </c>
      <c r="D159" s="22" t="s">
        <v>438</v>
      </c>
      <c r="E159" s="22" t="s">
        <v>447</v>
      </c>
      <c r="F159" s="23">
        <v>44682</v>
      </c>
      <c r="G159" s="23">
        <v>44925</v>
      </c>
      <c r="H159" s="271"/>
      <c r="I159" s="24">
        <v>0.25</v>
      </c>
      <c r="J159" s="24"/>
      <c r="K159" s="24"/>
      <c r="L159" s="24"/>
      <c r="M159" s="24"/>
      <c r="N159" s="24"/>
      <c r="O159" s="24"/>
      <c r="P159" s="24"/>
      <c r="Q159" s="24"/>
      <c r="R159" s="24">
        <v>0.2</v>
      </c>
      <c r="S159" s="24"/>
      <c r="T159" s="24"/>
      <c r="U159" s="24"/>
      <c r="V159" s="24">
        <v>0.2</v>
      </c>
      <c r="W159" s="24"/>
      <c r="X159" s="24">
        <v>0.2</v>
      </c>
      <c r="Y159" s="24"/>
      <c r="Z159" s="24"/>
      <c r="AA159" s="24"/>
      <c r="AB159" s="24">
        <v>0.2</v>
      </c>
      <c r="AC159" s="24"/>
      <c r="AD159" s="24">
        <v>0.1</v>
      </c>
      <c r="AE159" s="24"/>
      <c r="AF159" s="24">
        <v>0.1</v>
      </c>
      <c r="AG159" s="24"/>
      <c r="AH159" s="24">
        <f>+J159+L159+N159+P159+R159+T159+V159+X159+Z159+AB159+AD159+AF159</f>
        <v>1</v>
      </c>
      <c r="AI159" s="44">
        <f t="shared" si="13"/>
        <v>0</v>
      </c>
      <c r="AJ159" s="22" t="s">
        <v>448</v>
      </c>
      <c r="AK159" s="302"/>
      <c r="AL159" s="270"/>
      <c r="AM159" s="45" t="s">
        <v>441</v>
      </c>
      <c r="AN159" s="45" t="s">
        <v>442</v>
      </c>
      <c r="AO159" s="25" t="s">
        <v>443</v>
      </c>
      <c r="AP159" s="25" t="s">
        <v>444</v>
      </c>
      <c r="AQ159" s="72"/>
    </row>
    <row r="160" spans="1:43" s="46" customFormat="1" ht="85.5" hidden="1" x14ac:dyDescent="0.25">
      <c r="A160" s="42" t="s">
        <v>41</v>
      </c>
      <c r="B160" s="43" t="s">
        <v>437</v>
      </c>
      <c r="C160" s="43">
        <v>424</v>
      </c>
      <c r="D160" s="22" t="s">
        <v>438</v>
      </c>
      <c r="E160" s="22" t="s">
        <v>449</v>
      </c>
      <c r="F160" s="23">
        <v>44564</v>
      </c>
      <c r="G160" s="23">
        <v>44925</v>
      </c>
      <c r="H160" s="271"/>
      <c r="I160" s="24">
        <v>0.25</v>
      </c>
      <c r="J160" s="24"/>
      <c r="K160" s="24"/>
      <c r="L160" s="24"/>
      <c r="M160" s="24"/>
      <c r="N160" s="24">
        <v>0.2</v>
      </c>
      <c r="O160" s="24"/>
      <c r="P160" s="24"/>
      <c r="Q160" s="24"/>
      <c r="R160" s="24">
        <v>0.2</v>
      </c>
      <c r="S160" s="24"/>
      <c r="T160" s="24"/>
      <c r="U160" s="24"/>
      <c r="V160" s="24">
        <v>0.2</v>
      </c>
      <c r="W160" s="24"/>
      <c r="X160" s="24"/>
      <c r="Y160" s="24"/>
      <c r="Z160" s="24">
        <v>0.1</v>
      </c>
      <c r="AA160" s="24"/>
      <c r="AB160" s="24">
        <v>0.1</v>
      </c>
      <c r="AC160" s="24"/>
      <c r="AD160" s="24">
        <v>0.1</v>
      </c>
      <c r="AE160" s="24"/>
      <c r="AF160" s="24">
        <v>0.1</v>
      </c>
      <c r="AG160" s="24"/>
      <c r="AH160" s="24">
        <f>+J160+L160+N160+P160+R160+T160+V160+X160+Z160+AB160+AD160+AF160</f>
        <v>1</v>
      </c>
      <c r="AI160" s="44">
        <f t="shared" si="13"/>
        <v>0</v>
      </c>
      <c r="AJ160" s="22" t="s">
        <v>450</v>
      </c>
      <c r="AK160" s="302"/>
      <c r="AL160" s="270"/>
      <c r="AM160" s="45" t="s">
        <v>441</v>
      </c>
      <c r="AN160" s="45" t="s">
        <v>442</v>
      </c>
      <c r="AO160" s="25" t="s">
        <v>443</v>
      </c>
      <c r="AP160" s="25" t="s">
        <v>444</v>
      </c>
      <c r="AQ160" s="72"/>
    </row>
    <row r="161" spans="1:43" s="46" customFormat="1" ht="42.75" hidden="1" x14ac:dyDescent="0.25">
      <c r="A161" s="42" t="s">
        <v>41</v>
      </c>
      <c r="B161" s="43" t="s">
        <v>437</v>
      </c>
      <c r="C161" s="43">
        <v>424</v>
      </c>
      <c r="D161" s="22" t="s">
        <v>438</v>
      </c>
      <c r="E161" s="22" t="s">
        <v>451</v>
      </c>
      <c r="F161" s="23">
        <v>44776</v>
      </c>
      <c r="G161" s="23">
        <v>44925</v>
      </c>
      <c r="H161" s="271"/>
      <c r="I161" s="24">
        <v>0.2</v>
      </c>
      <c r="J161" s="24"/>
      <c r="K161" s="24"/>
      <c r="L161" s="24"/>
      <c r="M161" s="24"/>
      <c r="N161" s="24"/>
      <c r="O161" s="24"/>
      <c r="P161" s="24"/>
      <c r="Q161" s="24"/>
      <c r="R161" s="24"/>
      <c r="S161" s="24"/>
      <c r="T161" s="24"/>
      <c r="U161" s="24"/>
      <c r="V161" s="24"/>
      <c r="W161" s="24"/>
      <c r="X161" s="24">
        <v>0.3</v>
      </c>
      <c r="Y161" s="24"/>
      <c r="Z161" s="24">
        <v>0.3</v>
      </c>
      <c r="AA161" s="24"/>
      <c r="AB161" s="24">
        <v>0.2</v>
      </c>
      <c r="AC161" s="24"/>
      <c r="AD161" s="24">
        <v>0.1</v>
      </c>
      <c r="AE161" s="24"/>
      <c r="AF161" s="24">
        <v>0.1</v>
      </c>
      <c r="AG161" s="24"/>
      <c r="AH161" s="24">
        <f>+J161+L161+N161+P161+R161+T161+V161+X161+Z161+AB161+AD161+AF161</f>
        <v>1</v>
      </c>
      <c r="AI161" s="44">
        <f t="shared" si="13"/>
        <v>0</v>
      </c>
      <c r="AJ161" s="22" t="s">
        <v>452</v>
      </c>
      <c r="AK161" s="302"/>
      <c r="AL161" s="270"/>
      <c r="AM161" s="45" t="s">
        <v>441</v>
      </c>
      <c r="AN161" s="45" t="s">
        <v>442</v>
      </c>
      <c r="AO161" s="25" t="s">
        <v>443</v>
      </c>
      <c r="AP161" s="25" t="s">
        <v>444</v>
      </c>
      <c r="AQ161" s="72"/>
    </row>
    <row r="162" spans="1:43" s="46" customFormat="1" ht="128.25" hidden="1" customHeight="1" x14ac:dyDescent="0.25">
      <c r="A162" s="42" t="s">
        <v>41</v>
      </c>
      <c r="B162" s="43" t="s">
        <v>437</v>
      </c>
      <c r="C162" s="43">
        <v>424</v>
      </c>
      <c r="D162" s="22" t="s">
        <v>438</v>
      </c>
      <c r="E162" s="22" t="s">
        <v>453</v>
      </c>
      <c r="F162" s="23">
        <v>44866</v>
      </c>
      <c r="G162" s="23">
        <v>44925</v>
      </c>
      <c r="H162" s="271"/>
      <c r="I162" s="24">
        <v>0.05</v>
      </c>
      <c r="J162" s="24"/>
      <c r="K162" s="24"/>
      <c r="L162" s="24"/>
      <c r="M162" s="24"/>
      <c r="N162" s="24"/>
      <c r="O162" s="24"/>
      <c r="P162" s="24"/>
      <c r="Q162" s="24"/>
      <c r="R162" s="24"/>
      <c r="S162" s="24"/>
      <c r="T162" s="24"/>
      <c r="U162" s="24"/>
      <c r="V162" s="24"/>
      <c r="W162" s="24"/>
      <c r="X162" s="24"/>
      <c r="Y162" s="24"/>
      <c r="Z162" s="24"/>
      <c r="AA162" s="24"/>
      <c r="AB162" s="24"/>
      <c r="AC162" s="24"/>
      <c r="AD162" s="24">
        <v>0.5</v>
      </c>
      <c r="AE162" s="24"/>
      <c r="AF162" s="24">
        <v>0.5</v>
      </c>
      <c r="AG162" s="24"/>
      <c r="AH162" s="24">
        <f>+J162+L162+N162+P162+R162+T162+V162+X162+Z162+AB162+AD162+AF162</f>
        <v>1</v>
      </c>
      <c r="AI162" s="44">
        <f t="shared" si="13"/>
        <v>0</v>
      </c>
      <c r="AJ162" s="22" t="s">
        <v>454</v>
      </c>
      <c r="AK162" s="302"/>
      <c r="AL162" s="270"/>
      <c r="AM162" s="45" t="s">
        <v>441</v>
      </c>
      <c r="AN162" s="45" t="s">
        <v>442</v>
      </c>
      <c r="AO162" s="25" t="s">
        <v>443</v>
      </c>
      <c r="AP162" s="25" t="s">
        <v>444</v>
      </c>
      <c r="AQ162" s="72"/>
    </row>
    <row r="163" spans="1:43" s="46" customFormat="1" ht="57" hidden="1" x14ac:dyDescent="0.25">
      <c r="A163" s="42" t="s">
        <v>41</v>
      </c>
      <c r="B163" s="43" t="s">
        <v>437</v>
      </c>
      <c r="C163" s="43">
        <v>424</v>
      </c>
      <c r="D163" s="22" t="s">
        <v>455</v>
      </c>
      <c r="E163" s="22" t="s">
        <v>456</v>
      </c>
      <c r="F163" s="23">
        <v>44593</v>
      </c>
      <c r="G163" s="23">
        <v>44834</v>
      </c>
      <c r="H163" s="271">
        <f>+I163+I164+I165+I166+I167+I168</f>
        <v>1</v>
      </c>
      <c r="I163" s="24">
        <v>0.2</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 t="shared" si="13"/>
        <v>0.99999999999999989</v>
      </c>
      <c r="AI163" s="44">
        <f t="shared" si="13"/>
        <v>0</v>
      </c>
      <c r="AJ163" s="22" t="s">
        <v>440</v>
      </c>
      <c r="AK163" s="302">
        <v>162</v>
      </c>
      <c r="AL163" s="270"/>
      <c r="AM163" s="45" t="s">
        <v>441</v>
      </c>
      <c r="AN163" s="45" t="s">
        <v>442</v>
      </c>
      <c r="AO163" s="25" t="s">
        <v>443</v>
      </c>
      <c r="AP163" s="25" t="s">
        <v>444</v>
      </c>
      <c r="AQ163" s="72"/>
    </row>
    <row r="164" spans="1:43" s="46" customFormat="1" ht="42.75" hidden="1" x14ac:dyDescent="0.25">
      <c r="A164" s="42" t="s">
        <v>41</v>
      </c>
      <c r="B164" s="43" t="s">
        <v>437</v>
      </c>
      <c r="C164" s="43">
        <v>424</v>
      </c>
      <c r="D164" s="22" t="s">
        <v>455</v>
      </c>
      <c r="E164" s="22" t="s">
        <v>457</v>
      </c>
      <c r="F164" s="23">
        <v>44593</v>
      </c>
      <c r="G164" s="23">
        <v>44834</v>
      </c>
      <c r="H164" s="271"/>
      <c r="I164" s="24">
        <v>0.05</v>
      </c>
      <c r="J164" s="24"/>
      <c r="K164" s="24"/>
      <c r="L164" s="24">
        <v>0.1</v>
      </c>
      <c r="M164" s="24"/>
      <c r="N164" s="24">
        <v>0.1</v>
      </c>
      <c r="O164" s="24"/>
      <c r="P164" s="24">
        <v>0.2</v>
      </c>
      <c r="Q164" s="24"/>
      <c r="R164" s="24">
        <v>0.2</v>
      </c>
      <c r="S164" s="24"/>
      <c r="T164" s="24">
        <v>0.2</v>
      </c>
      <c r="U164" s="24"/>
      <c r="V164" s="24">
        <v>0.1</v>
      </c>
      <c r="W164" s="24"/>
      <c r="X164" s="24">
        <v>0.1</v>
      </c>
      <c r="Y164" s="24"/>
      <c r="Z164" s="24"/>
      <c r="AA164" s="24"/>
      <c r="AB164" s="24"/>
      <c r="AC164" s="24"/>
      <c r="AD164" s="24"/>
      <c r="AE164" s="24"/>
      <c r="AF164" s="24"/>
      <c r="AG164" s="24"/>
      <c r="AH164" s="24">
        <f t="shared" si="13"/>
        <v>1</v>
      </c>
      <c r="AI164" s="44">
        <f t="shared" si="13"/>
        <v>0</v>
      </c>
      <c r="AJ164" s="22" t="s">
        <v>458</v>
      </c>
      <c r="AK164" s="302"/>
      <c r="AL164" s="270"/>
      <c r="AM164" s="45" t="s">
        <v>441</v>
      </c>
      <c r="AN164" s="45" t="s">
        <v>442</v>
      </c>
      <c r="AO164" s="25" t="s">
        <v>443</v>
      </c>
      <c r="AP164" s="25" t="s">
        <v>444</v>
      </c>
      <c r="AQ164" s="72"/>
    </row>
    <row r="165" spans="1:43" s="46" customFormat="1" ht="71.25" hidden="1" x14ac:dyDescent="0.25">
      <c r="A165" s="42" t="s">
        <v>41</v>
      </c>
      <c r="B165" s="43" t="s">
        <v>437</v>
      </c>
      <c r="C165" s="43">
        <v>424</v>
      </c>
      <c r="D165" s="22" t="s">
        <v>455</v>
      </c>
      <c r="E165" s="22" t="s">
        <v>459</v>
      </c>
      <c r="F165" s="23">
        <v>44682</v>
      </c>
      <c r="G165" s="23">
        <v>44925</v>
      </c>
      <c r="H165" s="271"/>
      <c r="I165" s="24">
        <v>0.25</v>
      </c>
      <c r="J165" s="24"/>
      <c r="K165" s="24"/>
      <c r="L165" s="24"/>
      <c r="M165" s="24"/>
      <c r="N165" s="24"/>
      <c r="O165" s="24"/>
      <c r="P165" s="24"/>
      <c r="Q165" s="24"/>
      <c r="R165" s="24">
        <v>0.1</v>
      </c>
      <c r="S165" s="24"/>
      <c r="T165" s="24"/>
      <c r="U165" s="24"/>
      <c r="V165" s="24">
        <v>0.2</v>
      </c>
      <c r="W165" s="24"/>
      <c r="X165" s="24">
        <v>0.2</v>
      </c>
      <c r="Y165" s="24"/>
      <c r="Z165" s="24">
        <v>0.2</v>
      </c>
      <c r="AA165" s="24"/>
      <c r="AB165" s="24">
        <v>0.1</v>
      </c>
      <c r="AC165" s="24"/>
      <c r="AD165" s="24">
        <v>0.1</v>
      </c>
      <c r="AE165" s="24"/>
      <c r="AF165" s="24">
        <v>0.1</v>
      </c>
      <c r="AG165" s="24"/>
      <c r="AH165" s="24">
        <f t="shared" si="13"/>
        <v>0.99999999999999989</v>
      </c>
      <c r="AI165" s="44">
        <f t="shared" si="13"/>
        <v>0</v>
      </c>
      <c r="AJ165" s="22" t="s">
        <v>460</v>
      </c>
      <c r="AK165" s="302"/>
      <c r="AL165" s="270"/>
      <c r="AM165" s="45" t="s">
        <v>441</v>
      </c>
      <c r="AN165" s="45" t="s">
        <v>442</v>
      </c>
      <c r="AO165" s="25" t="s">
        <v>443</v>
      </c>
      <c r="AP165" s="25" t="s">
        <v>444</v>
      </c>
      <c r="AQ165" s="72"/>
    </row>
    <row r="166" spans="1:43" s="46" customFormat="1" ht="71.25" hidden="1" x14ac:dyDescent="0.25">
      <c r="A166" s="42" t="s">
        <v>41</v>
      </c>
      <c r="B166" s="43" t="s">
        <v>437</v>
      </c>
      <c r="C166" s="43">
        <v>424</v>
      </c>
      <c r="D166" s="22" t="s">
        <v>455</v>
      </c>
      <c r="E166" s="22" t="s">
        <v>461</v>
      </c>
      <c r="F166" s="23">
        <v>44654</v>
      </c>
      <c r="G166" s="23">
        <v>44925</v>
      </c>
      <c r="H166" s="271"/>
      <c r="I166" s="24">
        <v>0.25</v>
      </c>
      <c r="J166" s="24"/>
      <c r="K166" s="24"/>
      <c r="L166" s="24"/>
      <c r="M166" s="24"/>
      <c r="N166" s="24"/>
      <c r="O166" s="24"/>
      <c r="P166" s="24">
        <v>0.1</v>
      </c>
      <c r="Q166" s="24"/>
      <c r="R166" s="24">
        <v>0.1</v>
      </c>
      <c r="S166" s="24"/>
      <c r="T166" s="24">
        <v>0.1</v>
      </c>
      <c r="U166" s="24"/>
      <c r="V166" s="24">
        <v>0.1</v>
      </c>
      <c r="W166" s="24"/>
      <c r="X166" s="24">
        <v>0.2</v>
      </c>
      <c r="Y166" s="24"/>
      <c r="Z166" s="24">
        <v>0.1</v>
      </c>
      <c r="AA166" s="24"/>
      <c r="AB166" s="24">
        <v>0.1</v>
      </c>
      <c r="AC166" s="24"/>
      <c r="AD166" s="24">
        <v>0.1</v>
      </c>
      <c r="AE166" s="24"/>
      <c r="AF166" s="24">
        <v>0.1</v>
      </c>
      <c r="AG166" s="24"/>
      <c r="AH166" s="24">
        <f t="shared" si="13"/>
        <v>1</v>
      </c>
      <c r="AI166" s="44">
        <f t="shared" si="13"/>
        <v>0</v>
      </c>
      <c r="AJ166" s="22" t="s">
        <v>462</v>
      </c>
      <c r="AK166" s="302"/>
      <c r="AL166" s="270"/>
      <c r="AM166" s="45" t="s">
        <v>441</v>
      </c>
      <c r="AN166" s="45" t="s">
        <v>442</v>
      </c>
      <c r="AO166" s="25" t="s">
        <v>443</v>
      </c>
      <c r="AP166" s="25" t="s">
        <v>444</v>
      </c>
      <c r="AQ166" s="72"/>
    </row>
    <row r="167" spans="1:43" s="46" customFormat="1" ht="42.75" hidden="1" x14ac:dyDescent="0.25">
      <c r="A167" s="42" t="s">
        <v>41</v>
      </c>
      <c r="B167" s="43" t="s">
        <v>437</v>
      </c>
      <c r="C167" s="43">
        <v>424</v>
      </c>
      <c r="D167" s="22" t="s">
        <v>455</v>
      </c>
      <c r="E167" s="22" t="s">
        <v>463</v>
      </c>
      <c r="F167" s="23">
        <v>44564</v>
      </c>
      <c r="G167" s="23">
        <v>44925</v>
      </c>
      <c r="H167" s="271"/>
      <c r="I167" s="24">
        <v>0.2</v>
      </c>
      <c r="J167" s="24"/>
      <c r="K167" s="24"/>
      <c r="L167" s="24">
        <v>0.2</v>
      </c>
      <c r="M167" s="24"/>
      <c r="N167" s="24"/>
      <c r="O167" s="24"/>
      <c r="P167" s="24"/>
      <c r="Q167" s="24"/>
      <c r="R167" s="24"/>
      <c r="S167" s="24"/>
      <c r="T167" s="24"/>
      <c r="U167" s="24"/>
      <c r="V167" s="24"/>
      <c r="W167" s="24"/>
      <c r="X167" s="24">
        <v>0.1</v>
      </c>
      <c r="Y167" s="24"/>
      <c r="Z167" s="24">
        <v>0.3</v>
      </c>
      <c r="AA167" s="24"/>
      <c r="AB167" s="24">
        <v>0.2</v>
      </c>
      <c r="AC167" s="24"/>
      <c r="AD167" s="24">
        <v>0.1</v>
      </c>
      <c r="AE167" s="24"/>
      <c r="AF167" s="24">
        <v>0.1</v>
      </c>
      <c r="AG167" s="24"/>
      <c r="AH167" s="24">
        <f>+J167+L167+N167+P167+R167+T167+V167+X167+Z167+AB167+AD167+AF167</f>
        <v>1</v>
      </c>
      <c r="AI167" s="44">
        <f t="shared" si="13"/>
        <v>0</v>
      </c>
      <c r="AJ167" s="22" t="s">
        <v>464</v>
      </c>
      <c r="AK167" s="302"/>
      <c r="AL167" s="270"/>
      <c r="AM167" s="45" t="s">
        <v>441</v>
      </c>
      <c r="AN167" s="45" t="s">
        <v>442</v>
      </c>
      <c r="AO167" s="25" t="s">
        <v>443</v>
      </c>
      <c r="AP167" s="25" t="s">
        <v>444</v>
      </c>
      <c r="AQ167" s="72"/>
    </row>
    <row r="168" spans="1:43" s="46" customFormat="1" ht="132.75" hidden="1" customHeight="1" x14ac:dyDescent="0.25">
      <c r="A168" s="42" t="s">
        <v>41</v>
      </c>
      <c r="B168" s="43" t="s">
        <v>437</v>
      </c>
      <c r="C168" s="43">
        <v>424</v>
      </c>
      <c r="D168" s="22" t="s">
        <v>455</v>
      </c>
      <c r="E168" s="22" t="s">
        <v>465</v>
      </c>
      <c r="F168" s="23">
        <v>44743</v>
      </c>
      <c r="G168" s="23">
        <v>44925</v>
      </c>
      <c r="H168" s="271"/>
      <c r="I168" s="24">
        <v>0.05</v>
      </c>
      <c r="J168" s="24"/>
      <c r="K168" s="24"/>
      <c r="L168" s="24"/>
      <c r="M168" s="24"/>
      <c r="N168" s="24"/>
      <c r="O168" s="24"/>
      <c r="P168" s="24"/>
      <c r="Q168" s="24"/>
      <c r="R168" s="24"/>
      <c r="S168" s="24"/>
      <c r="T168" s="24"/>
      <c r="U168" s="24"/>
      <c r="V168" s="24">
        <v>0.2</v>
      </c>
      <c r="W168" s="24"/>
      <c r="X168" s="24"/>
      <c r="Y168" s="24"/>
      <c r="Z168" s="24"/>
      <c r="AA168" s="24"/>
      <c r="AB168" s="24"/>
      <c r="AC168" s="24"/>
      <c r="AD168" s="24">
        <v>0.5</v>
      </c>
      <c r="AE168" s="24"/>
      <c r="AF168" s="24">
        <v>0.3</v>
      </c>
      <c r="AG168" s="24"/>
      <c r="AH168" s="24">
        <f t="shared" si="13"/>
        <v>1</v>
      </c>
      <c r="AI168" s="44">
        <f t="shared" si="13"/>
        <v>0</v>
      </c>
      <c r="AJ168" s="22" t="s">
        <v>454</v>
      </c>
      <c r="AK168" s="302"/>
      <c r="AL168" s="277"/>
      <c r="AM168" s="45" t="s">
        <v>441</v>
      </c>
      <c r="AN168" s="45" t="s">
        <v>442</v>
      </c>
      <c r="AO168" s="25" t="s">
        <v>443</v>
      </c>
      <c r="AP168" s="25" t="s">
        <v>444</v>
      </c>
      <c r="AQ168" s="72"/>
    </row>
    <row r="169" spans="1:43" s="46" customFormat="1" ht="128.25" hidden="1" x14ac:dyDescent="0.25">
      <c r="A169" s="42" t="s">
        <v>41</v>
      </c>
      <c r="B169" s="43" t="s">
        <v>437</v>
      </c>
      <c r="C169" s="43">
        <v>415</v>
      </c>
      <c r="D169" s="53" t="s">
        <v>466</v>
      </c>
      <c r="E169" s="22" t="s">
        <v>467</v>
      </c>
      <c r="F169" s="23">
        <v>44593</v>
      </c>
      <c r="G169" s="23">
        <v>44681</v>
      </c>
      <c r="H169" s="271">
        <f>+I169+I170+I171+I172</f>
        <v>1</v>
      </c>
      <c r="I169" s="24">
        <v>0.4</v>
      </c>
      <c r="J169" s="24"/>
      <c r="K169" s="24"/>
      <c r="L169" s="24">
        <v>0.3</v>
      </c>
      <c r="M169" s="24"/>
      <c r="N169" s="24">
        <v>0.3</v>
      </c>
      <c r="O169" s="24"/>
      <c r="P169" s="24">
        <v>0.4</v>
      </c>
      <c r="Q169" s="24"/>
      <c r="R169" s="24"/>
      <c r="S169" s="24"/>
      <c r="T169" s="24"/>
      <c r="U169" s="24"/>
      <c r="V169" s="24"/>
      <c r="W169" s="24"/>
      <c r="X169" s="24"/>
      <c r="Y169" s="24"/>
      <c r="Z169" s="24"/>
      <c r="AA169" s="24"/>
      <c r="AB169" s="24"/>
      <c r="AC169" s="24"/>
      <c r="AD169" s="24"/>
      <c r="AE169" s="24"/>
      <c r="AF169" s="24"/>
      <c r="AG169" s="24"/>
      <c r="AH169" s="24">
        <f t="shared" si="13"/>
        <v>1</v>
      </c>
      <c r="AI169" s="44">
        <f t="shared" si="13"/>
        <v>0</v>
      </c>
      <c r="AJ169" s="22" t="s">
        <v>896</v>
      </c>
      <c r="AK169" s="310">
        <v>0.3</v>
      </c>
      <c r="AL169" s="286">
        <v>194710000</v>
      </c>
      <c r="AM169" s="45" t="s">
        <v>441</v>
      </c>
      <c r="AN169" s="45" t="s">
        <v>442</v>
      </c>
      <c r="AO169" s="25" t="s">
        <v>443</v>
      </c>
      <c r="AP169" s="25" t="s">
        <v>444</v>
      </c>
      <c r="AQ169" s="72"/>
    </row>
    <row r="170" spans="1:43" s="46" customFormat="1" ht="42.75" hidden="1" x14ac:dyDescent="0.25">
      <c r="A170" s="42" t="s">
        <v>41</v>
      </c>
      <c r="B170" s="43" t="s">
        <v>437</v>
      </c>
      <c r="C170" s="43">
        <v>415</v>
      </c>
      <c r="D170" s="22" t="s">
        <v>469</v>
      </c>
      <c r="E170" s="22" t="s">
        <v>470</v>
      </c>
      <c r="F170" s="23">
        <v>44682</v>
      </c>
      <c r="G170" s="23">
        <v>44773</v>
      </c>
      <c r="H170" s="271"/>
      <c r="I170" s="24">
        <v>0.4</v>
      </c>
      <c r="J170" s="24"/>
      <c r="K170" s="24"/>
      <c r="L170" s="24"/>
      <c r="M170" s="24"/>
      <c r="N170" s="24"/>
      <c r="O170" s="24"/>
      <c r="P170" s="24"/>
      <c r="Q170" s="24"/>
      <c r="R170" s="24">
        <v>0.3</v>
      </c>
      <c r="S170" s="24"/>
      <c r="T170" s="24">
        <v>0.35</v>
      </c>
      <c r="U170" s="24"/>
      <c r="V170" s="24">
        <v>0.35</v>
      </c>
      <c r="W170" s="24"/>
      <c r="X170" s="24"/>
      <c r="Y170" s="24"/>
      <c r="Z170" s="24"/>
      <c r="AA170" s="24"/>
      <c r="AB170" s="24"/>
      <c r="AC170" s="24"/>
      <c r="AD170" s="24"/>
      <c r="AE170" s="24"/>
      <c r="AF170" s="24"/>
      <c r="AG170" s="24"/>
      <c r="AH170" s="24">
        <f t="shared" si="13"/>
        <v>0.99999999999999989</v>
      </c>
      <c r="AI170" s="44">
        <f t="shared" si="13"/>
        <v>0</v>
      </c>
      <c r="AJ170" s="22" t="s">
        <v>471</v>
      </c>
      <c r="AK170" s="311"/>
      <c r="AL170" s="287"/>
      <c r="AM170" s="45" t="s">
        <v>441</v>
      </c>
      <c r="AN170" s="45" t="s">
        <v>442</v>
      </c>
      <c r="AO170" s="25" t="s">
        <v>443</v>
      </c>
      <c r="AP170" s="25" t="s">
        <v>444</v>
      </c>
      <c r="AQ170" s="72"/>
    </row>
    <row r="171" spans="1:43" s="46" customFormat="1" ht="42.75" hidden="1" x14ac:dyDescent="0.25">
      <c r="A171" s="42" t="s">
        <v>41</v>
      </c>
      <c r="B171" s="43" t="s">
        <v>437</v>
      </c>
      <c r="C171" s="43">
        <v>415</v>
      </c>
      <c r="D171" s="22" t="s">
        <v>469</v>
      </c>
      <c r="E171" s="22" t="s">
        <v>472</v>
      </c>
      <c r="F171" s="23">
        <v>44835</v>
      </c>
      <c r="G171" s="23">
        <v>44865</v>
      </c>
      <c r="H171" s="271"/>
      <c r="I171" s="24">
        <v>0.05</v>
      </c>
      <c r="J171" s="24"/>
      <c r="K171" s="24"/>
      <c r="L171" s="24"/>
      <c r="M171" s="24"/>
      <c r="N171" s="24"/>
      <c r="O171" s="24"/>
      <c r="P171" s="24"/>
      <c r="Q171" s="24"/>
      <c r="R171" s="24"/>
      <c r="S171" s="24"/>
      <c r="T171" s="24"/>
      <c r="U171" s="24"/>
      <c r="V171" s="24"/>
      <c r="W171" s="24"/>
      <c r="X171" s="24"/>
      <c r="Y171" s="24"/>
      <c r="Z171" s="24"/>
      <c r="AA171" s="24"/>
      <c r="AB171" s="24">
        <v>1</v>
      </c>
      <c r="AC171" s="24"/>
      <c r="AD171" s="24"/>
      <c r="AE171" s="24"/>
      <c r="AF171" s="24"/>
      <c r="AG171" s="24"/>
      <c r="AH171" s="24">
        <f t="shared" si="13"/>
        <v>1</v>
      </c>
      <c r="AI171" s="44">
        <f t="shared" si="13"/>
        <v>0</v>
      </c>
      <c r="AJ171" s="22" t="s">
        <v>473</v>
      </c>
      <c r="AK171" s="311"/>
      <c r="AL171" s="287"/>
      <c r="AM171" s="45" t="s">
        <v>441</v>
      </c>
      <c r="AN171" s="45" t="s">
        <v>442</v>
      </c>
      <c r="AO171" s="25" t="s">
        <v>443</v>
      </c>
      <c r="AP171" s="25" t="s">
        <v>444</v>
      </c>
      <c r="AQ171" s="72"/>
    </row>
    <row r="172" spans="1:43" s="46" customFormat="1" ht="42.75" hidden="1" x14ac:dyDescent="0.25">
      <c r="A172" s="42" t="s">
        <v>41</v>
      </c>
      <c r="B172" s="43" t="s">
        <v>437</v>
      </c>
      <c r="C172" s="43">
        <v>415</v>
      </c>
      <c r="D172" s="22" t="s">
        <v>469</v>
      </c>
      <c r="E172" s="22" t="s">
        <v>474</v>
      </c>
      <c r="F172" s="23">
        <v>44866</v>
      </c>
      <c r="G172" s="23">
        <v>44925</v>
      </c>
      <c r="H172" s="271"/>
      <c r="I172" s="24">
        <v>0.15</v>
      </c>
      <c r="J172" s="24"/>
      <c r="K172" s="24"/>
      <c r="L172" s="24"/>
      <c r="M172" s="24"/>
      <c r="N172" s="24"/>
      <c r="O172" s="24"/>
      <c r="P172" s="24"/>
      <c r="Q172" s="24"/>
      <c r="R172" s="24"/>
      <c r="S172" s="24"/>
      <c r="T172" s="24"/>
      <c r="U172" s="24"/>
      <c r="V172" s="24"/>
      <c r="W172" s="24"/>
      <c r="X172" s="24"/>
      <c r="Y172" s="24"/>
      <c r="Z172" s="24"/>
      <c r="AA172" s="24"/>
      <c r="AB172" s="24"/>
      <c r="AC172" s="24"/>
      <c r="AD172" s="24">
        <v>0.5</v>
      </c>
      <c r="AE172" s="24"/>
      <c r="AF172" s="24">
        <v>0.5</v>
      </c>
      <c r="AG172" s="24"/>
      <c r="AH172" s="24">
        <f t="shared" si="13"/>
        <v>1</v>
      </c>
      <c r="AI172" s="44">
        <f t="shared" si="13"/>
        <v>0</v>
      </c>
      <c r="AJ172" s="22" t="s">
        <v>475</v>
      </c>
      <c r="AK172" s="311"/>
      <c r="AL172" s="288"/>
      <c r="AM172" s="45" t="s">
        <v>441</v>
      </c>
      <c r="AN172" s="45" t="s">
        <v>442</v>
      </c>
      <c r="AO172" s="25" t="s">
        <v>443</v>
      </c>
      <c r="AP172" s="25" t="s">
        <v>444</v>
      </c>
      <c r="AQ172" s="72"/>
    </row>
    <row r="173" spans="1:43" s="46" customFormat="1" ht="85.5" hidden="1" x14ac:dyDescent="0.25">
      <c r="A173" s="42" t="s">
        <v>41</v>
      </c>
      <c r="B173" s="43" t="s">
        <v>437</v>
      </c>
      <c r="C173" s="43">
        <v>420</v>
      </c>
      <c r="D173" s="22" t="s">
        <v>476</v>
      </c>
      <c r="E173" s="22" t="s">
        <v>477</v>
      </c>
      <c r="F173" s="23">
        <v>44562</v>
      </c>
      <c r="G173" s="23">
        <v>44925</v>
      </c>
      <c r="H173" s="271">
        <f>+I173+I174+I175+I176+I177</f>
        <v>1</v>
      </c>
      <c r="I173" s="24">
        <v>0.2</v>
      </c>
      <c r="J173" s="24"/>
      <c r="K173" s="24"/>
      <c r="L173" s="24">
        <v>0.1</v>
      </c>
      <c r="M173" s="24"/>
      <c r="N173" s="24"/>
      <c r="O173" s="24"/>
      <c r="P173" s="24"/>
      <c r="Q173" s="24"/>
      <c r="R173" s="24">
        <v>0.3</v>
      </c>
      <c r="S173" s="24"/>
      <c r="T173" s="24"/>
      <c r="U173" s="24"/>
      <c r="V173" s="24"/>
      <c r="W173" s="24"/>
      <c r="X173" s="24">
        <v>0.4</v>
      </c>
      <c r="Y173" s="24"/>
      <c r="Z173" s="24"/>
      <c r="AA173" s="24"/>
      <c r="AB173" s="24"/>
      <c r="AC173" s="24"/>
      <c r="AD173" s="24">
        <v>0.1</v>
      </c>
      <c r="AE173" s="24"/>
      <c r="AF173" s="24">
        <v>0.1</v>
      </c>
      <c r="AG173" s="24"/>
      <c r="AH173" s="24">
        <f t="shared" si="13"/>
        <v>1</v>
      </c>
      <c r="AI173" s="44">
        <f t="shared" si="13"/>
        <v>0</v>
      </c>
      <c r="AJ173" s="22" t="s">
        <v>478</v>
      </c>
      <c r="AK173" s="310">
        <v>0.3</v>
      </c>
      <c r="AL173" s="286">
        <v>457450000</v>
      </c>
      <c r="AM173" s="45" t="s">
        <v>441</v>
      </c>
      <c r="AN173" s="45" t="s">
        <v>442</v>
      </c>
      <c r="AO173" s="25" t="s">
        <v>443</v>
      </c>
      <c r="AP173" s="25" t="s">
        <v>444</v>
      </c>
      <c r="AQ173" s="72"/>
    </row>
    <row r="174" spans="1:43" s="46" customFormat="1" ht="106.5" hidden="1" customHeight="1" x14ac:dyDescent="0.25">
      <c r="A174" s="42" t="s">
        <v>41</v>
      </c>
      <c r="B174" s="43" t="s">
        <v>437</v>
      </c>
      <c r="C174" s="43">
        <v>420</v>
      </c>
      <c r="D174" s="22" t="s">
        <v>476</v>
      </c>
      <c r="E174" s="22" t="s">
        <v>479</v>
      </c>
      <c r="F174" s="23">
        <v>44562</v>
      </c>
      <c r="G174" s="23">
        <v>44925</v>
      </c>
      <c r="H174" s="271"/>
      <c r="I174" s="24">
        <v>0.2</v>
      </c>
      <c r="J174" s="24"/>
      <c r="K174" s="24"/>
      <c r="L174" s="24">
        <v>0.1</v>
      </c>
      <c r="M174" s="24"/>
      <c r="N174" s="24"/>
      <c r="O174" s="24"/>
      <c r="P174" s="24"/>
      <c r="Q174" s="24"/>
      <c r="R174" s="24">
        <v>0.3</v>
      </c>
      <c r="S174" s="24"/>
      <c r="T174" s="24"/>
      <c r="U174" s="24"/>
      <c r="V174" s="24"/>
      <c r="W174" s="24"/>
      <c r="X174" s="24">
        <v>0.4</v>
      </c>
      <c r="Y174" s="24"/>
      <c r="Z174" s="24"/>
      <c r="AA174" s="24"/>
      <c r="AB174" s="24"/>
      <c r="AC174" s="24"/>
      <c r="AD174" s="24">
        <v>0.1</v>
      </c>
      <c r="AE174" s="24"/>
      <c r="AF174" s="24">
        <v>0.1</v>
      </c>
      <c r="AG174" s="24"/>
      <c r="AH174" s="24">
        <f t="shared" ref="AH174:AI184" si="14">+J174+L174+N174+P174+R174+T174+V174+X174+Z174+AB174+AD174+AF174</f>
        <v>1</v>
      </c>
      <c r="AI174" s="44">
        <f t="shared" si="14"/>
        <v>0</v>
      </c>
      <c r="AJ174" s="22" t="s">
        <v>480</v>
      </c>
      <c r="AK174" s="311"/>
      <c r="AL174" s="287"/>
      <c r="AM174" s="45" t="s">
        <v>441</v>
      </c>
      <c r="AN174" s="45" t="s">
        <v>442</v>
      </c>
      <c r="AO174" s="25" t="s">
        <v>443</v>
      </c>
      <c r="AP174" s="25" t="s">
        <v>444</v>
      </c>
      <c r="AQ174" s="72"/>
    </row>
    <row r="175" spans="1:43" s="46" customFormat="1" ht="71.25" hidden="1" x14ac:dyDescent="0.25">
      <c r="A175" s="42" t="s">
        <v>41</v>
      </c>
      <c r="B175" s="43" t="s">
        <v>437</v>
      </c>
      <c r="C175" s="43">
        <v>420</v>
      </c>
      <c r="D175" s="22" t="s">
        <v>476</v>
      </c>
      <c r="E175" s="22" t="s">
        <v>481</v>
      </c>
      <c r="F175" s="23">
        <v>44562</v>
      </c>
      <c r="G175" s="23">
        <v>44925</v>
      </c>
      <c r="H175" s="271"/>
      <c r="I175" s="24">
        <v>0.2</v>
      </c>
      <c r="J175" s="24"/>
      <c r="K175" s="24"/>
      <c r="L175" s="24">
        <v>0.1</v>
      </c>
      <c r="M175" s="24"/>
      <c r="N175" s="24"/>
      <c r="O175" s="24"/>
      <c r="P175" s="24"/>
      <c r="Q175" s="24"/>
      <c r="R175" s="24">
        <v>0.3</v>
      </c>
      <c r="S175" s="24"/>
      <c r="T175" s="24"/>
      <c r="U175" s="24"/>
      <c r="V175" s="24"/>
      <c r="W175" s="24"/>
      <c r="X175" s="24">
        <v>0.4</v>
      </c>
      <c r="Y175" s="24"/>
      <c r="Z175" s="24"/>
      <c r="AA175" s="24"/>
      <c r="AB175" s="24"/>
      <c r="AC175" s="24"/>
      <c r="AD175" s="24">
        <v>0.1</v>
      </c>
      <c r="AE175" s="24"/>
      <c r="AF175" s="24">
        <v>0.1</v>
      </c>
      <c r="AG175" s="24"/>
      <c r="AH175" s="24">
        <f t="shared" si="14"/>
        <v>1</v>
      </c>
      <c r="AI175" s="44">
        <f t="shared" si="14"/>
        <v>0</v>
      </c>
      <c r="AJ175" s="22" t="s">
        <v>482</v>
      </c>
      <c r="AK175" s="311"/>
      <c r="AL175" s="287"/>
      <c r="AM175" s="45" t="s">
        <v>441</v>
      </c>
      <c r="AN175" s="45" t="s">
        <v>442</v>
      </c>
      <c r="AO175" s="25" t="s">
        <v>443</v>
      </c>
      <c r="AP175" s="25" t="s">
        <v>444</v>
      </c>
      <c r="AQ175" s="72"/>
    </row>
    <row r="176" spans="1:43" s="46" customFormat="1" ht="57" hidden="1" x14ac:dyDescent="0.25">
      <c r="A176" s="42" t="s">
        <v>41</v>
      </c>
      <c r="B176" s="43" t="s">
        <v>437</v>
      </c>
      <c r="C176" s="43">
        <v>420</v>
      </c>
      <c r="D176" s="22" t="s">
        <v>476</v>
      </c>
      <c r="E176" s="22" t="s">
        <v>483</v>
      </c>
      <c r="F176" s="23">
        <v>44562</v>
      </c>
      <c r="G176" s="23">
        <v>44925</v>
      </c>
      <c r="H176" s="271"/>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484</v>
      </c>
      <c r="AK176" s="311"/>
      <c r="AL176" s="287"/>
      <c r="AM176" s="45" t="s">
        <v>441</v>
      </c>
      <c r="AN176" s="45" t="s">
        <v>442</v>
      </c>
      <c r="AO176" s="25" t="s">
        <v>443</v>
      </c>
      <c r="AP176" s="25" t="s">
        <v>444</v>
      </c>
      <c r="AQ176" s="72"/>
    </row>
    <row r="177" spans="1:43" s="46" customFormat="1" ht="42.75" hidden="1" x14ac:dyDescent="0.25">
      <c r="A177" s="42" t="s">
        <v>41</v>
      </c>
      <c r="B177" s="43" t="s">
        <v>437</v>
      </c>
      <c r="C177" s="43">
        <v>420</v>
      </c>
      <c r="D177" s="22" t="s">
        <v>476</v>
      </c>
      <c r="E177" s="22" t="s">
        <v>485</v>
      </c>
      <c r="F177" s="23">
        <v>44562</v>
      </c>
      <c r="G177" s="23">
        <v>44925</v>
      </c>
      <c r="H177" s="271"/>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0.2</v>
      </c>
      <c r="AE177" s="24"/>
      <c r="AF177" s="24"/>
      <c r="AG177" s="24"/>
      <c r="AH177" s="24">
        <f t="shared" si="14"/>
        <v>1</v>
      </c>
      <c r="AI177" s="44">
        <f t="shared" si="14"/>
        <v>0</v>
      </c>
      <c r="AJ177" s="22" t="s">
        <v>486</v>
      </c>
      <c r="AK177" s="311"/>
      <c r="AL177" s="288"/>
      <c r="AM177" s="45" t="s">
        <v>441</v>
      </c>
      <c r="AN177" s="45" t="s">
        <v>442</v>
      </c>
      <c r="AO177" s="25" t="s">
        <v>443</v>
      </c>
      <c r="AP177" s="25" t="s">
        <v>444</v>
      </c>
      <c r="AQ177" s="72"/>
    </row>
    <row r="178" spans="1:43" s="46" customFormat="1" ht="42.75" hidden="1" x14ac:dyDescent="0.25">
      <c r="A178" s="42" t="s">
        <v>41</v>
      </c>
      <c r="B178" s="43" t="s">
        <v>437</v>
      </c>
      <c r="C178" s="43">
        <v>420</v>
      </c>
      <c r="D178" s="22" t="s">
        <v>487</v>
      </c>
      <c r="E178" s="22" t="s">
        <v>488</v>
      </c>
      <c r="F178" s="23">
        <v>44621</v>
      </c>
      <c r="G178" s="23">
        <v>44895</v>
      </c>
      <c r="H178" s="271">
        <f>+I178+I179+I180+I181+I182+I183+I184</f>
        <v>1</v>
      </c>
      <c r="I178" s="24">
        <v>0.1</v>
      </c>
      <c r="J178" s="24"/>
      <c r="K178" s="24"/>
      <c r="L178" s="24"/>
      <c r="M178" s="24"/>
      <c r="N178" s="24">
        <v>0.1</v>
      </c>
      <c r="O178" s="24"/>
      <c r="P178" s="24"/>
      <c r="Q178" s="24"/>
      <c r="R178" s="24">
        <v>0.2</v>
      </c>
      <c r="S178" s="24"/>
      <c r="T178" s="24"/>
      <c r="U178" s="24"/>
      <c r="V178" s="24">
        <v>0.3</v>
      </c>
      <c r="W178" s="24"/>
      <c r="X178" s="24"/>
      <c r="Y178" s="24"/>
      <c r="Z178" s="24">
        <v>0.2</v>
      </c>
      <c r="AA178" s="24"/>
      <c r="AB178" s="24"/>
      <c r="AC178" s="24"/>
      <c r="AD178" s="24">
        <v>0.2</v>
      </c>
      <c r="AE178" s="24"/>
      <c r="AF178" s="24"/>
      <c r="AG178" s="24"/>
      <c r="AH178" s="24">
        <f t="shared" si="14"/>
        <v>1</v>
      </c>
      <c r="AI178" s="44">
        <f t="shared" si="14"/>
        <v>0</v>
      </c>
      <c r="AJ178" s="22" t="s">
        <v>489</v>
      </c>
      <c r="AK178" s="45" t="s">
        <v>82</v>
      </c>
      <c r="AL178" s="47" t="s">
        <v>82</v>
      </c>
      <c r="AM178" s="45" t="s">
        <v>441</v>
      </c>
      <c r="AN178" s="45" t="s">
        <v>442</v>
      </c>
      <c r="AO178" s="25" t="s">
        <v>443</v>
      </c>
      <c r="AP178" s="25" t="s">
        <v>444</v>
      </c>
      <c r="AQ178" s="72"/>
    </row>
    <row r="179" spans="1:43" s="46" customFormat="1" ht="57" hidden="1" x14ac:dyDescent="0.25">
      <c r="A179" s="42" t="s">
        <v>41</v>
      </c>
      <c r="B179" s="43" t="s">
        <v>437</v>
      </c>
      <c r="C179" s="43">
        <v>420</v>
      </c>
      <c r="D179" s="22" t="s">
        <v>487</v>
      </c>
      <c r="E179" s="22" t="s">
        <v>490</v>
      </c>
      <c r="F179" s="23">
        <v>44774</v>
      </c>
      <c r="G179" s="23">
        <v>44925</v>
      </c>
      <c r="H179" s="271"/>
      <c r="I179" s="24">
        <v>0.1</v>
      </c>
      <c r="J179" s="24"/>
      <c r="K179" s="24"/>
      <c r="L179" s="24"/>
      <c r="M179" s="24"/>
      <c r="N179" s="24"/>
      <c r="O179" s="24"/>
      <c r="P179" s="24"/>
      <c r="Q179" s="24"/>
      <c r="R179" s="24"/>
      <c r="S179" s="24"/>
      <c r="T179" s="24"/>
      <c r="U179" s="24"/>
      <c r="V179" s="24"/>
      <c r="W179" s="24"/>
      <c r="X179" s="24">
        <v>0.2</v>
      </c>
      <c r="Y179" s="24"/>
      <c r="Z179" s="24">
        <v>0.25</v>
      </c>
      <c r="AA179" s="24"/>
      <c r="AB179" s="24">
        <v>0.25</v>
      </c>
      <c r="AC179" s="24"/>
      <c r="AD179" s="24"/>
      <c r="AE179" s="24"/>
      <c r="AF179" s="24">
        <v>0.3</v>
      </c>
      <c r="AG179" s="24"/>
      <c r="AH179" s="24">
        <f t="shared" si="14"/>
        <v>1</v>
      </c>
      <c r="AI179" s="44">
        <f t="shared" si="14"/>
        <v>0</v>
      </c>
      <c r="AJ179" s="22" t="s">
        <v>491</v>
      </c>
      <c r="AK179" s="47" t="s">
        <v>82</v>
      </c>
      <c r="AL179" s="47" t="s">
        <v>82</v>
      </c>
      <c r="AM179" s="45" t="s">
        <v>441</v>
      </c>
      <c r="AN179" s="45" t="s">
        <v>492</v>
      </c>
      <c r="AO179" s="25" t="s">
        <v>443</v>
      </c>
      <c r="AP179" s="25" t="s">
        <v>444</v>
      </c>
      <c r="AQ179" s="72"/>
    </row>
    <row r="180" spans="1:43" s="46" customFormat="1" ht="99.75" hidden="1" x14ac:dyDescent="0.25">
      <c r="A180" s="42" t="s">
        <v>41</v>
      </c>
      <c r="B180" s="43" t="s">
        <v>437</v>
      </c>
      <c r="C180" s="43">
        <v>420</v>
      </c>
      <c r="D180" s="22" t="s">
        <v>487</v>
      </c>
      <c r="E180" s="22" t="s">
        <v>493</v>
      </c>
      <c r="F180" s="23">
        <v>44652</v>
      </c>
      <c r="G180" s="23">
        <v>44926</v>
      </c>
      <c r="H180" s="271"/>
      <c r="I180" s="24">
        <v>0.2</v>
      </c>
      <c r="J180" s="24"/>
      <c r="K180" s="24"/>
      <c r="L180" s="24"/>
      <c r="M180" s="24"/>
      <c r="N180" s="24"/>
      <c r="O180" s="24"/>
      <c r="P180" s="24">
        <v>0.1</v>
      </c>
      <c r="Q180" s="24"/>
      <c r="R180" s="24">
        <v>0.1</v>
      </c>
      <c r="S180" s="24"/>
      <c r="T180" s="24">
        <v>0.1</v>
      </c>
      <c r="U180" s="24"/>
      <c r="V180" s="24">
        <v>0.1</v>
      </c>
      <c r="W180" s="24"/>
      <c r="X180" s="24">
        <v>0.15</v>
      </c>
      <c r="Y180" s="24"/>
      <c r="Z180" s="24">
        <v>0.1</v>
      </c>
      <c r="AA180" s="24"/>
      <c r="AB180" s="24">
        <v>0.1</v>
      </c>
      <c r="AC180" s="24"/>
      <c r="AD180" s="24">
        <v>0.1</v>
      </c>
      <c r="AE180" s="24"/>
      <c r="AF180" s="24">
        <v>0.15</v>
      </c>
      <c r="AG180" s="24"/>
      <c r="AH180" s="24">
        <f t="shared" si="14"/>
        <v>1</v>
      </c>
      <c r="AI180" s="44">
        <f t="shared" si="14"/>
        <v>0</v>
      </c>
      <c r="AJ180" s="22" t="s">
        <v>494</v>
      </c>
      <c r="AK180" s="47" t="s">
        <v>82</v>
      </c>
      <c r="AL180" s="47" t="s">
        <v>82</v>
      </c>
      <c r="AM180" s="45" t="s">
        <v>441</v>
      </c>
      <c r="AN180" s="45" t="s">
        <v>442</v>
      </c>
      <c r="AO180" s="25" t="s">
        <v>443</v>
      </c>
      <c r="AP180" s="25" t="s">
        <v>444</v>
      </c>
      <c r="AQ180" s="72"/>
    </row>
    <row r="181" spans="1:43" s="46" customFormat="1" ht="171" hidden="1" customHeight="1" x14ac:dyDescent="0.25">
      <c r="A181" s="42" t="s">
        <v>41</v>
      </c>
      <c r="B181" s="43" t="s">
        <v>437</v>
      </c>
      <c r="C181" s="43">
        <v>420</v>
      </c>
      <c r="D181" s="22" t="s">
        <v>487</v>
      </c>
      <c r="E181" s="22" t="s">
        <v>495</v>
      </c>
      <c r="F181" s="23">
        <v>44652</v>
      </c>
      <c r="G181" s="23">
        <v>44925</v>
      </c>
      <c r="H181" s="271"/>
      <c r="I181" s="24">
        <v>0.1</v>
      </c>
      <c r="J181" s="24"/>
      <c r="K181" s="24"/>
      <c r="L181" s="24"/>
      <c r="M181" s="24"/>
      <c r="N181" s="24"/>
      <c r="O181" s="24"/>
      <c r="P181" s="24">
        <v>0.2</v>
      </c>
      <c r="Q181" s="24"/>
      <c r="R181" s="24"/>
      <c r="S181" s="24"/>
      <c r="T181" s="24">
        <v>0.2</v>
      </c>
      <c r="U181" s="24"/>
      <c r="V181" s="24"/>
      <c r="W181" s="24"/>
      <c r="X181" s="24">
        <v>0.2</v>
      </c>
      <c r="Y181" s="24"/>
      <c r="Z181" s="24"/>
      <c r="AA181" s="24"/>
      <c r="AB181" s="24">
        <v>0.2</v>
      </c>
      <c r="AC181" s="24"/>
      <c r="AD181" s="24"/>
      <c r="AE181" s="24"/>
      <c r="AF181" s="24">
        <v>0.2</v>
      </c>
      <c r="AG181" s="24"/>
      <c r="AH181" s="24">
        <f t="shared" si="14"/>
        <v>1</v>
      </c>
      <c r="AI181" s="44">
        <f t="shared" si="14"/>
        <v>0</v>
      </c>
      <c r="AJ181" s="22" t="s">
        <v>496</v>
      </c>
      <c r="AK181" s="45" t="s">
        <v>82</v>
      </c>
      <c r="AL181" s="47" t="s">
        <v>82</v>
      </c>
      <c r="AM181" s="45" t="s">
        <v>441</v>
      </c>
      <c r="AN181" s="45" t="s">
        <v>442</v>
      </c>
      <c r="AO181" s="25" t="s">
        <v>443</v>
      </c>
      <c r="AP181" s="25" t="s">
        <v>444</v>
      </c>
      <c r="AQ181" s="72"/>
    </row>
    <row r="182" spans="1:43" s="46" customFormat="1" ht="155.25" hidden="1" customHeight="1" x14ac:dyDescent="0.25">
      <c r="A182" s="42" t="s">
        <v>41</v>
      </c>
      <c r="B182" s="43" t="s">
        <v>437</v>
      </c>
      <c r="C182" s="43">
        <v>420</v>
      </c>
      <c r="D182" s="22" t="s">
        <v>487</v>
      </c>
      <c r="E182" s="22" t="s">
        <v>497</v>
      </c>
      <c r="F182" s="23">
        <v>44622</v>
      </c>
      <c r="G182" s="23">
        <v>44925</v>
      </c>
      <c r="H182" s="271"/>
      <c r="I182" s="24">
        <v>0.3</v>
      </c>
      <c r="J182" s="24"/>
      <c r="K182" s="24"/>
      <c r="L182" s="24"/>
      <c r="M182" s="24"/>
      <c r="N182" s="24">
        <v>0.2</v>
      </c>
      <c r="O182" s="24"/>
      <c r="P182" s="24"/>
      <c r="Q182" s="24"/>
      <c r="R182" s="24"/>
      <c r="S182" s="24"/>
      <c r="T182" s="24">
        <v>0.3</v>
      </c>
      <c r="U182" s="24"/>
      <c r="V182" s="24"/>
      <c r="W182" s="24"/>
      <c r="X182" s="24"/>
      <c r="Y182" s="24"/>
      <c r="Z182" s="24">
        <v>0.3</v>
      </c>
      <c r="AA182" s="24"/>
      <c r="AB182" s="24"/>
      <c r="AC182" s="24"/>
      <c r="AD182" s="24"/>
      <c r="AE182" s="24"/>
      <c r="AF182" s="24">
        <v>0.2</v>
      </c>
      <c r="AG182" s="24"/>
      <c r="AH182" s="24">
        <f t="shared" si="14"/>
        <v>1</v>
      </c>
      <c r="AI182" s="44">
        <f t="shared" si="14"/>
        <v>0</v>
      </c>
      <c r="AJ182" s="22" t="s">
        <v>498</v>
      </c>
      <c r="AK182" s="45" t="s">
        <v>82</v>
      </c>
      <c r="AL182" s="47" t="s">
        <v>82</v>
      </c>
      <c r="AM182" s="45" t="s">
        <v>441</v>
      </c>
      <c r="AN182" s="45" t="s">
        <v>442</v>
      </c>
      <c r="AO182" s="25" t="s">
        <v>443</v>
      </c>
      <c r="AP182" s="25" t="s">
        <v>444</v>
      </c>
      <c r="AQ182" s="72"/>
    </row>
    <row r="183" spans="1:43" s="46" customFormat="1" ht="66.75" hidden="1" customHeight="1" x14ac:dyDescent="0.25">
      <c r="A183" s="42" t="s">
        <v>41</v>
      </c>
      <c r="B183" s="43" t="s">
        <v>437</v>
      </c>
      <c r="C183" s="43">
        <v>420</v>
      </c>
      <c r="D183" s="22" t="s">
        <v>487</v>
      </c>
      <c r="E183" s="22" t="s">
        <v>499</v>
      </c>
      <c r="F183" s="23">
        <v>44621</v>
      </c>
      <c r="G183" s="23">
        <v>44681</v>
      </c>
      <c r="H183" s="271"/>
      <c r="I183" s="24">
        <v>0.1</v>
      </c>
      <c r="J183" s="24"/>
      <c r="K183" s="24"/>
      <c r="L183" s="24"/>
      <c r="M183" s="24"/>
      <c r="N183" s="24">
        <v>0.3</v>
      </c>
      <c r="O183" s="24"/>
      <c r="P183" s="24">
        <v>0.7</v>
      </c>
      <c r="Q183" s="24"/>
      <c r="R183" s="24"/>
      <c r="S183" s="24"/>
      <c r="T183" s="24"/>
      <c r="U183" s="24"/>
      <c r="V183" s="24"/>
      <c r="W183" s="24"/>
      <c r="X183" s="24"/>
      <c r="Y183" s="24"/>
      <c r="Z183" s="24"/>
      <c r="AA183" s="24"/>
      <c r="AB183" s="24"/>
      <c r="AC183" s="24"/>
      <c r="AD183" s="24"/>
      <c r="AE183" s="24"/>
      <c r="AF183" s="24"/>
      <c r="AG183" s="24"/>
      <c r="AH183" s="24">
        <f t="shared" si="14"/>
        <v>1</v>
      </c>
      <c r="AI183" s="44">
        <f t="shared" si="14"/>
        <v>0</v>
      </c>
      <c r="AJ183" s="22" t="s">
        <v>500</v>
      </c>
      <c r="AK183" s="45" t="s">
        <v>82</v>
      </c>
      <c r="AL183" s="47" t="s">
        <v>82</v>
      </c>
      <c r="AM183" s="45" t="s">
        <v>441</v>
      </c>
      <c r="AN183" s="45" t="s">
        <v>442</v>
      </c>
      <c r="AO183" s="25" t="s">
        <v>443</v>
      </c>
      <c r="AP183" s="25" t="s">
        <v>444</v>
      </c>
      <c r="AQ183" s="72"/>
    </row>
    <row r="184" spans="1:43" s="46" customFormat="1" ht="71.25" hidden="1" x14ac:dyDescent="0.25">
      <c r="A184" s="42" t="s">
        <v>41</v>
      </c>
      <c r="B184" s="43" t="s">
        <v>437</v>
      </c>
      <c r="C184" s="43">
        <v>420</v>
      </c>
      <c r="D184" s="22" t="s">
        <v>487</v>
      </c>
      <c r="E184" s="22" t="s">
        <v>501</v>
      </c>
      <c r="F184" s="23">
        <v>44593</v>
      </c>
      <c r="G184" s="23">
        <v>44925</v>
      </c>
      <c r="H184" s="271"/>
      <c r="I184" s="24">
        <v>0.1</v>
      </c>
      <c r="J184" s="24"/>
      <c r="K184" s="24"/>
      <c r="L184" s="24"/>
      <c r="M184" s="24"/>
      <c r="N184" s="24">
        <v>0.25</v>
      </c>
      <c r="O184" s="24"/>
      <c r="P184" s="24"/>
      <c r="Q184" s="24"/>
      <c r="R184" s="24"/>
      <c r="S184" s="24"/>
      <c r="T184" s="24">
        <v>0.25</v>
      </c>
      <c r="U184" s="24"/>
      <c r="V184" s="24"/>
      <c r="W184" s="24"/>
      <c r="X184" s="24"/>
      <c r="Y184" s="24"/>
      <c r="Z184" s="24">
        <v>0.25</v>
      </c>
      <c r="AA184" s="24"/>
      <c r="AB184" s="24"/>
      <c r="AC184" s="24"/>
      <c r="AD184" s="24"/>
      <c r="AE184" s="24"/>
      <c r="AF184" s="24">
        <v>0.25</v>
      </c>
      <c r="AG184" s="24"/>
      <c r="AH184" s="24">
        <f t="shared" si="14"/>
        <v>1</v>
      </c>
      <c r="AI184" s="44">
        <f t="shared" si="14"/>
        <v>0</v>
      </c>
      <c r="AJ184" s="22" t="s">
        <v>502</v>
      </c>
      <c r="AK184" s="45" t="s">
        <v>82</v>
      </c>
      <c r="AL184" s="47" t="s">
        <v>82</v>
      </c>
      <c r="AM184" s="45" t="s">
        <v>441</v>
      </c>
      <c r="AN184" s="45" t="s">
        <v>442</v>
      </c>
      <c r="AO184" s="25" t="s">
        <v>443</v>
      </c>
      <c r="AP184" s="25" t="s">
        <v>444</v>
      </c>
      <c r="AQ184" s="72"/>
    </row>
    <row r="185" spans="1:43" s="46" customFormat="1" ht="71.25" hidden="1" x14ac:dyDescent="0.25">
      <c r="A185" s="42" t="s">
        <v>503</v>
      </c>
      <c r="B185" s="43" t="s">
        <v>504</v>
      </c>
      <c r="C185" s="43">
        <v>27</v>
      </c>
      <c r="D185" s="22" t="s">
        <v>505</v>
      </c>
      <c r="E185" s="22" t="s">
        <v>506</v>
      </c>
      <c r="F185" s="23">
        <v>44593</v>
      </c>
      <c r="G185" s="23">
        <v>44925</v>
      </c>
      <c r="H185" s="271">
        <f>I185+I186+I187+I188+I189</f>
        <v>1</v>
      </c>
      <c r="I185" s="24">
        <v>0.2</v>
      </c>
      <c r="J185" s="24"/>
      <c r="K185" s="24"/>
      <c r="L185" s="24">
        <v>0.1</v>
      </c>
      <c r="M185" s="24"/>
      <c r="N185" s="24">
        <v>0.1</v>
      </c>
      <c r="O185" s="24"/>
      <c r="P185" s="24">
        <v>0.1</v>
      </c>
      <c r="Q185" s="24"/>
      <c r="R185" s="24">
        <v>0.1</v>
      </c>
      <c r="S185" s="24"/>
      <c r="T185" s="24">
        <v>0.1</v>
      </c>
      <c r="U185" s="24"/>
      <c r="V185" s="24">
        <v>0.1</v>
      </c>
      <c r="W185" s="24"/>
      <c r="X185" s="24">
        <v>0.1</v>
      </c>
      <c r="Y185" s="24"/>
      <c r="Z185" s="24">
        <v>0.1</v>
      </c>
      <c r="AA185" s="24"/>
      <c r="AB185" s="24">
        <v>0.1</v>
      </c>
      <c r="AC185" s="24"/>
      <c r="AD185" s="24">
        <v>0.05</v>
      </c>
      <c r="AE185" s="24"/>
      <c r="AF185" s="24">
        <v>0.05</v>
      </c>
      <c r="AG185" s="24"/>
      <c r="AH185" s="24">
        <f>+J185+L185+N185+P185+R185+T185+V185+X185+Z185+AB185+AD185+AF185</f>
        <v>1</v>
      </c>
      <c r="AI185" s="44">
        <f>+K185+M185+O185+Q185+S185+U185+W185+Y185+AA185+AC185+AE185+AG185</f>
        <v>0</v>
      </c>
      <c r="AJ185" s="22" t="s">
        <v>507</v>
      </c>
      <c r="AK185" s="309">
        <v>0.25</v>
      </c>
      <c r="AL185" s="269">
        <v>206000000</v>
      </c>
      <c r="AM185" s="45" t="s">
        <v>508</v>
      </c>
      <c r="AN185" s="45" t="s">
        <v>509</v>
      </c>
      <c r="AO185" s="25" t="s">
        <v>510</v>
      </c>
      <c r="AP185" s="25" t="s">
        <v>511</v>
      </c>
      <c r="AQ185" s="72"/>
    </row>
    <row r="186" spans="1:43" s="46" customFormat="1" ht="72.75" hidden="1" customHeight="1" x14ac:dyDescent="0.25">
      <c r="A186" s="42" t="s">
        <v>503</v>
      </c>
      <c r="B186" s="43" t="s">
        <v>504</v>
      </c>
      <c r="C186" s="43">
        <v>27</v>
      </c>
      <c r="D186" s="22" t="s">
        <v>505</v>
      </c>
      <c r="E186" s="22" t="s">
        <v>512</v>
      </c>
      <c r="F186" s="23">
        <v>44593</v>
      </c>
      <c r="G186" s="23">
        <v>44925</v>
      </c>
      <c r="H186" s="271"/>
      <c r="I186" s="24">
        <v>0.05</v>
      </c>
      <c r="J186" s="24"/>
      <c r="K186" s="24"/>
      <c r="L186" s="24">
        <v>0.1</v>
      </c>
      <c r="M186" s="24"/>
      <c r="N186" s="24">
        <v>0.1</v>
      </c>
      <c r="O186" s="24"/>
      <c r="P186" s="24">
        <v>0.1</v>
      </c>
      <c r="Q186" s="24"/>
      <c r="R186" s="24">
        <v>0.1</v>
      </c>
      <c r="S186" s="24"/>
      <c r="T186" s="24">
        <v>0.1</v>
      </c>
      <c r="U186" s="24"/>
      <c r="V186" s="24">
        <v>0.1</v>
      </c>
      <c r="W186" s="24"/>
      <c r="X186" s="24">
        <v>0.1</v>
      </c>
      <c r="Y186" s="24"/>
      <c r="Z186" s="24">
        <v>0.1</v>
      </c>
      <c r="AA186" s="24"/>
      <c r="AB186" s="24">
        <v>0.1</v>
      </c>
      <c r="AC186" s="24"/>
      <c r="AD186" s="24">
        <v>0.05</v>
      </c>
      <c r="AE186" s="24"/>
      <c r="AF186" s="24">
        <v>0.05</v>
      </c>
      <c r="AG186" s="24"/>
      <c r="AH186" s="24">
        <f t="shared" ref="AH186:AI190" si="15">+J186+L186+N186+P186+R186+T186+V186+X186+Z186+AB186+AD186+AF186</f>
        <v>1</v>
      </c>
      <c r="AI186" s="44">
        <f t="shared" si="15"/>
        <v>0</v>
      </c>
      <c r="AJ186" s="22" t="s">
        <v>513</v>
      </c>
      <c r="AK186" s="302"/>
      <c r="AL186" s="270"/>
      <c r="AM186" s="45" t="s">
        <v>508</v>
      </c>
      <c r="AN186" s="45" t="s">
        <v>509</v>
      </c>
      <c r="AO186" s="25" t="s">
        <v>510</v>
      </c>
      <c r="AP186" s="25" t="s">
        <v>511</v>
      </c>
      <c r="AQ186" s="72"/>
    </row>
    <row r="187" spans="1:43" s="46" customFormat="1" ht="186" hidden="1" customHeight="1" x14ac:dyDescent="0.25">
      <c r="A187" s="42" t="s">
        <v>503</v>
      </c>
      <c r="B187" s="43" t="s">
        <v>504</v>
      </c>
      <c r="C187" s="43">
        <v>27</v>
      </c>
      <c r="D187" s="22" t="s">
        <v>505</v>
      </c>
      <c r="E187" s="22" t="s">
        <v>514</v>
      </c>
      <c r="F187" s="23">
        <v>44621</v>
      </c>
      <c r="G187" s="23">
        <v>44926</v>
      </c>
      <c r="H187" s="271"/>
      <c r="I187" s="24">
        <v>0.3</v>
      </c>
      <c r="J187" s="24"/>
      <c r="K187" s="24"/>
      <c r="L187" s="24"/>
      <c r="M187" s="24"/>
      <c r="N187" s="24">
        <v>0.1</v>
      </c>
      <c r="O187" s="24"/>
      <c r="P187" s="24">
        <v>0.1</v>
      </c>
      <c r="Q187" s="24"/>
      <c r="R187" s="24">
        <v>0.1</v>
      </c>
      <c r="S187" s="24"/>
      <c r="T187" s="24">
        <v>0.1</v>
      </c>
      <c r="U187" s="24"/>
      <c r="V187" s="24">
        <v>0.1</v>
      </c>
      <c r="W187" s="24"/>
      <c r="X187" s="24">
        <v>0.1</v>
      </c>
      <c r="Y187" s="24"/>
      <c r="Z187" s="24">
        <v>0.1</v>
      </c>
      <c r="AA187" s="24"/>
      <c r="AB187" s="24">
        <v>0.1</v>
      </c>
      <c r="AC187" s="24"/>
      <c r="AD187" s="24">
        <v>0.1</v>
      </c>
      <c r="AE187" s="24"/>
      <c r="AF187" s="24">
        <v>0.1</v>
      </c>
      <c r="AG187" s="24"/>
      <c r="AH187" s="24">
        <f t="shared" si="15"/>
        <v>0.99999999999999989</v>
      </c>
      <c r="AI187" s="44">
        <f t="shared" si="15"/>
        <v>0</v>
      </c>
      <c r="AJ187" s="22" t="s">
        <v>515</v>
      </c>
      <c r="AK187" s="302"/>
      <c r="AL187" s="270"/>
      <c r="AM187" s="45" t="s">
        <v>508</v>
      </c>
      <c r="AN187" s="45" t="s">
        <v>509</v>
      </c>
      <c r="AO187" s="25" t="s">
        <v>510</v>
      </c>
      <c r="AP187" s="25" t="s">
        <v>511</v>
      </c>
      <c r="AQ187" s="72"/>
    </row>
    <row r="188" spans="1:43" s="46" customFormat="1" ht="71.25" hidden="1" x14ac:dyDescent="0.25">
      <c r="A188" s="42" t="s">
        <v>503</v>
      </c>
      <c r="B188" s="43" t="s">
        <v>504</v>
      </c>
      <c r="C188" s="43">
        <v>27</v>
      </c>
      <c r="D188" s="22" t="s">
        <v>505</v>
      </c>
      <c r="E188" s="22" t="s">
        <v>516</v>
      </c>
      <c r="F188" s="23">
        <v>44621</v>
      </c>
      <c r="G188" s="23">
        <v>44926</v>
      </c>
      <c r="H188" s="271"/>
      <c r="I188" s="24">
        <v>0.4</v>
      </c>
      <c r="J188" s="24"/>
      <c r="K188" s="24"/>
      <c r="L188" s="24"/>
      <c r="M188" s="24"/>
      <c r="N188" s="24">
        <v>0.1</v>
      </c>
      <c r="O188" s="24"/>
      <c r="P188" s="24">
        <v>0.1</v>
      </c>
      <c r="Q188" s="24"/>
      <c r="R188" s="24">
        <v>0.1</v>
      </c>
      <c r="S188" s="24"/>
      <c r="T188" s="24">
        <v>0.1</v>
      </c>
      <c r="U188" s="24"/>
      <c r="V188" s="24">
        <v>0.1</v>
      </c>
      <c r="W188" s="24"/>
      <c r="X188" s="24">
        <v>0.1</v>
      </c>
      <c r="Y188" s="24"/>
      <c r="Z188" s="24">
        <v>0.1</v>
      </c>
      <c r="AA188" s="24"/>
      <c r="AB188" s="24">
        <v>0.1</v>
      </c>
      <c r="AC188" s="24"/>
      <c r="AD188" s="24">
        <v>0.1</v>
      </c>
      <c r="AE188" s="24"/>
      <c r="AF188" s="24">
        <v>0.1</v>
      </c>
      <c r="AG188" s="24"/>
      <c r="AH188" s="24">
        <f t="shared" si="15"/>
        <v>0.99999999999999989</v>
      </c>
      <c r="AI188" s="44">
        <f t="shared" si="15"/>
        <v>0</v>
      </c>
      <c r="AJ188" s="22" t="s">
        <v>517</v>
      </c>
      <c r="AK188" s="302"/>
      <c r="AL188" s="270"/>
      <c r="AM188" s="45" t="s">
        <v>508</v>
      </c>
      <c r="AN188" s="45" t="s">
        <v>509</v>
      </c>
      <c r="AO188" s="25" t="s">
        <v>510</v>
      </c>
      <c r="AP188" s="25" t="s">
        <v>511</v>
      </c>
      <c r="AQ188" s="72"/>
    </row>
    <row r="189" spans="1:43" s="46" customFormat="1" ht="69" hidden="1" customHeight="1" x14ac:dyDescent="0.25">
      <c r="A189" s="42" t="s">
        <v>503</v>
      </c>
      <c r="B189" s="43" t="s">
        <v>504</v>
      </c>
      <c r="C189" s="43">
        <v>27</v>
      </c>
      <c r="D189" s="22" t="s">
        <v>505</v>
      </c>
      <c r="E189" s="22" t="s">
        <v>518</v>
      </c>
      <c r="F189" s="23">
        <v>44621</v>
      </c>
      <c r="G189" s="23">
        <v>44926</v>
      </c>
      <c r="H189" s="271"/>
      <c r="I189" s="24">
        <v>0.05</v>
      </c>
      <c r="J189" s="24"/>
      <c r="K189" s="24"/>
      <c r="L189" s="24"/>
      <c r="M189" s="24"/>
      <c r="N189" s="24">
        <v>0.1</v>
      </c>
      <c r="O189" s="24"/>
      <c r="P189" s="24">
        <v>0.1</v>
      </c>
      <c r="Q189" s="24"/>
      <c r="R189" s="24">
        <v>0.1</v>
      </c>
      <c r="S189" s="24"/>
      <c r="T189" s="24">
        <v>0.1</v>
      </c>
      <c r="U189" s="24"/>
      <c r="V189" s="24">
        <v>0.1</v>
      </c>
      <c r="W189" s="24"/>
      <c r="X189" s="24">
        <v>0.1</v>
      </c>
      <c r="Y189" s="24"/>
      <c r="Z189" s="24">
        <v>0.1</v>
      </c>
      <c r="AA189" s="24"/>
      <c r="AB189" s="24">
        <v>0.1</v>
      </c>
      <c r="AC189" s="24"/>
      <c r="AD189" s="24">
        <v>0.1</v>
      </c>
      <c r="AE189" s="24"/>
      <c r="AF189" s="24">
        <v>0.1</v>
      </c>
      <c r="AG189" s="24"/>
      <c r="AH189" s="24">
        <f t="shared" si="15"/>
        <v>0.99999999999999989</v>
      </c>
      <c r="AI189" s="44">
        <f t="shared" si="15"/>
        <v>0</v>
      </c>
      <c r="AJ189" s="22" t="s">
        <v>519</v>
      </c>
      <c r="AK189" s="302"/>
      <c r="AL189" s="277"/>
      <c r="AM189" s="45" t="s">
        <v>508</v>
      </c>
      <c r="AN189" s="45" t="s">
        <v>509</v>
      </c>
      <c r="AO189" s="25" t="s">
        <v>510</v>
      </c>
      <c r="AP189" s="25" t="s">
        <v>511</v>
      </c>
      <c r="AQ189" s="72"/>
    </row>
    <row r="190" spans="1:43" s="46" customFormat="1" ht="69" hidden="1" customHeight="1" x14ac:dyDescent="0.25">
      <c r="A190" s="42" t="s">
        <v>503</v>
      </c>
      <c r="B190" s="43" t="s">
        <v>504</v>
      </c>
      <c r="C190" s="43">
        <v>27</v>
      </c>
      <c r="D190" s="22" t="s">
        <v>520</v>
      </c>
      <c r="E190" s="22" t="s">
        <v>521</v>
      </c>
      <c r="F190" s="23">
        <v>44713</v>
      </c>
      <c r="G190" s="23">
        <v>44742</v>
      </c>
      <c r="H190" s="40">
        <v>1</v>
      </c>
      <c r="I190" s="24">
        <v>1</v>
      </c>
      <c r="J190" s="24"/>
      <c r="K190" s="24"/>
      <c r="L190" s="24"/>
      <c r="M190" s="24"/>
      <c r="N190" s="24"/>
      <c r="O190" s="24"/>
      <c r="P190" s="24"/>
      <c r="Q190" s="24"/>
      <c r="R190" s="24"/>
      <c r="S190" s="24"/>
      <c r="T190" s="24">
        <v>1</v>
      </c>
      <c r="U190" s="24"/>
      <c r="V190" s="24"/>
      <c r="W190" s="24"/>
      <c r="X190" s="24"/>
      <c r="Y190" s="24"/>
      <c r="Z190" s="24"/>
      <c r="AA190" s="24"/>
      <c r="AB190" s="24"/>
      <c r="AC190" s="24"/>
      <c r="AD190" s="24"/>
      <c r="AE190" s="24"/>
      <c r="AF190" s="24"/>
      <c r="AG190" s="24"/>
      <c r="AH190" s="24">
        <f t="shared" si="15"/>
        <v>1</v>
      </c>
      <c r="AI190" s="44">
        <f t="shared" si="15"/>
        <v>0</v>
      </c>
      <c r="AJ190" s="22" t="s">
        <v>522</v>
      </c>
      <c r="AK190" s="45" t="s">
        <v>82</v>
      </c>
      <c r="AL190" s="47" t="s">
        <v>82</v>
      </c>
      <c r="AM190" s="45" t="s">
        <v>508</v>
      </c>
      <c r="AN190" s="45" t="s">
        <v>509</v>
      </c>
      <c r="AO190" s="25" t="s">
        <v>510</v>
      </c>
      <c r="AP190" s="25" t="s">
        <v>511</v>
      </c>
      <c r="AQ190" s="72"/>
    </row>
    <row r="191" spans="1:43" s="46" customFormat="1" ht="101.25" hidden="1" customHeight="1" x14ac:dyDescent="0.25">
      <c r="A191" s="42" t="s">
        <v>411</v>
      </c>
      <c r="B191" s="43" t="s">
        <v>412</v>
      </c>
      <c r="C191" s="43">
        <v>325</v>
      </c>
      <c r="D191" s="22" t="s">
        <v>523</v>
      </c>
      <c r="E191" s="22" t="s">
        <v>524</v>
      </c>
      <c r="F191" s="23">
        <v>44593</v>
      </c>
      <c r="G191" s="23">
        <v>44620</v>
      </c>
      <c r="H191" s="271">
        <f>+I191+I192+I193+I194+I195+I196+I197</f>
        <v>1</v>
      </c>
      <c r="I191" s="24">
        <v>0.2</v>
      </c>
      <c r="J191" s="24">
        <v>1</v>
      </c>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+J191+L191+N191+P191+R191+T191+V191+X191+Z191+AB191+AD191+AF191</f>
        <v>1</v>
      </c>
      <c r="AI191" s="44">
        <f>+K191+M191+O191+Q191+S191+U191+W191+Y191+AA191+AC191+AE191+AG191</f>
        <v>0</v>
      </c>
      <c r="AJ191" s="22" t="s">
        <v>525</v>
      </c>
      <c r="AK191" s="302">
        <v>67</v>
      </c>
      <c r="AL191" s="269">
        <v>692500309</v>
      </c>
      <c r="AM191" s="45" t="s">
        <v>526</v>
      </c>
      <c r="AN191" s="45" t="s">
        <v>527</v>
      </c>
      <c r="AO191" s="25" t="s">
        <v>528</v>
      </c>
      <c r="AP191" s="25" t="s">
        <v>416</v>
      </c>
      <c r="AQ191" s="72"/>
    </row>
    <row r="192" spans="1:43" s="46" customFormat="1" ht="97.5" hidden="1" customHeight="1" x14ac:dyDescent="0.25">
      <c r="A192" s="42" t="s">
        <v>411</v>
      </c>
      <c r="B192" s="43" t="s">
        <v>412</v>
      </c>
      <c r="C192" s="43">
        <v>325</v>
      </c>
      <c r="D192" s="22" t="s">
        <v>523</v>
      </c>
      <c r="E192" s="22" t="s">
        <v>529</v>
      </c>
      <c r="F192" s="23">
        <v>44621</v>
      </c>
      <c r="G192" s="23">
        <v>44712</v>
      </c>
      <c r="H192" s="271"/>
      <c r="I192" s="24">
        <v>0.1</v>
      </c>
      <c r="J192" s="24"/>
      <c r="K192" s="24"/>
      <c r="L192" s="24"/>
      <c r="M192" s="24"/>
      <c r="N192" s="24">
        <v>0.3</v>
      </c>
      <c r="O192" s="24"/>
      <c r="P192" s="24">
        <v>0.3</v>
      </c>
      <c r="Q192" s="24"/>
      <c r="R192" s="24">
        <v>0.4</v>
      </c>
      <c r="S192" s="24"/>
      <c r="T192" s="24"/>
      <c r="U192" s="24"/>
      <c r="V192" s="24"/>
      <c r="W192" s="24"/>
      <c r="X192" s="24"/>
      <c r="Y192" s="24"/>
      <c r="Z192" s="24"/>
      <c r="AA192" s="24"/>
      <c r="AB192" s="24"/>
      <c r="AC192" s="24"/>
      <c r="AD192" s="24"/>
      <c r="AE192" s="24"/>
      <c r="AF192" s="24"/>
      <c r="AG192" s="24"/>
      <c r="AH192" s="24">
        <f t="shared" ref="AH192:AI210" si="16">+J192+L192+N192+P192+R192+T192+V192+X192+Z192+AB192+AD192+AF192</f>
        <v>1</v>
      </c>
      <c r="AI192" s="44">
        <f t="shared" si="16"/>
        <v>0</v>
      </c>
      <c r="AJ192" s="22" t="s">
        <v>530</v>
      </c>
      <c r="AK192" s="302"/>
      <c r="AL192" s="270"/>
      <c r="AM192" s="45" t="s">
        <v>526</v>
      </c>
      <c r="AN192" s="45" t="s">
        <v>527</v>
      </c>
      <c r="AO192" s="25" t="s">
        <v>528</v>
      </c>
      <c r="AP192" s="25" t="s">
        <v>416</v>
      </c>
      <c r="AQ192" s="72"/>
    </row>
    <row r="193" spans="1:43" s="46" customFormat="1" ht="90" hidden="1" customHeight="1" x14ac:dyDescent="0.25">
      <c r="A193" s="42" t="s">
        <v>411</v>
      </c>
      <c r="B193" s="43" t="s">
        <v>412</v>
      </c>
      <c r="C193" s="43">
        <v>325</v>
      </c>
      <c r="D193" s="22" t="s">
        <v>523</v>
      </c>
      <c r="E193" s="22" t="s">
        <v>531</v>
      </c>
      <c r="F193" s="23">
        <v>44593</v>
      </c>
      <c r="G193" s="23">
        <v>44681</v>
      </c>
      <c r="H193" s="271"/>
      <c r="I193" s="24">
        <v>0.05</v>
      </c>
      <c r="J193" s="24"/>
      <c r="K193" s="24"/>
      <c r="L193" s="24">
        <v>0.5</v>
      </c>
      <c r="M193" s="24"/>
      <c r="N193" s="24">
        <v>0.3</v>
      </c>
      <c r="O193" s="24"/>
      <c r="P193" s="24">
        <v>0.2</v>
      </c>
      <c r="Q193" s="24"/>
      <c r="R193" s="24"/>
      <c r="S193" s="24"/>
      <c r="T193" s="24"/>
      <c r="U193" s="24"/>
      <c r="V193" s="24"/>
      <c r="W193" s="24"/>
      <c r="X193" s="24"/>
      <c r="Y193" s="24"/>
      <c r="Z193" s="24"/>
      <c r="AA193" s="24"/>
      <c r="AB193" s="24"/>
      <c r="AC193" s="24"/>
      <c r="AD193" s="24"/>
      <c r="AE193" s="24"/>
      <c r="AF193" s="24"/>
      <c r="AG193" s="24"/>
      <c r="AH193" s="24">
        <f t="shared" si="16"/>
        <v>1</v>
      </c>
      <c r="AI193" s="44">
        <f t="shared" si="16"/>
        <v>0</v>
      </c>
      <c r="AJ193" s="22" t="s">
        <v>532</v>
      </c>
      <c r="AK193" s="302"/>
      <c r="AL193" s="270"/>
      <c r="AM193" s="45" t="s">
        <v>526</v>
      </c>
      <c r="AN193" s="45" t="s">
        <v>527</v>
      </c>
      <c r="AO193" s="25" t="s">
        <v>528</v>
      </c>
      <c r="AP193" s="25" t="s">
        <v>416</v>
      </c>
      <c r="AQ193" s="72"/>
    </row>
    <row r="194" spans="1:43" s="46" customFormat="1" ht="87" hidden="1" customHeight="1" x14ac:dyDescent="0.25">
      <c r="A194" s="42" t="s">
        <v>411</v>
      </c>
      <c r="B194" s="43" t="s">
        <v>412</v>
      </c>
      <c r="C194" s="43">
        <v>325</v>
      </c>
      <c r="D194" s="22" t="s">
        <v>523</v>
      </c>
      <c r="E194" s="22" t="s">
        <v>533</v>
      </c>
      <c r="F194" s="23">
        <v>44652</v>
      </c>
      <c r="G194" s="23">
        <v>44712</v>
      </c>
      <c r="H194" s="271"/>
      <c r="I194" s="24">
        <v>0.05</v>
      </c>
      <c r="J194" s="24"/>
      <c r="K194" s="24"/>
      <c r="L194" s="24"/>
      <c r="M194" s="24"/>
      <c r="N194" s="24"/>
      <c r="O194" s="24"/>
      <c r="P194" s="24">
        <v>0.5</v>
      </c>
      <c r="Q194" s="24"/>
      <c r="R194" s="24">
        <v>0.5</v>
      </c>
      <c r="S194" s="24"/>
      <c r="T194" s="24"/>
      <c r="U194" s="24"/>
      <c r="V194" s="24"/>
      <c r="W194" s="24"/>
      <c r="X194" s="24"/>
      <c r="Y194" s="24"/>
      <c r="Z194" s="24"/>
      <c r="AA194" s="24"/>
      <c r="AB194" s="24"/>
      <c r="AC194" s="24"/>
      <c r="AD194" s="24"/>
      <c r="AE194" s="24"/>
      <c r="AF194" s="24"/>
      <c r="AG194" s="24"/>
      <c r="AH194" s="24">
        <f t="shared" si="16"/>
        <v>1</v>
      </c>
      <c r="AI194" s="44">
        <f t="shared" si="16"/>
        <v>0</v>
      </c>
      <c r="AJ194" s="22" t="s">
        <v>534</v>
      </c>
      <c r="AK194" s="302"/>
      <c r="AL194" s="270"/>
      <c r="AM194" s="45" t="s">
        <v>526</v>
      </c>
      <c r="AN194" s="45" t="s">
        <v>527</v>
      </c>
      <c r="AO194" s="25" t="s">
        <v>528</v>
      </c>
      <c r="AP194" s="25" t="s">
        <v>416</v>
      </c>
      <c r="AQ194" s="72"/>
    </row>
    <row r="195" spans="1:43" s="46" customFormat="1" ht="57" hidden="1" x14ac:dyDescent="0.25">
      <c r="A195" s="42" t="s">
        <v>411</v>
      </c>
      <c r="B195" s="43" t="s">
        <v>412</v>
      </c>
      <c r="C195" s="43">
        <v>325</v>
      </c>
      <c r="D195" s="22" t="s">
        <v>523</v>
      </c>
      <c r="E195" s="22" t="s">
        <v>897</v>
      </c>
      <c r="F195" s="23">
        <v>44713</v>
      </c>
      <c r="G195" s="23" t="s">
        <v>740</v>
      </c>
      <c r="H195" s="271"/>
      <c r="I195" s="24">
        <v>0.1</v>
      </c>
      <c r="J195" s="24"/>
      <c r="K195" s="24"/>
      <c r="L195" s="24"/>
      <c r="M195" s="24"/>
      <c r="N195" s="24"/>
      <c r="O195" s="24"/>
      <c r="P195" s="24"/>
      <c r="Q195" s="24"/>
      <c r="R195" s="47"/>
      <c r="S195" s="24"/>
      <c r="T195" s="48">
        <v>1</v>
      </c>
      <c r="U195" s="24"/>
      <c r="V195" s="47"/>
      <c r="W195" s="24"/>
      <c r="X195" s="24"/>
      <c r="Y195" s="24"/>
      <c r="Z195" s="24"/>
      <c r="AA195" s="24"/>
      <c r="AB195" s="24"/>
      <c r="AC195" s="24"/>
      <c r="AD195" s="24"/>
      <c r="AE195" s="24"/>
      <c r="AF195" s="24"/>
      <c r="AG195" s="24"/>
      <c r="AH195" s="24">
        <f t="shared" si="16"/>
        <v>1</v>
      </c>
      <c r="AI195" s="44">
        <f t="shared" si="16"/>
        <v>0</v>
      </c>
      <c r="AJ195" s="22" t="s">
        <v>536</v>
      </c>
      <c r="AK195" s="302"/>
      <c r="AL195" s="270"/>
      <c r="AM195" s="45" t="s">
        <v>526</v>
      </c>
      <c r="AN195" s="45" t="s">
        <v>527</v>
      </c>
      <c r="AO195" s="25" t="s">
        <v>528</v>
      </c>
      <c r="AP195" s="25" t="s">
        <v>416</v>
      </c>
      <c r="AQ195" s="72"/>
    </row>
    <row r="196" spans="1:43" s="46" customFormat="1" ht="57" hidden="1" x14ac:dyDescent="0.25">
      <c r="A196" s="42" t="s">
        <v>411</v>
      </c>
      <c r="B196" s="43" t="s">
        <v>412</v>
      </c>
      <c r="C196" s="43">
        <v>325</v>
      </c>
      <c r="D196" s="22" t="s">
        <v>523</v>
      </c>
      <c r="E196" s="22" t="s">
        <v>537</v>
      </c>
      <c r="F196" s="23">
        <v>44743</v>
      </c>
      <c r="G196" s="23" t="s">
        <v>898</v>
      </c>
      <c r="H196" s="271"/>
      <c r="I196" s="24">
        <v>0.4</v>
      </c>
      <c r="J196" s="24"/>
      <c r="K196" s="24"/>
      <c r="L196" s="24"/>
      <c r="M196" s="24"/>
      <c r="N196" s="24"/>
      <c r="O196" s="24"/>
      <c r="P196" s="24"/>
      <c r="Q196" s="24"/>
      <c r="R196" s="24"/>
      <c r="S196" s="24"/>
      <c r="T196" s="24"/>
      <c r="U196" s="24"/>
      <c r="V196" s="24">
        <v>0.5</v>
      </c>
      <c r="W196" s="24"/>
      <c r="X196" s="24">
        <v>0.25</v>
      </c>
      <c r="Y196" s="24"/>
      <c r="Z196" s="24">
        <v>0.25</v>
      </c>
      <c r="AA196" s="24"/>
      <c r="AB196" s="24"/>
      <c r="AC196" s="24"/>
      <c r="AD196" s="24"/>
      <c r="AE196" s="24"/>
      <c r="AF196" s="24"/>
      <c r="AG196" s="24"/>
      <c r="AH196" s="24">
        <f t="shared" si="16"/>
        <v>1</v>
      </c>
      <c r="AI196" s="44">
        <f t="shared" si="16"/>
        <v>0</v>
      </c>
      <c r="AJ196" s="22" t="s">
        <v>538</v>
      </c>
      <c r="AK196" s="302"/>
      <c r="AL196" s="270"/>
      <c r="AM196" s="45" t="s">
        <v>526</v>
      </c>
      <c r="AN196" s="45" t="s">
        <v>527</v>
      </c>
      <c r="AO196" s="25" t="s">
        <v>528</v>
      </c>
      <c r="AP196" s="25" t="s">
        <v>416</v>
      </c>
      <c r="AQ196" s="72"/>
    </row>
    <row r="197" spans="1:43" s="46" customFormat="1" ht="57" hidden="1" x14ac:dyDescent="0.25">
      <c r="A197" s="42" t="s">
        <v>411</v>
      </c>
      <c r="B197" s="43" t="s">
        <v>412</v>
      </c>
      <c r="C197" s="43">
        <v>325</v>
      </c>
      <c r="D197" s="22" t="s">
        <v>523</v>
      </c>
      <c r="E197" s="22" t="s">
        <v>539</v>
      </c>
      <c r="F197" s="23">
        <v>44805</v>
      </c>
      <c r="G197" s="23">
        <v>44925</v>
      </c>
      <c r="H197" s="271"/>
      <c r="I197" s="24">
        <v>0.1</v>
      </c>
      <c r="J197" s="24"/>
      <c r="K197" s="24"/>
      <c r="L197" s="24"/>
      <c r="M197" s="24"/>
      <c r="N197" s="24"/>
      <c r="O197" s="24"/>
      <c r="P197" s="24"/>
      <c r="Q197" s="24"/>
      <c r="R197" s="24"/>
      <c r="S197" s="24"/>
      <c r="T197" s="24"/>
      <c r="U197" s="24"/>
      <c r="V197" s="24"/>
      <c r="W197" s="24"/>
      <c r="X197" s="47"/>
      <c r="Y197" s="24"/>
      <c r="Z197" s="24">
        <v>0.3</v>
      </c>
      <c r="AA197" s="24"/>
      <c r="AB197" s="24">
        <v>0.3</v>
      </c>
      <c r="AC197" s="24"/>
      <c r="AD197" s="24">
        <v>0.4</v>
      </c>
      <c r="AE197" s="24"/>
      <c r="AF197" s="24"/>
      <c r="AG197" s="24"/>
      <c r="AH197" s="24">
        <f t="shared" si="16"/>
        <v>1</v>
      </c>
      <c r="AI197" s="44">
        <f t="shared" si="16"/>
        <v>0</v>
      </c>
      <c r="AJ197" s="22" t="s">
        <v>540</v>
      </c>
      <c r="AK197" s="302"/>
      <c r="AL197" s="270"/>
      <c r="AM197" s="45" t="s">
        <v>526</v>
      </c>
      <c r="AN197" s="45" t="s">
        <v>527</v>
      </c>
      <c r="AO197" s="25" t="s">
        <v>528</v>
      </c>
      <c r="AP197" s="25" t="s">
        <v>416</v>
      </c>
      <c r="AQ197" s="72"/>
    </row>
    <row r="198" spans="1:43" s="46" customFormat="1" ht="57" hidden="1" x14ac:dyDescent="0.25">
      <c r="A198" s="42" t="s">
        <v>411</v>
      </c>
      <c r="B198" s="43" t="s">
        <v>412</v>
      </c>
      <c r="C198" s="43">
        <v>328</v>
      </c>
      <c r="D198" s="22" t="s">
        <v>541</v>
      </c>
      <c r="E198" s="22" t="s">
        <v>542</v>
      </c>
      <c r="F198" s="23">
        <v>44593</v>
      </c>
      <c r="G198" s="23">
        <v>44681</v>
      </c>
      <c r="H198" s="271">
        <f>+I198+I199+I200+I201+I202</f>
        <v>1</v>
      </c>
      <c r="I198" s="24">
        <v>0.2</v>
      </c>
      <c r="J198" s="24"/>
      <c r="K198" s="24"/>
      <c r="L198" s="24">
        <v>0.3</v>
      </c>
      <c r="M198" s="24"/>
      <c r="N198" s="24">
        <v>0.3</v>
      </c>
      <c r="O198" s="24"/>
      <c r="P198" s="24">
        <v>0.4</v>
      </c>
      <c r="Q198" s="24"/>
      <c r="R198" s="24"/>
      <c r="S198" s="24"/>
      <c r="T198" s="24"/>
      <c r="U198" s="24"/>
      <c r="V198" s="24"/>
      <c r="W198" s="24"/>
      <c r="X198" s="24"/>
      <c r="Y198" s="24"/>
      <c r="Z198" s="24"/>
      <c r="AA198" s="24"/>
      <c r="AB198" s="24"/>
      <c r="AC198" s="24"/>
      <c r="AD198" s="24"/>
      <c r="AE198" s="24"/>
      <c r="AF198" s="24"/>
      <c r="AG198" s="24"/>
      <c r="AH198" s="24">
        <f t="shared" si="16"/>
        <v>1</v>
      </c>
      <c r="AI198" s="44">
        <f t="shared" si="16"/>
        <v>0</v>
      </c>
      <c r="AJ198" s="22" t="s">
        <v>543</v>
      </c>
      <c r="AK198" s="302">
        <v>30</v>
      </c>
      <c r="AL198" s="270"/>
      <c r="AM198" s="45" t="s">
        <v>526</v>
      </c>
      <c r="AN198" s="45" t="s">
        <v>527</v>
      </c>
      <c r="AO198" s="25" t="s">
        <v>528</v>
      </c>
      <c r="AP198" s="25" t="s">
        <v>416</v>
      </c>
      <c r="AQ198" s="72"/>
    </row>
    <row r="199" spans="1:43" s="46" customFormat="1" ht="57" hidden="1" customHeight="1" x14ac:dyDescent="0.25">
      <c r="A199" s="42" t="s">
        <v>411</v>
      </c>
      <c r="B199" s="43" t="s">
        <v>412</v>
      </c>
      <c r="C199" s="43">
        <v>328</v>
      </c>
      <c r="D199" s="22" t="s">
        <v>541</v>
      </c>
      <c r="E199" s="22" t="s">
        <v>544</v>
      </c>
      <c r="F199" s="23">
        <v>44621</v>
      </c>
      <c r="G199" s="23">
        <v>44711</v>
      </c>
      <c r="H199" s="271"/>
      <c r="I199" s="24">
        <v>0.05</v>
      </c>
      <c r="J199" s="24"/>
      <c r="K199" s="24"/>
      <c r="L199" s="24"/>
      <c r="M199" s="24"/>
      <c r="N199" s="24">
        <v>0.3</v>
      </c>
      <c r="O199" s="24"/>
      <c r="P199" s="24">
        <v>0.3</v>
      </c>
      <c r="Q199" s="24"/>
      <c r="R199" s="24">
        <v>0.4</v>
      </c>
      <c r="S199" s="24"/>
      <c r="T199" s="24"/>
      <c r="U199" s="24"/>
      <c r="V199" s="24"/>
      <c r="W199" s="24"/>
      <c r="X199" s="24"/>
      <c r="Y199" s="24"/>
      <c r="Z199" s="24"/>
      <c r="AA199" s="24"/>
      <c r="AB199" s="24"/>
      <c r="AC199" s="24"/>
      <c r="AD199" s="24"/>
      <c r="AE199" s="24"/>
      <c r="AF199" s="24"/>
      <c r="AG199" s="24"/>
      <c r="AH199" s="24">
        <f t="shared" si="16"/>
        <v>1</v>
      </c>
      <c r="AI199" s="44">
        <f t="shared" si="16"/>
        <v>0</v>
      </c>
      <c r="AJ199" s="22" t="s">
        <v>545</v>
      </c>
      <c r="AK199" s="302"/>
      <c r="AL199" s="270"/>
      <c r="AM199" s="45" t="s">
        <v>526</v>
      </c>
      <c r="AN199" s="45" t="s">
        <v>527</v>
      </c>
      <c r="AO199" s="25" t="s">
        <v>528</v>
      </c>
      <c r="AP199" s="25" t="s">
        <v>416</v>
      </c>
      <c r="AQ199" s="72"/>
    </row>
    <row r="200" spans="1:43" s="46" customFormat="1" ht="57" hidden="1" customHeight="1" x14ac:dyDescent="0.25">
      <c r="A200" s="42" t="s">
        <v>411</v>
      </c>
      <c r="B200" s="43" t="s">
        <v>412</v>
      </c>
      <c r="C200" s="43">
        <v>328</v>
      </c>
      <c r="D200" s="22" t="s">
        <v>541</v>
      </c>
      <c r="E200" s="22" t="s">
        <v>546</v>
      </c>
      <c r="F200" s="23">
        <v>44652</v>
      </c>
      <c r="G200" s="23">
        <v>44742</v>
      </c>
      <c r="H200" s="271"/>
      <c r="I200" s="24">
        <v>0.3</v>
      </c>
      <c r="J200" s="24"/>
      <c r="K200" s="24"/>
      <c r="L200" s="24"/>
      <c r="M200" s="24"/>
      <c r="N200" s="24"/>
      <c r="O200" s="24"/>
      <c r="P200" s="24">
        <v>0.3</v>
      </c>
      <c r="Q200" s="24"/>
      <c r="R200" s="24">
        <v>0.3</v>
      </c>
      <c r="S200" s="24"/>
      <c r="T200" s="24">
        <v>0.4</v>
      </c>
      <c r="U200" s="24"/>
      <c r="V200" s="24"/>
      <c r="W200" s="24"/>
      <c r="X200" s="24"/>
      <c r="Y200" s="24"/>
      <c r="Z200" s="24"/>
      <c r="AA200" s="24"/>
      <c r="AB200" s="24"/>
      <c r="AC200" s="24"/>
      <c r="AD200" s="24"/>
      <c r="AE200" s="24"/>
      <c r="AF200" s="24"/>
      <c r="AG200" s="24"/>
      <c r="AH200" s="24">
        <f t="shared" si="16"/>
        <v>1</v>
      </c>
      <c r="AI200" s="44">
        <f t="shared" si="16"/>
        <v>0</v>
      </c>
      <c r="AJ200" s="22" t="s">
        <v>547</v>
      </c>
      <c r="AK200" s="302"/>
      <c r="AL200" s="270"/>
      <c r="AM200" s="45" t="s">
        <v>526</v>
      </c>
      <c r="AN200" s="45" t="s">
        <v>527</v>
      </c>
      <c r="AO200" s="25" t="s">
        <v>528</v>
      </c>
      <c r="AP200" s="25" t="s">
        <v>416</v>
      </c>
      <c r="AQ200" s="72"/>
    </row>
    <row r="201" spans="1:43" s="46" customFormat="1" ht="57" hidden="1" customHeight="1" x14ac:dyDescent="0.25">
      <c r="A201" s="42" t="s">
        <v>411</v>
      </c>
      <c r="B201" s="43" t="s">
        <v>412</v>
      </c>
      <c r="C201" s="43">
        <v>328</v>
      </c>
      <c r="D201" s="22" t="s">
        <v>541</v>
      </c>
      <c r="E201" s="22" t="s">
        <v>548</v>
      </c>
      <c r="F201" s="23">
        <v>44684</v>
      </c>
      <c r="G201" s="23">
        <v>44895</v>
      </c>
      <c r="H201" s="271"/>
      <c r="I201" s="24">
        <v>0.4</v>
      </c>
      <c r="J201" s="24"/>
      <c r="K201" s="24"/>
      <c r="L201" s="24"/>
      <c r="M201" s="24"/>
      <c r="N201" s="24"/>
      <c r="O201" s="24"/>
      <c r="P201" s="24"/>
      <c r="Q201" s="24"/>
      <c r="R201" s="24">
        <v>0.15</v>
      </c>
      <c r="S201" s="24"/>
      <c r="T201" s="24">
        <v>0.15</v>
      </c>
      <c r="U201" s="24"/>
      <c r="V201" s="24">
        <v>0.15</v>
      </c>
      <c r="W201" s="24"/>
      <c r="X201" s="24">
        <v>0.15</v>
      </c>
      <c r="Y201" s="24"/>
      <c r="Z201" s="24">
        <v>0.15</v>
      </c>
      <c r="AA201" s="24"/>
      <c r="AB201" s="24">
        <v>0.15</v>
      </c>
      <c r="AC201" s="24"/>
      <c r="AD201" s="24">
        <v>0.1</v>
      </c>
      <c r="AE201" s="24"/>
      <c r="AF201" s="24"/>
      <c r="AG201" s="24"/>
      <c r="AH201" s="24">
        <f t="shared" si="16"/>
        <v>1</v>
      </c>
      <c r="AI201" s="44">
        <f t="shared" si="16"/>
        <v>0</v>
      </c>
      <c r="AJ201" s="22" t="s">
        <v>549</v>
      </c>
      <c r="AK201" s="302"/>
      <c r="AL201" s="270"/>
      <c r="AM201" s="45" t="s">
        <v>526</v>
      </c>
      <c r="AN201" s="45" t="s">
        <v>527</v>
      </c>
      <c r="AO201" s="25" t="s">
        <v>528</v>
      </c>
      <c r="AP201" s="25" t="s">
        <v>416</v>
      </c>
      <c r="AQ201" s="72"/>
    </row>
    <row r="202" spans="1:43" s="46" customFormat="1" ht="57" hidden="1" x14ac:dyDescent="0.25">
      <c r="A202" s="42" t="s">
        <v>411</v>
      </c>
      <c r="B202" s="43" t="s">
        <v>412</v>
      </c>
      <c r="C202" s="43">
        <v>328</v>
      </c>
      <c r="D202" s="22" t="s">
        <v>541</v>
      </c>
      <c r="E202" s="22" t="s">
        <v>550</v>
      </c>
      <c r="F202" s="23">
        <v>44896</v>
      </c>
      <c r="G202" s="23">
        <v>44925</v>
      </c>
      <c r="H202" s="271"/>
      <c r="I202" s="24">
        <v>0.05</v>
      </c>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v>1</v>
      </c>
      <c r="AG202" s="24"/>
      <c r="AH202" s="24">
        <f t="shared" si="16"/>
        <v>1</v>
      </c>
      <c r="AI202" s="44">
        <f t="shared" si="16"/>
        <v>0</v>
      </c>
      <c r="AJ202" s="22" t="s">
        <v>551</v>
      </c>
      <c r="AK202" s="302"/>
      <c r="AL202" s="277"/>
      <c r="AM202" s="45" t="s">
        <v>526</v>
      </c>
      <c r="AN202" s="45" t="s">
        <v>527</v>
      </c>
      <c r="AO202" s="25" t="s">
        <v>528</v>
      </c>
      <c r="AP202" s="25" t="s">
        <v>416</v>
      </c>
      <c r="AQ202" s="72"/>
    </row>
    <row r="203" spans="1:43" s="46" customFormat="1" ht="57" hidden="1" x14ac:dyDescent="0.25">
      <c r="A203" s="42" t="s">
        <v>411</v>
      </c>
      <c r="B203" s="43" t="s">
        <v>412</v>
      </c>
      <c r="C203" s="43">
        <v>326</v>
      </c>
      <c r="D203" s="22" t="s">
        <v>552</v>
      </c>
      <c r="E203" s="22" t="s">
        <v>553</v>
      </c>
      <c r="F203" s="23">
        <v>44682</v>
      </c>
      <c r="G203" s="23">
        <v>44925</v>
      </c>
      <c r="H203" s="283">
        <f>+I203+I204+I205+I206+I207+I208+I209+I210+I211+I212</f>
        <v>0.99999999999999989</v>
      </c>
      <c r="I203" s="24">
        <v>0.1</v>
      </c>
      <c r="J203" s="24"/>
      <c r="K203" s="24"/>
      <c r="L203" s="24"/>
      <c r="M203" s="24"/>
      <c r="N203" s="24"/>
      <c r="O203" s="24"/>
      <c r="P203" s="24"/>
      <c r="Q203" s="24"/>
      <c r="R203" s="24">
        <v>0.33</v>
      </c>
      <c r="S203" s="24"/>
      <c r="T203" s="24"/>
      <c r="U203" s="24"/>
      <c r="V203" s="24"/>
      <c r="W203" s="24"/>
      <c r="X203" s="24"/>
      <c r="Y203" s="24"/>
      <c r="Z203" s="24">
        <v>0.33</v>
      </c>
      <c r="AA203" s="24"/>
      <c r="AB203" s="24"/>
      <c r="AC203" s="24"/>
      <c r="AD203" s="24"/>
      <c r="AE203" s="24"/>
      <c r="AF203" s="24">
        <v>0.34</v>
      </c>
      <c r="AG203" s="24"/>
      <c r="AH203" s="24">
        <f t="shared" si="16"/>
        <v>1</v>
      </c>
      <c r="AI203" s="44">
        <f t="shared" si="16"/>
        <v>0</v>
      </c>
      <c r="AJ203" s="22" t="s">
        <v>554</v>
      </c>
      <c r="AK203" s="45" t="s">
        <v>82</v>
      </c>
      <c r="AL203" s="47" t="s">
        <v>82</v>
      </c>
      <c r="AM203" s="45" t="s">
        <v>526</v>
      </c>
      <c r="AN203" s="45" t="s">
        <v>527</v>
      </c>
      <c r="AO203" s="25" t="s">
        <v>528</v>
      </c>
      <c r="AP203" s="25" t="s">
        <v>444</v>
      </c>
      <c r="AQ203" s="72"/>
    </row>
    <row r="204" spans="1:43" s="46" customFormat="1" ht="57" hidden="1" x14ac:dyDescent="0.25">
      <c r="A204" s="42" t="s">
        <v>411</v>
      </c>
      <c r="B204" s="43" t="s">
        <v>412</v>
      </c>
      <c r="C204" s="43">
        <v>326</v>
      </c>
      <c r="D204" s="22" t="s">
        <v>552</v>
      </c>
      <c r="E204" s="22" t="s">
        <v>555</v>
      </c>
      <c r="F204" s="23">
        <v>44621</v>
      </c>
      <c r="G204" s="23">
        <v>44925</v>
      </c>
      <c r="H204" s="283"/>
      <c r="I204" s="24">
        <v>0.1</v>
      </c>
      <c r="J204" s="24"/>
      <c r="K204" s="24"/>
      <c r="L204" s="24"/>
      <c r="M204" s="24"/>
      <c r="N204" s="24">
        <v>0.25</v>
      </c>
      <c r="O204" s="24"/>
      <c r="P204" s="24"/>
      <c r="Q204" s="24"/>
      <c r="R204" s="24"/>
      <c r="S204" s="24"/>
      <c r="T204" s="24">
        <v>0.25</v>
      </c>
      <c r="U204" s="24"/>
      <c r="V204" s="24"/>
      <c r="W204" s="24"/>
      <c r="X204" s="24"/>
      <c r="Y204" s="24"/>
      <c r="Z204" s="24">
        <v>0.25</v>
      </c>
      <c r="AA204" s="24"/>
      <c r="AB204" s="24"/>
      <c r="AC204" s="24"/>
      <c r="AD204" s="24"/>
      <c r="AE204" s="24"/>
      <c r="AF204" s="24">
        <v>0.25</v>
      </c>
      <c r="AG204" s="24"/>
      <c r="AH204" s="24">
        <f t="shared" si="16"/>
        <v>1</v>
      </c>
      <c r="AI204" s="44">
        <f t="shared" si="16"/>
        <v>0</v>
      </c>
      <c r="AJ204" s="22" t="s">
        <v>556</v>
      </c>
      <c r="AK204" s="45" t="s">
        <v>82</v>
      </c>
      <c r="AL204" s="47" t="s">
        <v>82</v>
      </c>
      <c r="AM204" s="45" t="s">
        <v>526</v>
      </c>
      <c r="AN204" s="45" t="s">
        <v>527</v>
      </c>
      <c r="AO204" s="25" t="s">
        <v>528</v>
      </c>
      <c r="AP204" s="25" t="s">
        <v>444</v>
      </c>
      <c r="AQ204" s="72"/>
    </row>
    <row r="205" spans="1:43" s="46" customFormat="1" ht="42" hidden="1" customHeight="1" x14ac:dyDescent="0.25">
      <c r="A205" s="42" t="s">
        <v>411</v>
      </c>
      <c r="B205" s="43" t="s">
        <v>412</v>
      </c>
      <c r="C205" s="43">
        <v>326</v>
      </c>
      <c r="D205" s="22" t="s">
        <v>552</v>
      </c>
      <c r="E205" s="22" t="s">
        <v>557</v>
      </c>
      <c r="F205" s="23">
        <v>44562</v>
      </c>
      <c r="G205" s="23">
        <v>44925</v>
      </c>
      <c r="H205" s="283"/>
      <c r="I205" s="24">
        <v>0.1</v>
      </c>
      <c r="J205" s="24">
        <v>8.3000000000000004E-2</v>
      </c>
      <c r="K205" s="24"/>
      <c r="L205" s="24">
        <v>8.3000000000000004E-2</v>
      </c>
      <c r="M205" s="24"/>
      <c r="N205" s="24">
        <v>8.3000000000000004E-2</v>
      </c>
      <c r="O205" s="24"/>
      <c r="P205" s="24">
        <v>8.3000000000000004E-2</v>
      </c>
      <c r="Q205" s="24"/>
      <c r="R205" s="24">
        <v>8.3000000000000004E-2</v>
      </c>
      <c r="S205" s="24"/>
      <c r="T205" s="24">
        <v>8.3000000000000004E-2</v>
      </c>
      <c r="U205" s="24"/>
      <c r="V205" s="24">
        <v>8.3000000000000004E-2</v>
      </c>
      <c r="W205" s="24"/>
      <c r="X205" s="24">
        <v>8.3000000000000004E-2</v>
      </c>
      <c r="Y205" s="24"/>
      <c r="Z205" s="24">
        <v>8.3000000000000004E-2</v>
      </c>
      <c r="AA205" s="24"/>
      <c r="AB205" s="24">
        <v>8.3000000000000004E-2</v>
      </c>
      <c r="AC205" s="24"/>
      <c r="AD205" s="24">
        <v>8.3000000000000004E-2</v>
      </c>
      <c r="AE205" s="24"/>
      <c r="AF205" s="24">
        <v>8.3000000000000004E-2</v>
      </c>
      <c r="AG205" s="24"/>
      <c r="AH205" s="24">
        <f t="shared" si="16"/>
        <v>0.99599999999999989</v>
      </c>
      <c r="AI205" s="44">
        <f t="shared" si="16"/>
        <v>0</v>
      </c>
      <c r="AJ205" s="22" t="s">
        <v>558</v>
      </c>
      <c r="AK205" s="45" t="s">
        <v>82</v>
      </c>
      <c r="AL205" s="47" t="s">
        <v>82</v>
      </c>
      <c r="AM205" s="45" t="s">
        <v>526</v>
      </c>
      <c r="AN205" s="45" t="s">
        <v>527</v>
      </c>
      <c r="AO205" s="25" t="s">
        <v>528</v>
      </c>
      <c r="AP205" s="25" t="s">
        <v>444</v>
      </c>
      <c r="AQ205" s="72"/>
    </row>
    <row r="206" spans="1:43" s="46" customFormat="1" ht="51" hidden="1" customHeight="1" x14ac:dyDescent="0.25">
      <c r="A206" s="42" t="s">
        <v>411</v>
      </c>
      <c r="B206" s="43" t="s">
        <v>412</v>
      </c>
      <c r="C206" s="43">
        <v>326</v>
      </c>
      <c r="D206" s="22" t="s">
        <v>552</v>
      </c>
      <c r="E206" s="22" t="s">
        <v>559</v>
      </c>
      <c r="F206" s="23">
        <v>44621</v>
      </c>
      <c r="G206" s="23">
        <v>44925</v>
      </c>
      <c r="H206" s="283"/>
      <c r="I206" s="24">
        <v>0.1</v>
      </c>
      <c r="J206" s="24"/>
      <c r="K206" s="24"/>
      <c r="L206" s="24"/>
      <c r="M206" s="24"/>
      <c r="N206" s="24">
        <v>0.1</v>
      </c>
      <c r="O206" s="24"/>
      <c r="P206" s="24">
        <v>0.1</v>
      </c>
      <c r="Q206" s="24"/>
      <c r="R206" s="24">
        <v>0.1</v>
      </c>
      <c r="S206" s="24"/>
      <c r="T206" s="24">
        <v>0.1</v>
      </c>
      <c r="U206" s="24"/>
      <c r="V206" s="24">
        <v>0.1</v>
      </c>
      <c r="W206" s="24"/>
      <c r="X206" s="24">
        <v>0.1</v>
      </c>
      <c r="Y206" s="24"/>
      <c r="Z206" s="24">
        <v>0.1</v>
      </c>
      <c r="AA206" s="24"/>
      <c r="AB206" s="24">
        <v>0.1</v>
      </c>
      <c r="AC206" s="24"/>
      <c r="AD206" s="24">
        <v>0.1</v>
      </c>
      <c r="AE206" s="24"/>
      <c r="AF206" s="24">
        <v>0.1</v>
      </c>
      <c r="AG206" s="24"/>
      <c r="AH206" s="24">
        <f t="shared" si="16"/>
        <v>0.99999999999999989</v>
      </c>
      <c r="AI206" s="44">
        <f t="shared" si="16"/>
        <v>0</v>
      </c>
      <c r="AJ206" s="22" t="s">
        <v>560</v>
      </c>
      <c r="AK206" s="45" t="s">
        <v>82</v>
      </c>
      <c r="AL206" s="47" t="s">
        <v>82</v>
      </c>
      <c r="AM206" s="45" t="s">
        <v>526</v>
      </c>
      <c r="AN206" s="45" t="s">
        <v>527</v>
      </c>
      <c r="AO206" s="25" t="s">
        <v>528</v>
      </c>
      <c r="AP206" s="25" t="s">
        <v>444</v>
      </c>
      <c r="AQ206" s="72"/>
    </row>
    <row r="207" spans="1:43" s="46" customFormat="1" ht="51" hidden="1" customHeight="1" x14ac:dyDescent="0.25">
      <c r="A207" s="42" t="s">
        <v>411</v>
      </c>
      <c r="B207" s="43" t="s">
        <v>412</v>
      </c>
      <c r="C207" s="43">
        <v>326</v>
      </c>
      <c r="D207" s="22" t="s">
        <v>552</v>
      </c>
      <c r="E207" s="22" t="s">
        <v>561</v>
      </c>
      <c r="F207" s="23">
        <v>44621</v>
      </c>
      <c r="G207" s="23">
        <v>44925</v>
      </c>
      <c r="H207" s="283"/>
      <c r="I207" s="24">
        <v>0.1</v>
      </c>
      <c r="J207" s="24"/>
      <c r="K207" s="24"/>
      <c r="L207" s="24"/>
      <c r="M207" s="24"/>
      <c r="N207" s="24">
        <v>0.1</v>
      </c>
      <c r="O207" s="24"/>
      <c r="P207" s="24">
        <v>0.1</v>
      </c>
      <c r="Q207" s="24"/>
      <c r="R207" s="24">
        <v>0.1</v>
      </c>
      <c r="S207" s="24"/>
      <c r="T207" s="24">
        <v>0.1</v>
      </c>
      <c r="U207" s="24"/>
      <c r="V207" s="24">
        <v>0.1</v>
      </c>
      <c r="W207" s="24"/>
      <c r="X207" s="24">
        <v>0.1</v>
      </c>
      <c r="Y207" s="24"/>
      <c r="Z207" s="24">
        <v>0.1</v>
      </c>
      <c r="AA207" s="24"/>
      <c r="AB207" s="24">
        <v>0.1</v>
      </c>
      <c r="AC207" s="24"/>
      <c r="AD207" s="24">
        <v>0.1</v>
      </c>
      <c r="AE207" s="24"/>
      <c r="AF207" s="24">
        <v>0.1</v>
      </c>
      <c r="AG207" s="24"/>
      <c r="AH207" s="24">
        <f t="shared" si="16"/>
        <v>0.99999999999999989</v>
      </c>
      <c r="AI207" s="44">
        <f>+K207+M207+O207+Q207+S207+U207+W207+Y207+AA207+AC207+AE207+AG207</f>
        <v>0</v>
      </c>
      <c r="AJ207" s="22" t="s">
        <v>562</v>
      </c>
      <c r="AK207" s="45" t="s">
        <v>82</v>
      </c>
      <c r="AL207" s="47" t="s">
        <v>82</v>
      </c>
      <c r="AM207" s="45" t="s">
        <v>526</v>
      </c>
      <c r="AN207" s="45" t="s">
        <v>527</v>
      </c>
      <c r="AO207" s="25" t="s">
        <v>528</v>
      </c>
      <c r="AP207" s="25" t="s">
        <v>444</v>
      </c>
      <c r="AQ207" s="72"/>
    </row>
    <row r="208" spans="1:43" s="46" customFormat="1" ht="39.75" hidden="1" customHeight="1" x14ac:dyDescent="0.25">
      <c r="A208" s="42" t="s">
        <v>411</v>
      </c>
      <c r="B208" s="43" t="s">
        <v>412</v>
      </c>
      <c r="C208" s="43">
        <v>326</v>
      </c>
      <c r="D208" s="22" t="s">
        <v>552</v>
      </c>
      <c r="E208" s="22" t="s">
        <v>563</v>
      </c>
      <c r="F208" s="23">
        <v>44621</v>
      </c>
      <c r="G208" s="23">
        <v>44925</v>
      </c>
      <c r="H208" s="283"/>
      <c r="I208" s="24">
        <v>0.1</v>
      </c>
      <c r="J208" s="24"/>
      <c r="K208" s="24"/>
      <c r="L208" s="24"/>
      <c r="M208" s="24"/>
      <c r="N208" s="24">
        <v>0.25</v>
      </c>
      <c r="O208" s="24"/>
      <c r="P208" s="24"/>
      <c r="Q208" s="24"/>
      <c r="R208" s="24"/>
      <c r="S208" s="24"/>
      <c r="T208" s="24">
        <v>0.25</v>
      </c>
      <c r="U208" s="24"/>
      <c r="V208" s="24"/>
      <c r="W208" s="24"/>
      <c r="X208" s="24"/>
      <c r="Y208" s="24"/>
      <c r="Z208" s="24">
        <v>0.25</v>
      </c>
      <c r="AA208" s="24"/>
      <c r="AB208" s="24"/>
      <c r="AC208" s="24"/>
      <c r="AD208" s="24"/>
      <c r="AE208" s="24"/>
      <c r="AF208" s="24">
        <v>0.25</v>
      </c>
      <c r="AG208" s="24"/>
      <c r="AH208" s="24">
        <f t="shared" si="16"/>
        <v>1</v>
      </c>
      <c r="AI208" s="44">
        <f>+K208+M208+O208+Q208+S208+U208+W208+Y208+AA208+AC208+AE208+AG208</f>
        <v>0</v>
      </c>
      <c r="AJ208" s="22" t="s">
        <v>564</v>
      </c>
      <c r="AK208" s="45" t="s">
        <v>82</v>
      </c>
      <c r="AL208" s="47" t="s">
        <v>82</v>
      </c>
      <c r="AM208" s="45" t="s">
        <v>526</v>
      </c>
      <c r="AN208" s="45" t="s">
        <v>527</v>
      </c>
      <c r="AO208" s="25" t="s">
        <v>528</v>
      </c>
      <c r="AP208" s="25" t="s">
        <v>444</v>
      </c>
      <c r="AQ208" s="72"/>
    </row>
    <row r="209" spans="1:43" s="46" customFormat="1" ht="57" hidden="1" x14ac:dyDescent="0.25">
      <c r="A209" s="42" t="s">
        <v>411</v>
      </c>
      <c r="B209" s="43" t="s">
        <v>412</v>
      </c>
      <c r="C209" s="43">
        <v>326</v>
      </c>
      <c r="D209" s="22" t="s">
        <v>552</v>
      </c>
      <c r="E209" s="22" t="s">
        <v>565</v>
      </c>
      <c r="F209" s="23">
        <v>44713</v>
      </c>
      <c r="G209" s="23">
        <v>44925</v>
      </c>
      <c r="H209" s="283"/>
      <c r="I209" s="24">
        <v>0.1</v>
      </c>
      <c r="J209" s="24"/>
      <c r="K209" s="24"/>
      <c r="L209" s="24"/>
      <c r="M209" s="24"/>
      <c r="N209" s="24"/>
      <c r="O209" s="24"/>
      <c r="P209" s="24"/>
      <c r="Q209" s="24"/>
      <c r="R209" s="24"/>
      <c r="S209" s="24"/>
      <c r="T209" s="24">
        <v>0.33</v>
      </c>
      <c r="U209" s="24"/>
      <c r="V209" s="24"/>
      <c r="W209" s="24"/>
      <c r="X209" s="24"/>
      <c r="Y209" s="24"/>
      <c r="Z209" s="24"/>
      <c r="AA209" s="24"/>
      <c r="AB209" s="24">
        <v>0.34</v>
      </c>
      <c r="AC209" s="24"/>
      <c r="AD209" s="24"/>
      <c r="AE209" s="24"/>
      <c r="AF209" s="24">
        <v>0.33</v>
      </c>
      <c r="AG209" s="24"/>
      <c r="AH209" s="24">
        <f t="shared" si="16"/>
        <v>1</v>
      </c>
      <c r="AI209" s="44">
        <f>+K209+M209+O209+Q209+S209+U209+W209+Y209+AA209+AC209+AE209+AG209</f>
        <v>0</v>
      </c>
      <c r="AJ209" s="22" t="s">
        <v>566</v>
      </c>
      <c r="AK209" s="45" t="s">
        <v>82</v>
      </c>
      <c r="AL209" s="47" t="s">
        <v>82</v>
      </c>
      <c r="AM209" s="45" t="s">
        <v>526</v>
      </c>
      <c r="AN209" s="45" t="s">
        <v>527</v>
      </c>
      <c r="AO209" s="25" t="s">
        <v>528</v>
      </c>
      <c r="AP209" s="25" t="s">
        <v>444</v>
      </c>
      <c r="AQ209" s="72"/>
    </row>
    <row r="210" spans="1:43" s="46" customFormat="1" ht="85.5" hidden="1" x14ac:dyDescent="0.25">
      <c r="A210" s="42" t="s">
        <v>411</v>
      </c>
      <c r="B210" s="43" t="s">
        <v>412</v>
      </c>
      <c r="C210" s="43">
        <v>326</v>
      </c>
      <c r="D210" s="22" t="s">
        <v>552</v>
      </c>
      <c r="E210" s="22" t="s">
        <v>567</v>
      </c>
      <c r="F210" s="23">
        <v>44621</v>
      </c>
      <c r="G210" s="23">
        <v>44925</v>
      </c>
      <c r="H210" s="283"/>
      <c r="I210" s="24">
        <v>0.1</v>
      </c>
      <c r="J210" s="47"/>
      <c r="K210" s="47"/>
      <c r="L210" s="47"/>
      <c r="M210" s="47"/>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16"/>
        <v>0.99999999999999989</v>
      </c>
      <c r="AI210" s="44">
        <f t="shared" si="16"/>
        <v>0</v>
      </c>
      <c r="AJ210" s="22" t="s">
        <v>568</v>
      </c>
      <c r="AK210" s="45" t="s">
        <v>82</v>
      </c>
      <c r="AL210" s="47" t="s">
        <v>82</v>
      </c>
      <c r="AM210" s="45" t="s">
        <v>526</v>
      </c>
      <c r="AN210" s="45" t="s">
        <v>527</v>
      </c>
      <c r="AO210" s="25" t="s">
        <v>528</v>
      </c>
      <c r="AP210" s="25" t="s">
        <v>444</v>
      </c>
      <c r="AQ210" s="72"/>
    </row>
    <row r="211" spans="1:43" s="46" customFormat="1" ht="57" hidden="1" x14ac:dyDescent="0.25">
      <c r="A211" s="42" t="s">
        <v>411</v>
      </c>
      <c r="B211" s="43" t="s">
        <v>412</v>
      </c>
      <c r="C211" s="43">
        <v>326</v>
      </c>
      <c r="D211" s="22" t="s">
        <v>552</v>
      </c>
      <c r="E211" s="22" t="s">
        <v>569</v>
      </c>
      <c r="F211" s="23">
        <v>44621</v>
      </c>
      <c r="G211" s="23">
        <v>44925</v>
      </c>
      <c r="H211" s="283"/>
      <c r="I211" s="24">
        <v>0.1</v>
      </c>
      <c r="J211" s="47"/>
      <c r="K211" s="47"/>
      <c r="L211" s="47"/>
      <c r="M211" s="47"/>
      <c r="N211" s="24">
        <v>0.1</v>
      </c>
      <c r="O211" s="24"/>
      <c r="P211" s="24">
        <v>0.1</v>
      </c>
      <c r="Q211" s="24"/>
      <c r="R211" s="24">
        <v>0.1</v>
      </c>
      <c r="S211" s="24"/>
      <c r="T211" s="24">
        <v>0.1</v>
      </c>
      <c r="U211" s="24"/>
      <c r="V211" s="24">
        <v>0.1</v>
      </c>
      <c r="W211" s="24"/>
      <c r="X211" s="24">
        <v>0.1</v>
      </c>
      <c r="Y211" s="24"/>
      <c r="Z211" s="24">
        <v>0.1</v>
      </c>
      <c r="AA211" s="24"/>
      <c r="AB211" s="24">
        <v>0.1</v>
      </c>
      <c r="AC211" s="24"/>
      <c r="AD211" s="24">
        <v>0.1</v>
      </c>
      <c r="AE211" s="24"/>
      <c r="AF211" s="24">
        <v>0.1</v>
      </c>
      <c r="AG211" s="24"/>
      <c r="AH211" s="24">
        <f t="shared" ref="AH211:AI226" si="17">+J211+L211+N211+P211+R211+T211+V211+X211+Z211+AB211+AD211+AF211</f>
        <v>0.99999999999999989</v>
      </c>
      <c r="AI211" s="44">
        <f t="shared" si="17"/>
        <v>0</v>
      </c>
      <c r="AJ211" s="54" t="s">
        <v>570</v>
      </c>
      <c r="AK211" s="45" t="s">
        <v>82</v>
      </c>
      <c r="AL211" s="47" t="s">
        <v>82</v>
      </c>
      <c r="AM211" s="45" t="s">
        <v>526</v>
      </c>
      <c r="AN211" s="45" t="s">
        <v>527</v>
      </c>
      <c r="AO211" s="25" t="s">
        <v>528</v>
      </c>
      <c r="AP211" s="25" t="s">
        <v>444</v>
      </c>
      <c r="AQ211" s="72"/>
    </row>
    <row r="212" spans="1:43" s="46" customFormat="1" ht="57" hidden="1" x14ac:dyDescent="0.25">
      <c r="A212" s="42" t="s">
        <v>411</v>
      </c>
      <c r="B212" s="43" t="s">
        <v>412</v>
      </c>
      <c r="C212" s="43">
        <v>326</v>
      </c>
      <c r="D212" s="22" t="s">
        <v>552</v>
      </c>
      <c r="E212" s="22" t="s">
        <v>571</v>
      </c>
      <c r="F212" s="23">
        <v>44713</v>
      </c>
      <c r="G212" s="23">
        <v>44742</v>
      </c>
      <c r="H212" s="283"/>
      <c r="I212" s="24">
        <v>0.1</v>
      </c>
      <c r="J212" s="24"/>
      <c r="K212" s="24"/>
      <c r="L212" s="24"/>
      <c r="M212" s="24"/>
      <c r="N212" s="24"/>
      <c r="O212" s="24"/>
      <c r="P212" s="24"/>
      <c r="Q212" s="24"/>
      <c r="R212" s="24"/>
      <c r="S212" s="24"/>
      <c r="T212" s="24">
        <v>1</v>
      </c>
      <c r="U212" s="24"/>
      <c r="V212" s="24"/>
      <c r="W212" s="24"/>
      <c r="X212" s="24"/>
      <c r="Y212" s="24"/>
      <c r="Z212" s="24"/>
      <c r="AA212" s="24"/>
      <c r="AB212" s="24"/>
      <c r="AC212" s="24"/>
      <c r="AD212" s="24"/>
      <c r="AE212" s="24"/>
      <c r="AF212" s="24"/>
      <c r="AG212" s="24"/>
      <c r="AH212" s="28">
        <f t="shared" si="17"/>
        <v>1</v>
      </c>
      <c r="AI212" s="29">
        <v>0</v>
      </c>
      <c r="AJ212" s="22" t="s">
        <v>522</v>
      </c>
      <c r="AK212" s="45" t="s">
        <v>82</v>
      </c>
      <c r="AL212" s="47" t="s">
        <v>82</v>
      </c>
      <c r="AM212" s="45" t="s">
        <v>526</v>
      </c>
      <c r="AN212" s="45" t="s">
        <v>527</v>
      </c>
      <c r="AO212" s="25" t="s">
        <v>528</v>
      </c>
      <c r="AP212" s="25" t="s">
        <v>444</v>
      </c>
      <c r="AQ212" s="72"/>
    </row>
    <row r="213" spans="1:43" s="46" customFormat="1" ht="99.75" hidden="1" x14ac:dyDescent="0.25">
      <c r="A213" s="42" t="s">
        <v>41</v>
      </c>
      <c r="B213" s="43" t="s">
        <v>437</v>
      </c>
      <c r="C213" s="43">
        <v>424</v>
      </c>
      <c r="D213" s="22" t="s">
        <v>572</v>
      </c>
      <c r="E213" s="22" t="s">
        <v>573</v>
      </c>
      <c r="F213" s="23">
        <v>44593</v>
      </c>
      <c r="G213" s="23">
        <v>44804</v>
      </c>
      <c r="H213" s="271">
        <f>+I213+I214+I215</f>
        <v>1</v>
      </c>
      <c r="I213" s="24">
        <v>0.6</v>
      </c>
      <c r="J213" s="24"/>
      <c r="K213" s="24"/>
      <c r="L213" s="24">
        <v>0.1</v>
      </c>
      <c r="M213" s="24"/>
      <c r="N213" s="24">
        <v>0.15</v>
      </c>
      <c r="O213" s="24"/>
      <c r="P213" s="24">
        <v>0.15</v>
      </c>
      <c r="Q213" s="24"/>
      <c r="R213" s="24">
        <v>0.15</v>
      </c>
      <c r="S213" s="24"/>
      <c r="T213" s="24">
        <v>0.15</v>
      </c>
      <c r="U213" s="24"/>
      <c r="V213" s="24">
        <v>0.15</v>
      </c>
      <c r="W213" s="24"/>
      <c r="X213" s="24">
        <v>0.15</v>
      </c>
      <c r="Y213" s="24"/>
      <c r="Z213" s="24"/>
      <c r="AA213" s="24"/>
      <c r="AB213" s="24"/>
      <c r="AC213" s="24"/>
      <c r="AD213" s="24"/>
      <c r="AE213" s="24"/>
      <c r="AF213" s="24"/>
      <c r="AG213" s="24"/>
      <c r="AH213" s="24">
        <f t="shared" si="17"/>
        <v>1</v>
      </c>
      <c r="AI213" s="44">
        <f t="shared" si="17"/>
        <v>0</v>
      </c>
      <c r="AJ213" s="22" t="s">
        <v>574</v>
      </c>
      <c r="AK213" s="309">
        <v>0.3</v>
      </c>
      <c r="AL213" s="269">
        <v>80000000</v>
      </c>
      <c r="AM213" s="45" t="s">
        <v>305</v>
      </c>
      <c r="AN213" s="45" t="s">
        <v>306</v>
      </c>
      <c r="AO213" s="45" t="s">
        <v>575</v>
      </c>
      <c r="AP213" s="25" t="s">
        <v>307</v>
      </c>
      <c r="AQ213" s="72"/>
    </row>
    <row r="214" spans="1:43" s="46" customFormat="1" ht="84.75" hidden="1" customHeight="1" x14ac:dyDescent="0.25">
      <c r="A214" s="42" t="s">
        <v>41</v>
      </c>
      <c r="B214" s="43" t="s">
        <v>437</v>
      </c>
      <c r="C214" s="43">
        <v>424</v>
      </c>
      <c r="D214" s="22" t="s">
        <v>572</v>
      </c>
      <c r="E214" s="22" t="s">
        <v>576</v>
      </c>
      <c r="F214" s="23">
        <v>44805</v>
      </c>
      <c r="G214" s="23">
        <v>44865</v>
      </c>
      <c r="H214" s="271"/>
      <c r="I214" s="24">
        <v>0.1</v>
      </c>
      <c r="J214" s="24"/>
      <c r="K214" s="24"/>
      <c r="L214" s="24"/>
      <c r="M214" s="24"/>
      <c r="N214" s="24"/>
      <c r="O214" s="24"/>
      <c r="P214" s="24"/>
      <c r="Q214" s="24"/>
      <c r="R214" s="24"/>
      <c r="S214" s="24"/>
      <c r="T214" s="24"/>
      <c r="U214" s="24"/>
      <c r="V214" s="24"/>
      <c r="W214" s="24"/>
      <c r="X214" s="24"/>
      <c r="Y214" s="24"/>
      <c r="Z214" s="24">
        <v>0.5</v>
      </c>
      <c r="AA214" s="24"/>
      <c r="AB214" s="24">
        <v>0.5</v>
      </c>
      <c r="AC214" s="24"/>
      <c r="AD214" s="24"/>
      <c r="AE214" s="24"/>
      <c r="AF214" s="24"/>
      <c r="AG214" s="24"/>
      <c r="AH214" s="24">
        <f t="shared" si="17"/>
        <v>1</v>
      </c>
      <c r="AI214" s="44">
        <f t="shared" si="17"/>
        <v>0</v>
      </c>
      <c r="AJ214" s="22" t="s">
        <v>577</v>
      </c>
      <c r="AK214" s="302"/>
      <c r="AL214" s="270"/>
      <c r="AM214" s="45" t="s">
        <v>305</v>
      </c>
      <c r="AN214" s="45" t="s">
        <v>306</v>
      </c>
      <c r="AO214" s="45" t="s">
        <v>575</v>
      </c>
      <c r="AP214" s="25" t="s">
        <v>307</v>
      </c>
      <c r="AQ214" s="72"/>
    </row>
    <row r="215" spans="1:43" s="46" customFormat="1" ht="57" hidden="1" x14ac:dyDescent="0.25">
      <c r="A215" s="42" t="s">
        <v>41</v>
      </c>
      <c r="B215" s="43" t="s">
        <v>437</v>
      </c>
      <c r="C215" s="43">
        <v>424</v>
      </c>
      <c r="D215" s="22" t="s">
        <v>572</v>
      </c>
      <c r="E215" s="22" t="s">
        <v>578</v>
      </c>
      <c r="F215" s="23">
        <v>44866</v>
      </c>
      <c r="G215" s="23">
        <v>44925</v>
      </c>
      <c r="H215" s="271"/>
      <c r="I215" s="24">
        <v>0.3</v>
      </c>
      <c r="J215" s="24"/>
      <c r="K215" s="24"/>
      <c r="L215" s="24"/>
      <c r="M215" s="24"/>
      <c r="N215" s="24"/>
      <c r="O215" s="24"/>
      <c r="P215" s="24"/>
      <c r="Q215" s="24"/>
      <c r="R215" s="24"/>
      <c r="S215" s="24"/>
      <c r="T215" s="24"/>
      <c r="U215" s="24"/>
      <c r="V215" s="24"/>
      <c r="W215" s="24"/>
      <c r="X215" s="24"/>
      <c r="Y215" s="24"/>
      <c r="Z215" s="24"/>
      <c r="AA215" s="24"/>
      <c r="AB215" s="24"/>
      <c r="AC215" s="24"/>
      <c r="AD215" s="24">
        <v>0.5</v>
      </c>
      <c r="AE215" s="24"/>
      <c r="AF215" s="24">
        <v>0.5</v>
      </c>
      <c r="AG215" s="24"/>
      <c r="AH215" s="24">
        <f t="shared" si="17"/>
        <v>1</v>
      </c>
      <c r="AI215" s="44">
        <f t="shared" si="17"/>
        <v>0</v>
      </c>
      <c r="AJ215" s="22" t="s">
        <v>579</v>
      </c>
      <c r="AK215" s="302"/>
      <c r="AL215" s="277"/>
      <c r="AM215" s="45" t="s">
        <v>305</v>
      </c>
      <c r="AN215" s="45" t="s">
        <v>306</v>
      </c>
      <c r="AO215" s="45" t="s">
        <v>575</v>
      </c>
      <c r="AP215" s="25" t="s">
        <v>307</v>
      </c>
      <c r="AQ215" s="72"/>
    </row>
    <row r="216" spans="1:43" s="46" customFormat="1" ht="42.75" hidden="1" x14ac:dyDescent="0.25">
      <c r="A216" s="42" t="s">
        <v>41</v>
      </c>
      <c r="B216" s="43" t="s">
        <v>437</v>
      </c>
      <c r="C216" s="43">
        <v>424</v>
      </c>
      <c r="D216" s="22" t="s">
        <v>580</v>
      </c>
      <c r="E216" s="22" t="s">
        <v>581</v>
      </c>
      <c r="F216" s="23">
        <v>44593</v>
      </c>
      <c r="G216" s="23">
        <v>44895</v>
      </c>
      <c r="H216" s="271">
        <f>+I216+I217+I218+I370+I219+I220+I221</f>
        <v>1</v>
      </c>
      <c r="I216" s="24">
        <v>0.2</v>
      </c>
      <c r="J216" s="24">
        <v>0.1</v>
      </c>
      <c r="K216" s="24"/>
      <c r="L216" s="24">
        <v>0.15</v>
      </c>
      <c r="M216" s="24"/>
      <c r="N216" s="24">
        <v>0.2</v>
      </c>
      <c r="O216" s="24"/>
      <c r="P216" s="24">
        <v>0.2</v>
      </c>
      <c r="Q216" s="24"/>
      <c r="R216" s="24">
        <v>0.2</v>
      </c>
      <c r="S216" s="24"/>
      <c r="T216" s="24">
        <v>0.15</v>
      </c>
      <c r="U216" s="24"/>
      <c r="V216" s="24"/>
      <c r="W216" s="24"/>
      <c r="X216" s="24"/>
      <c r="Y216" s="24"/>
      <c r="Z216" s="24"/>
      <c r="AA216" s="24"/>
      <c r="AB216" s="24"/>
      <c r="AC216" s="24"/>
      <c r="AD216" s="24"/>
      <c r="AE216" s="24"/>
      <c r="AF216" s="24"/>
      <c r="AG216" s="24"/>
      <c r="AH216" s="24">
        <f t="shared" si="17"/>
        <v>1</v>
      </c>
      <c r="AI216" s="44">
        <f t="shared" si="17"/>
        <v>0</v>
      </c>
      <c r="AJ216" s="22" t="s">
        <v>543</v>
      </c>
      <c r="AK216" s="302">
        <v>224</v>
      </c>
      <c r="AL216" s="269">
        <v>3186037000</v>
      </c>
      <c r="AM216" s="45" t="s">
        <v>305</v>
      </c>
      <c r="AN216" s="45" t="s">
        <v>306</v>
      </c>
      <c r="AO216" s="45" t="s">
        <v>575</v>
      </c>
      <c r="AP216" s="25" t="s">
        <v>307</v>
      </c>
      <c r="AQ216" s="72"/>
    </row>
    <row r="217" spans="1:43" s="46" customFormat="1" ht="42.75" hidden="1" x14ac:dyDescent="0.25">
      <c r="A217" s="42" t="s">
        <v>41</v>
      </c>
      <c r="B217" s="43" t="s">
        <v>437</v>
      </c>
      <c r="C217" s="43">
        <v>424</v>
      </c>
      <c r="D217" s="22" t="s">
        <v>580</v>
      </c>
      <c r="E217" s="22" t="s">
        <v>582</v>
      </c>
      <c r="F217" s="23">
        <v>44621</v>
      </c>
      <c r="G217" s="23">
        <v>44895</v>
      </c>
      <c r="H217" s="271"/>
      <c r="I217" s="24">
        <v>0.05</v>
      </c>
      <c r="J217" s="24"/>
      <c r="K217" s="24"/>
      <c r="L217" s="24"/>
      <c r="M217" s="24"/>
      <c r="N217" s="24">
        <v>0.15</v>
      </c>
      <c r="O217" s="24"/>
      <c r="P217" s="24">
        <v>0.15</v>
      </c>
      <c r="Q217" s="24"/>
      <c r="R217" s="24">
        <v>0.1</v>
      </c>
      <c r="S217" s="24"/>
      <c r="T217" s="24">
        <v>0.1</v>
      </c>
      <c r="U217" s="24"/>
      <c r="V217" s="24">
        <v>0.1</v>
      </c>
      <c r="W217" s="24"/>
      <c r="X217" s="24">
        <v>0.1</v>
      </c>
      <c r="Y217" s="24"/>
      <c r="Z217" s="24">
        <v>0.1</v>
      </c>
      <c r="AA217" s="24"/>
      <c r="AB217" s="24">
        <v>0.1</v>
      </c>
      <c r="AC217" s="24"/>
      <c r="AD217" s="24">
        <v>0.1</v>
      </c>
      <c r="AE217" s="24"/>
      <c r="AF217" s="24"/>
      <c r="AG217" s="24"/>
      <c r="AH217" s="24">
        <f t="shared" si="17"/>
        <v>0.99999999999999989</v>
      </c>
      <c r="AI217" s="44">
        <f t="shared" si="17"/>
        <v>0</v>
      </c>
      <c r="AJ217" s="22" t="s">
        <v>545</v>
      </c>
      <c r="AK217" s="302"/>
      <c r="AL217" s="270"/>
      <c r="AM217" s="45" t="s">
        <v>305</v>
      </c>
      <c r="AN217" s="45" t="s">
        <v>306</v>
      </c>
      <c r="AO217" s="45" t="s">
        <v>575</v>
      </c>
      <c r="AP217" s="25" t="s">
        <v>307</v>
      </c>
      <c r="AQ217" s="72"/>
    </row>
    <row r="218" spans="1:43" s="46" customFormat="1" ht="99.75" hidden="1" x14ac:dyDescent="0.25">
      <c r="A218" s="42" t="s">
        <v>41</v>
      </c>
      <c r="B218" s="43" t="s">
        <v>437</v>
      </c>
      <c r="C218" s="43">
        <v>424</v>
      </c>
      <c r="D218" s="22" t="s">
        <v>580</v>
      </c>
      <c r="E218" s="22" t="s">
        <v>583</v>
      </c>
      <c r="F218" s="23">
        <v>44621</v>
      </c>
      <c r="G218" s="23">
        <v>44895</v>
      </c>
      <c r="H218" s="271"/>
      <c r="I218" s="24">
        <v>0.25</v>
      </c>
      <c r="J218" s="24"/>
      <c r="K218" s="24"/>
      <c r="L218" s="24"/>
      <c r="M218" s="24"/>
      <c r="N218" s="24">
        <v>0.15</v>
      </c>
      <c r="O218" s="24"/>
      <c r="P218" s="24">
        <v>0.15</v>
      </c>
      <c r="Q218" s="24"/>
      <c r="R218" s="24">
        <v>0.1</v>
      </c>
      <c r="S218" s="24"/>
      <c r="T218" s="24">
        <v>0.1</v>
      </c>
      <c r="U218" s="24"/>
      <c r="V218" s="24">
        <v>0.1</v>
      </c>
      <c r="W218" s="24"/>
      <c r="X218" s="24">
        <v>0.1</v>
      </c>
      <c r="Y218" s="24"/>
      <c r="Z218" s="24">
        <v>0.1</v>
      </c>
      <c r="AA218" s="24"/>
      <c r="AB218" s="24">
        <v>0.1</v>
      </c>
      <c r="AC218" s="24"/>
      <c r="AD218" s="24">
        <v>0.1</v>
      </c>
      <c r="AE218" s="24"/>
      <c r="AF218" s="24"/>
      <c r="AG218" s="24"/>
      <c r="AH218" s="24">
        <f t="shared" si="17"/>
        <v>0.99999999999999989</v>
      </c>
      <c r="AI218" s="44">
        <f t="shared" si="17"/>
        <v>0</v>
      </c>
      <c r="AJ218" s="22" t="s">
        <v>460</v>
      </c>
      <c r="AK218" s="302"/>
      <c r="AL218" s="270"/>
      <c r="AM218" s="45" t="s">
        <v>305</v>
      </c>
      <c r="AN218" s="45" t="s">
        <v>306</v>
      </c>
      <c r="AO218" s="45" t="s">
        <v>575</v>
      </c>
      <c r="AP218" s="25" t="s">
        <v>307</v>
      </c>
      <c r="AQ218" s="72"/>
    </row>
    <row r="219" spans="1:43" s="46" customFormat="1" ht="142.5" hidden="1" x14ac:dyDescent="0.25">
      <c r="A219" s="42" t="s">
        <v>41</v>
      </c>
      <c r="B219" s="43" t="s">
        <v>437</v>
      </c>
      <c r="C219" s="43">
        <v>424</v>
      </c>
      <c r="D219" s="22" t="s">
        <v>580</v>
      </c>
      <c r="E219" s="22" t="s">
        <v>584</v>
      </c>
      <c r="F219" s="23">
        <v>44564</v>
      </c>
      <c r="G219" s="23">
        <v>44864</v>
      </c>
      <c r="H219" s="271"/>
      <c r="I219" s="24">
        <v>0.25</v>
      </c>
      <c r="J219" s="24">
        <v>0.1</v>
      </c>
      <c r="K219" s="24"/>
      <c r="L219" s="24">
        <v>0.1</v>
      </c>
      <c r="M219" s="24"/>
      <c r="N219" s="24">
        <v>0.1</v>
      </c>
      <c r="O219" s="24"/>
      <c r="P219" s="24">
        <v>0.1</v>
      </c>
      <c r="Q219" s="24"/>
      <c r="R219" s="24">
        <v>0.1</v>
      </c>
      <c r="S219" s="24"/>
      <c r="T219" s="24">
        <v>0.1</v>
      </c>
      <c r="U219" s="24"/>
      <c r="V219" s="24">
        <v>0.1</v>
      </c>
      <c r="W219" s="24"/>
      <c r="X219" s="24">
        <v>0.1</v>
      </c>
      <c r="Y219" s="24"/>
      <c r="Z219" s="24">
        <v>0.1</v>
      </c>
      <c r="AA219" s="24"/>
      <c r="AB219" s="24">
        <v>0.1</v>
      </c>
      <c r="AC219" s="24"/>
      <c r="AD219" s="24"/>
      <c r="AE219" s="24"/>
      <c r="AF219" s="24"/>
      <c r="AG219" s="24"/>
      <c r="AH219" s="24">
        <f t="shared" si="17"/>
        <v>0.99999999999999989</v>
      </c>
      <c r="AI219" s="44">
        <f t="shared" si="17"/>
        <v>0</v>
      </c>
      <c r="AJ219" s="22" t="s">
        <v>585</v>
      </c>
      <c r="AK219" s="302"/>
      <c r="AL219" s="270"/>
      <c r="AM219" s="45" t="s">
        <v>305</v>
      </c>
      <c r="AN219" s="45" t="s">
        <v>306</v>
      </c>
      <c r="AO219" s="45" t="s">
        <v>575</v>
      </c>
      <c r="AP219" s="25" t="s">
        <v>307</v>
      </c>
      <c r="AQ219" s="72"/>
    </row>
    <row r="220" spans="1:43" s="46" customFormat="1" ht="42.75" hidden="1" x14ac:dyDescent="0.25">
      <c r="A220" s="42" t="s">
        <v>41</v>
      </c>
      <c r="B220" s="43" t="s">
        <v>437</v>
      </c>
      <c r="C220" s="43">
        <v>424</v>
      </c>
      <c r="D220" s="22" t="s">
        <v>580</v>
      </c>
      <c r="E220" s="22" t="s">
        <v>586</v>
      </c>
      <c r="F220" s="23">
        <v>44564</v>
      </c>
      <c r="G220" s="23">
        <v>44925</v>
      </c>
      <c r="H220" s="271"/>
      <c r="I220" s="24">
        <v>0.2</v>
      </c>
      <c r="J220" s="24">
        <v>0.08</v>
      </c>
      <c r="K220" s="24"/>
      <c r="L220" s="24">
        <v>0.08</v>
      </c>
      <c r="M220" s="24"/>
      <c r="N220" s="24">
        <v>0.1</v>
      </c>
      <c r="O220" s="24"/>
      <c r="P220" s="24">
        <v>0.08</v>
      </c>
      <c r="Q220" s="24"/>
      <c r="R220" s="24">
        <v>0.08</v>
      </c>
      <c r="S220" s="24"/>
      <c r="T220" s="24">
        <v>0.1</v>
      </c>
      <c r="U220" s="24"/>
      <c r="V220" s="24">
        <v>0.08</v>
      </c>
      <c r="W220" s="24"/>
      <c r="X220" s="24">
        <v>0.08</v>
      </c>
      <c r="Y220" s="24"/>
      <c r="Z220" s="24">
        <v>0.08</v>
      </c>
      <c r="AA220" s="24"/>
      <c r="AB220" s="24">
        <v>0.08</v>
      </c>
      <c r="AC220" s="24"/>
      <c r="AD220" s="24">
        <v>0.08</v>
      </c>
      <c r="AE220" s="24"/>
      <c r="AF220" s="24">
        <v>0.08</v>
      </c>
      <c r="AG220" s="24"/>
      <c r="AH220" s="24">
        <f t="shared" si="17"/>
        <v>0.99999999999999978</v>
      </c>
      <c r="AI220" s="44">
        <f t="shared" si="17"/>
        <v>0</v>
      </c>
      <c r="AJ220" s="22" t="s">
        <v>587</v>
      </c>
      <c r="AK220" s="302"/>
      <c r="AL220" s="270"/>
      <c r="AM220" s="45" t="s">
        <v>305</v>
      </c>
      <c r="AN220" s="45" t="s">
        <v>306</v>
      </c>
      <c r="AO220" s="45" t="s">
        <v>575</v>
      </c>
      <c r="AP220" s="25" t="s">
        <v>307</v>
      </c>
      <c r="AQ220" s="72"/>
    </row>
    <row r="221" spans="1:43" s="46" customFormat="1" ht="87" hidden="1" customHeight="1" x14ac:dyDescent="0.25">
      <c r="A221" s="42" t="s">
        <v>41</v>
      </c>
      <c r="B221" s="43" t="s">
        <v>437</v>
      </c>
      <c r="C221" s="43">
        <v>424</v>
      </c>
      <c r="D221" s="22" t="s">
        <v>580</v>
      </c>
      <c r="E221" s="22" t="s">
        <v>588</v>
      </c>
      <c r="F221" s="23">
        <v>44743</v>
      </c>
      <c r="G221" s="23">
        <v>44925</v>
      </c>
      <c r="H221" s="271"/>
      <c r="I221" s="24">
        <v>0.05</v>
      </c>
      <c r="J221" s="24"/>
      <c r="K221" s="24"/>
      <c r="L221" s="24"/>
      <c r="M221" s="24"/>
      <c r="N221" s="24"/>
      <c r="O221" s="24"/>
      <c r="P221" s="24"/>
      <c r="Q221" s="24"/>
      <c r="R221" s="24"/>
      <c r="S221" s="24"/>
      <c r="T221" s="24"/>
      <c r="U221" s="24"/>
      <c r="V221" s="24">
        <v>0.1</v>
      </c>
      <c r="W221" s="24"/>
      <c r="X221" s="24">
        <v>0.15</v>
      </c>
      <c r="Y221" s="24"/>
      <c r="Z221" s="24">
        <v>0.2</v>
      </c>
      <c r="AA221" s="24"/>
      <c r="AB221" s="24">
        <v>0.2</v>
      </c>
      <c r="AC221" s="24"/>
      <c r="AD221" s="24">
        <v>0.2</v>
      </c>
      <c r="AE221" s="24"/>
      <c r="AF221" s="24">
        <v>0.15</v>
      </c>
      <c r="AG221" s="24"/>
      <c r="AH221" s="24">
        <f t="shared" si="17"/>
        <v>1</v>
      </c>
      <c r="AI221" s="44">
        <f t="shared" si="17"/>
        <v>0</v>
      </c>
      <c r="AJ221" s="22" t="s">
        <v>551</v>
      </c>
      <c r="AK221" s="302"/>
      <c r="AL221" s="270"/>
      <c r="AM221" s="45" t="s">
        <v>305</v>
      </c>
      <c r="AN221" s="45" t="s">
        <v>306</v>
      </c>
      <c r="AO221" s="45" t="s">
        <v>575</v>
      </c>
      <c r="AP221" s="25" t="s">
        <v>307</v>
      </c>
      <c r="AQ221" s="72"/>
    </row>
    <row r="222" spans="1:43" s="46" customFormat="1" ht="42.75" hidden="1" x14ac:dyDescent="0.25">
      <c r="A222" s="42" t="s">
        <v>41</v>
      </c>
      <c r="B222" s="43" t="s">
        <v>437</v>
      </c>
      <c r="C222" s="43">
        <v>424</v>
      </c>
      <c r="D222" s="22" t="s">
        <v>589</v>
      </c>
      <c r="E222" s="22" t="s">
        <v>590</v>
      </c>
      <c r="F222" s="23">
        <v>44682</v>
      </c>
      <c r="G222" s="23">
        <v>44895</v>
      </c>
      <c r="H222" s="264">
        <f>+I222+I224+I225+I226+I227</f>
        <v>1</v>
      </c>
      <c r="I222" s="24">
        <v>0.2</v>
      </c>
      <c r="J222" s="24"/>
      <c r="K222" s="24"/>
      <c r="L222" s="24"/>
      <c r="M222" s="24"/>
      <c r="N222" s="24"/>
      <c r="O222" s="24"/>
      <c r="P222" s="24"/>
      <c r="Q222" s="24"/>
      <c r="R222" s="24">
        <v>0.2</v>
      </c>
      <c r="S222" s="24"/>
      <c r="T222" s="24">
        <v>0.2</v>
      </c>
      <c r="U222" s="24"/>
      <c r="V222" s="24">
        <v>0.2</v>
      </c>
      <c r="W222" s="24"/>
      <c r="X222" s="24">
        <v>0.2</v>
      </c>
      <c r="Y222" s="24"/>
      <c r="Z222" s="24">
        <v>0.1</v>
      </c>
      <c r="AA222" s="24"/>
      <c r="AB222" s="24">
        <v>0.05</v>
      </c>
      <c r="AC222" s="24"/>
      <c r="AD222" s="24">
        <v>0.05</v>
      </c>
      <c r="AE222" s="24"/>
      <c r="AF222" s="24"/>
      <c r="AG222" s="24"/>
      <c r="AH222" s="24">
        <f t="shared" si="17"/>
        <v>1</v>
      </c>
      <c r="AI222" s="44">
        <f t="shared" si="17"/>
        <v>0</v>
      </c>
      <c r="AJ222" s="22" t="s">
        <v>543</v>
      </c>
      <c r="AK222" s="290">
        <v>1845</v>
      </c>
      <c r="AL222" s="270"/>
      <c r="AM222" s="45" t="s">
        <v>305</v>
      </c>
      <c r="AN222" s="45" t="s">
        <v>591</v>
      </c>
      <c r="AO222" s="45" t="s">
        <v>575</v>
      </c>
      <c r="AP222" s="25" t="s">
        <v>307</v>
      </c>
      <c r="AQ222" s="72"/>
    </row>
    <row r="223" spans="1:43" s="46" customFormat="1" ht="42.75" hidden="1" x14ac:dyDescent="0.25">
      <c r="A223" s="42" t="s">
        <v>41</v>
      </c>
      <c r="B223" s="43" t="s">
        <v>437</v>
      </c>
      <c r="C223" s="43">
        <v>424</v>
      </c>
      <c r="D223" s="22" t="s">
        <v>589</v>
      </c>
      <c r="E223" s="22" t="s">
        <v>592</v>
      </c>
      <c r="F223" s="23">
        <v>44684</v>
      </c>
      <c r="G223" s="23">
        <v>44711</v>
      </c>
      <c r="H223" s="265"/>
      <c r="I223" s="24">
        <v>0.2</v>
      </c>
      <c r="J223" s="24"/>
      <c r="K223" s="24"/>
      <c r="L223" s="24"/>
      <c r="M223" s="24"/>
      <c r="N223" s="24"/>
      <c r="O223" s="24"/>
      <c r="P223" s="24"/>
      <c r="Q223" s="24"/>
      <c r="R223" s="24">
        <v>1</v>
      </c>
      <c r="S223" s="24"/>
      <c r="T223" s="24"/>
      <c r="U223" s="24"/>
      <c r="V223" s="24"/>
      <c r="W223" s="24"/>
      <c r="X223" s="24"/>
      <c r="Y223" s="24"/>
      <c r="Z223" s="24"/>
      <c r="AA223" s="24"/>
      <c r="AB223" s="24"/>
      <c r="AC223" s="24"/>
      <c r="AD223" s="24"/>
      <c r="AE223" s="24"/>
      <c r="AF223" s="24"/>
      <c r="AG223" s="24"/>
      <c r="AH223" s="24">
        <f t="shared" si="17"/>
        <v>1</v>
      </c>
      <c r="AI223" s="44">
        <f t="shared" si="17"/>
        <v>0</v>
      </c>
      <c r="AJ223" s="22" t="s">
        <v>593</v>
      </c>
      <c r="AK223" s="291"/>
      <c r="AL223" s="270"/>
      <c r="AM223" s="45" t="s">
        <v>305</v>
      </c>
      <c r="AN223" s="45" t="s">
        <v>591</v>
      </c>
      <c r="AO223" s="45" t="s">
        <v>575</v>
      </c>
      <c r="AP223" s="25" t="s">
        <v>307</v>
      </c>
      <c r="AQ223" s="72"/>
    </row>
    <row r="224" spans="1:43" s="46" customFormat="1" ht="42.75" hidden="1" x14ac:dyDescent="0.25">
      <c r="A224" s="42" t="s">
        <v>41</v>
      </c>
      <c r="B224" s="43" t="s">
        <v>437</v>
      </c>
      <c r="C224" s="43">
        <v>424</v>
      </c>
      <c r="D224" s="22" t="s">
        <v>589</v>
      </c>
      <c r="E224" s="22" t="s">
        <v>594</v>
      </c>
      <c r="F224" s="23">
        <v>44621</v>
      </c>
      <c r="G224" s="23">
        <v>44742</v>
      </c>
      <c r="H224" s="265"/>
      <c r="I224" s="24">
        <v>0.05</v>
      </c>
      <c r="J224" s="24"/>
      <c r="K224" s="24"/>
      <c r="L224" s="24"/>
      <c r="M224" s="24"/>
      <c r="N224" s="24">
        <v>0.2</v>
      </c>
      <c r="O224" s="24"/>
      <c r="P224" s="24">
        <v>0.2</v>
      </c>
      <c r="Q224" s="24"/>
      <c r="R224" s="24">
        <v>0.3</v>
      </c>
      <c r="S224" s="24"/>
      <c r="T224" s="24">
        <v>0.3</v>
      </c>
      <c r="U224" s="24"/>
      <c r="V224" s="24"/>
      <c r="W224" s="24"/>
      <c r="X224" s="24"/>
      <c r="Y224" s="24"/>
      <c r="Z224" s="24"/>
      <c r="AA224" s="24"/>
      <c r="AB224" s="24"/>
      <c r="AC224" s="24"/>
      <c r="AD224" s="24"/>
      <c r="AE224" s="24"/>
      <c r="AF224" s="24"/>
      <c r="AG224" s="24"/>
      <c r="AH224" s="24">
        <f t="shared" si="17"/>
        <v>1</v>
      </c>
      <c r="AI224" s="44">
        <f t="shared" si="17"/>
        <v>0</v>
      </c>
      <c r="AJ224" s="22" t="s">
        <v>545</v>
      </c>
      <c r="AK224" s="291"/>
      <c r="AL224" s="270"/>
      <c r="AM224" s="45" t="s">
        <v>305</v>
      </c>
      <c r="AN224" s="45" t="s">
        <v>591</v>
      </c>
      <c r="AO224" s="45" t="s">
        <v>575</v>
      </c>
      <c r="AP224" s="25" t="s">
        <v>307</v>
      </c>
      <c r="AQ224" s="72"/>
    </row>
    <row r="225" spans="1:43" s="46" customFormat="1" ht="71.25" hidden="1" x14ac:dyDescent="0.25">
      <c r="A225" s="42" t="s">
        <v>41</v>
      </c>
      <c r="B225" s="43" t="s">
        <v>437</v>
      </c>
      <c r="C225" s="43">
        <v>424</v>
      </c>
      <c r="D225" s="22" t="s">
        <v>589</v>
      </c>
      <c r="E225" s="22" t="s">
        <v>595</v>
      </c>
      <c r="F225" s="23">
        <v>44621</v>
      </c>
      <c r="G225" s="23">
        <v>44742</v>
      </c>
      <c r="H225" s="265"/>
      <c r="I225" s="24">
        <v>0.3</v>
      </c>
      <c r="J225" s="24"/>
      <c r="K225" s="24"/>
      <c r="L225" s="24"/>
      <c r="M225" s="24"/>
      <c r="N225" s="24">
        <v>0.2</v>
      </c>
      <c r="O225" s="24"/>
      <c r="P225" s="24">
        <v>0.2</v>
      </c>
      <c r="Q225" s="24"/>
      <c r="R225" s="24">
        <v>0.3</v>
      </c>
      <c r="S225" s="24"/>
      <c r="T225" s="24">
        <v>0.3</v>
      </c>
      <c r="U225" s="24"/>
      <c r="V225" s="24"/>
      <c r="W225" s="24"/>
      <c r="X225" s="24"/>
      <c r="Y225" s="24"/>
      <c r="Z225" s="24"/>
      <c r="AA225" s="24"/>
      <c r="AB225" s="24"/>
      <c r="AC225" s="24"/>
      <c r="AD225" s="24"/>
      <c r="AE225" s="24"/>
      <c r="AF225" s="24"/>
      <c r="AG225" s="24"/>
      <c r="AH225" s="24">
        <f t="shared" si="17"/>
        <v>1</v>
      </c>
      <c r="AI225" s="44">
        <f t="shared" si="17"/>
        <v>0</v>
      </c>
      <c r="AJ225" s="22" t="s">
        <v>460</v>
      </c>
      <c r="AK225" s="291"/>
      <c r="AL225" s="270"/>
      <c r="AM225" s="45" t="s">
        <v>305</v>
      </c>
      <c r="AN225" s="45" t="s">
        <v>591</v>
      </c>
      <c r="AO225" s="45" t="s">
        <v>575</v>
      </c>
      <c r="AP225" s="25" t="s">
        <v>307</v>
      </c>
      <c r="AQ225" s="72"/>
    </row>
    <row r="226" spans="1:43" s="46" customFormat="1" ht="114" hidden="1" x14ac:dyDescent="0.25">
      <c r="A226" s="42" t="s">
        <v>41</v>
      </c>
      <c r="B226" s="43" t="s">
        <v>437</v>
      </c>
      <c r="C226" s="43">
        <v>424</v>
      </c>
      <c r="D226" s="22" t="s">
        <v>589</v>
      </c>
      <c r="E226" s="22" t="s">
        <v>596</v>
      </c>
      <c r="F226" s="23">
        <v>44593</v>
      </c>
      <c r="G226" s="23">
        <v>44895</v>
      </c>
      <c r="H226" s="265"/>
      <c r="I226" s="24">
        <v>0.4</v>
      </c>
      <c r="J226" s="24"/>
      <c r="K226" s="24"/>
      <c r="L226" s="24">
        <v>0.1</v>
      </c>
      <c r="M226" s="24"/>
      <c r="N226" s="24">
        <v>0.1</v>
      </c>
      <c r="O226" s="24"/>
      <c r="P226" s="24">
        <v>0.1</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17"/>
        <v>0.99999999999999989</v>
      </c>
      <c r="AI226" s="44">
        <f t="shared" si="17"/>
        <v>0</v>
      </c>
      <c r="AJ226" s="22" t="s">
        <v>597</v>
      </c>
      <c r="AK226" s="291"/>
      <c r="AL226" s="270"/>
      <c r="AM226" s="45" t="s">
        <v>305</v>
      </c>
      <c r="AN226" s="45" t="s">
        <v>591</v>
      </c>
      <c r="AO226" s="45" t="s">
        <v>575</v>
      </c>
      <c r="AP226" s="25" t="s">
        <v>307</v>
      </c>
      <c r="AQ226" s="72"/>
    </row>
    <row r="227" spans="1:43" s="46" customFormat="1" ht="57" hidden="1" x14ac:dyDescent="0.25">
      <c r="A227" s="42" t="s">
        <v>41</v>
      </c>
      <c r="B227" s="43" t="s">
        <v>437</v>
      </c>
      <c r="C227" s="43">
        <v>424</v>
      </c>
      <c r="D227" s="22" t="s">
        <v>589</v>
      </c>
      <c r="E227" s="22" t="s">
        <v>598</v>
      </c>
      <c r="F227" s="23">
        <v>44774</v>
      </c>
      <c r="G227" s="23">
        <v>44803</v>
      </c>
      <c r="H227" s="266"/>
      <c r="I227" s="24">
        <v>0.05</v>
      </c>
      <c r="J227" s="24"/>
      <c r="K227" s="24"/>
      <c r="L227" s="24"/>
      <c r="M227" s="24"/>
      <c r="N227" s="24"/>
      <c r="O227" s="24"/>
      <c r="P227" s="24"/>
      <c r="Q227" s="24"/>
      <c r="R227" s="24"/>
      <c r="S227" s="24"/>
      <c r="T227" s="24"/>
      <c r="U227" s="24"/>
      <c r="V227" s="24"/>
      <c r="W227" s="24"/>
      <c r="X227" s="24">
        <v>1</v>
      </c>
      <c r="Y227" s="24"/>
      <c r="Z227" s="24"/>
      <c r="AA227" s="24"/>
      <c r="AB227" s="24"/>
      <c r="AC227" s="24"/>
      <c r="AD227" s="24"/>
      <c r="AE227" s="24"/>
      <c r="AF227" s="24"/>
      <c r="AG227" s="24"/>
      <c r="AH227" s="24">
        <f t="shared" ref="AH227:AI243" si="18">+J227+L227+N227+P227+R227+T227+V227+X227+Z227+AB227+AD227+AF227</f>
        <v>1</v>
      </c>
      <c r="AI227" s="44">
        <f t="shared" si="18"/>
        <v>0</v>
      </c>
      <c r="AJ227" s="22" t="s">
        <v>551</v>
      </c>
      <c r="AK227" s="292"/>
      <c r="AL227" s="277"/>
      <c r="AM227" s="45" t="s">
        <v>305</v>
      </c>
      <c r="AN227" s="45" t="s">
        <v>591</v>
      </c>
      <c r="AO227" s="45" t="s">
        <v>575</v>
      </c>
      <c r="AP227" s="25" t="s">
        <v>307</v>
      </c>
      <c r="AQ227" s="72"/>
    </row>
    <row r="228" spans="1:43" s="46" customFormat="1" ht="48" hidden="1" customHeight="1" x14ac:dyDescent="0.25">
      <c r="A228" s="42" t="s">
        <v>41</v>
      </c>
      <c r="B228" s="43" t="s">
        <v>437</v>
      </c>
      <c r="C228" s="43">
        <v>424</v>
      </c>
      <c r="D228" s="22" t="s">
        <v>599</v>
      </c>
      <c r="E228" s="22" t="s">
        <v>600</v>
      </c>
      <c r="F228" s="23">
        <v>44593</v>
      </c>
      <c r="G228" s="23">
        <v>44408</v>
      </c>
      <c r="H228" s="41">
        <v>1</v>
      </c>
      <c r="I228" s="48">
        <v>1</v>
      </c>
      <c r="J228" s="47"/>
      <c r="K228" s="47"/>
      <c r="L228" s="48">
        <v>0.1</v>
      </c>
      <c r="M228" s="47"/>
      <c r="N228" s="48">
        <v>0.15</v>
      </c>
      <c r="O228" s="47"/>
      <c r="P228" s="48">
        <v>0.15</v>
      </c>
      <c r="Q228" s="47"/>
      <c r="R228" s="48">
        <v>0.2</v>
      </c>
      <c r="S228" s="47"/>
      <c r="T228" s="48">
        <v>0.2</v>
      </c>
      <c r="U228" s="47"/>
      <c r="V228" s="48">
        <v>0.2</v>
      </c>
      <c r="W228" s="47"/>
      <c r="X228" s="47"/>
      <c r="Y228" s="47"/>
      <c r="Z228" s="47"/>
      <c r="AA228" s="47"/>
      <c r="AB228" s="47"/>
      <c r="AC228" s="47"/>
      <c r="AD228" s="47"/>
      <c r="AE228" s="47"/>
      <c r="AF228" s="47"/>
      <c r="AG228" s="47"/>
      <c r="AH228" s="24">
        <f>+J228+L228+N228+P228+R228+T228+V228+X228+Z228+AB228+AD228+AF228</f>
        <v>1</v>
      </c>
      <c r="AI228" s="44">
        <f>+K228+M228+O228+Q228+S228+U228+W228+Y228+AA228+AC228+AE228+AG228</f>
        <v>0</v>
      </c>
      <c r="AJ228" s="22" t="s">
        <v>601</v>
      </c>
      <c r="AK228" s="47">
        <v>27.5</v>
      </c>
      <c r="AL228" s="66">
        <v>45000000</v>
      </c>
      <c r="AM228" s="45" t="s">
        <v>305</v>
      </c>
      <c r="AN228" s="45" t="s">
        <v>306</v>
      </c>
      <c r="AO228" s="45" t="s">
        <v>575</v>
      </c>
      <c r="AP228" s="25" t="s">
        <v>307</v>
      </c>
      <c r="AQ228" s="72"/>
    </row>
    <row r="229" spans="1:43" s="46" customFormat="1" ht="42.75" hidden="1" x14ac:dyDescent="0.25">
      <c r="A229" s="42" t="s">
        <v>41</v>
      </c>
      <c r="B229" s="43" t="s">
        <v>437</v>
      </c>
      <c r="C229" s="43">
        <v>424</v>
      </c>
      <c r="D229" s="22" t="s">
        <v>602</v>
      </c>
      <c r="E229" s="22" t="s">
        <v>603</v>
      </c>
      <c r="F229" s="23">
        <v>44501</v>
      </c>
      <c r="G229" s="23">
        <v>44895</v>
      </c>
      <c r="H229" s="264">
        <f>+I229+I230+I231+I232+I233+I234+I235+I236</f>
        <v>1</v>
      </c>
      <c r="I229" s="24">
        <v>0.1</v>
      </c>
      <c r="J229" s="24"/>
      <c r="K229" s="24"/>
      <c r="L229" s="24"/>
      <c r="M229" s="24"/>
      <c r="N229" s="24"/>
      <c r="O229" s="24"/>
      <c r="P229" s="24"/>
      <c r="Q229" s="24"/>
      <c r="R229" s="24"/>
      <c r="S229" s="24"/>
      <c r="T229" s="24"/>
      <c r="U229" s="24"/>
      <c r="V229" s="24"/>
      <c r="W229" s="24"/>
      <c r="X229" s="24"/>
      <c r="Y229" s="24"/>
      <c r="Z229" s="24"/>
      <c r="AA229" s="24"/>
      <c r="AB229" s="24"/>
      <c r="AC229" s="24"/>
      <c r="AD229" s="24">
        <v>1</v>
      </c>
      <c r="AE229" s="24"/>
      <c r="AF229" s="24"/>
      <c r="AG229" s="24"/>
      <c r="AH229" s="24">
        <f t="shared" si="18"/>
        <v>1</v>
      </c>
      <c r="AI229" s="44">
        <f>+K229+M229+O229+Q229+S229+U229+W229+Y229+AA229+AC229+AE229+AG229</f>
        <v>0</v>
      </c>
      <c r="AJ229" s="22" t="s">
        <v>604</v>
      </c>
      <c r="AK229" s="47" t="s">
        <v>82</v>
      </c>
      <c r="AL229" s="47" t="s">
        <v>82</v>
      </c>
      <c r="AM229" s="45" t="s">
        <v>305</v>
      </c>
      <c r="AN229" s="45" t="s">
        <v>306</v>
      </c>
      <c r="AO229" s="45" t="s">
        <v>575</v>
      </c>
      <c r="AP229" s="25" t="s">
        <v>307</v>
      </c>
      <c r="AQ229" s="72"/>
    </row>
    <row r="230" spans="1:43" s="46" customFormat="1" ht="42.75" hidden="1" x14ac:dyDescent="0.25">
      <c r="A230" s="42" t="s">
        <v>41</v>
      </c>
      <c r="B230" s="43" t="s">
        <v>437</v>
      </c>
      <c r="C230" s="43">
        <v>424</v>
      </c>
      <c r="D230" s="22" t="s">
        <v>602</v>
      </c>
      <c r="E230" s="22" t="s">
        <v>605</v>
      </c>
      <c r="F230" s="23">
        <v>44774</v>
      </c>
      <c r="G230" s="23">
        <v>44803</v>
      </c>
      <c r="H230" s="265"/>
      <c r="I230" s="24">
        <v>0.1</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si="18"/>
        <v>1</v>
      </c>
      <c r="AI230" s="44">
        <f t="shared" si="18"/>
        <v>0</v>
      </c>
      <c r="AJ230" s="22" t="s">
        <v>604</v>
      </c>
      <c r="AK230" s="47" t="s">
        <v>82</v>
      </c>
      <c r="AL230" s="47" t="s">
        <v>82</v>
      </c>
      <c r="AM230" s="45" t="s">
        <v>305</v>
      </c>
      <c r="AN230" s="45" t="s">
        <v>306</v>
      </c>
      <c r="AO230" s="45" t="s">
        <v>575</v>
      </c>
      <c r="AP230" s="25" t="s">
        <v>307</v>
      </c>
      <c r="AQ230" s="72"/>
    </row>
    <row r="231" spans="1:43" s="46" customFormat="1" ht="42.75" hidden="1" x14ac:dyDescent="0.25">
      <c r="A231" s="42" t="s">
        <v>41</v>
      </c>
      <c r="B231" s="43" t="s">
        <v>437</v>
      </c>
      <c r="C231" s="43">
        <v>424</v>
      </c>
      <c r="D231" s="22" t="s">
        <v>602</v>
      </c>
      <c r="E231" s="22" t="s">
        <v>606</v>
      </c>
      <c r="F231" s="23">
        <v>44652</v>
      </c>
      <c r="G231" s="23">
        <v>44681</v>
      </c>
      <c r="H231" s="265"/>
      <c r="I231" s="24">
        <v>0.2</v>
      </c>
      <c r="J231" s="24"/>
      <c r="K231" s="24"/>
      <c r="L231" s="24"/>
      <c r="M231" s="24"/>
      <c r="N231" s="24"/>
      <c r="O231" s="24"/>
      <c r="P231" s="24">
        <v>1</v>
      </c>
      <c r="Q231" s="24"/>
      <c r="R231" s="24"/>
      <c r="S231" s="24"/>
      <c r="T231" s="24"/>
      <c r="U231" s="24"/>
      <c r="V231" s="24"/>
      <c r="W231" s="24"/>
      <c r="X231" s="24"/>
      <c r="Y231" s="24"/>
      <c r="Z231" s="24"/>
      <c r="AA231" s="24"/>
      <c r="AB231" s="24"/>
      <c r="AC231" s="24"/>
      <c r="AD231" s="24"/>
      <c r="AE231" s="24"/>
      <c r="AF231" s="24"/>
      <c r="AG231" s="24"/>
      <c r="AH231" s="24">
        <f>+J231+L231+N231+P231+R231+T231+V231+X231+Z231+AB231+AD231+AF231</f>
        <v>1</v>
      </c>
      <c r="AI231" s="44">
        <f t="shared" si="18"/>
        <v>0</v>
      </c>
      <c r="AJ231" s="22" t="s">
        <v>607</v>
      </c>
      <c r="AK231" s="47" t="s">
        <v>82</v>
      </c>
      <c r="AL231" s="47" t="s">
        <v>82</v>
      </c>
      <c r="AM231" s="45" t="s">
        <v>305</v>
      </c>
      <c r="AN231" s="45" t="s">
        <v>306</v>
      </c>
      <c r="AO231" s="45" t="s">
        <v>575</v>
      </c>
      <c r="AP231" s="25" t="s">
        <v>307</v>
      </c>
      <c r="AQ231" s="72"/>
    </row>
    <row r="232" spans="1:43" s="46" customFormat="1" ht="42.75" hidden="1" x14ac:dyDescent="0.25">
      <c r="A232" s="42" t="s">
        <v>41</v>
      </c>
      <c r="B232" s="43" t="s">
        <v>437</v>
      </c>
      <c r="C232" s="43">
        <v>424</v>
      </c>
      <c r="D232" s="22" t="s">
        <v>602</v>
      </c>
      <c r="E232" s="22" t="s">
        <v>608</v>
      </c>
      <c r="F232" s="23">
        <v>44743</v>
      </c>
      <c r="G232" s="23">
        <v>44773</v>
      </c>
      <c r="H232" s="265"/>
      <c r="I232" s="24">
        <v>0.2</v>
      </c>
      <c r="J232" s="24"/>
      <c r="K232" s="24"/>
      <c r="L232" s="24"/>
      <c r="M232" s="24"/>
      <c r="N232" s="24"/>
      <c r="O232" s="24"/>
      <c r="P232" s="24"/>
      <c r="Q232" s="24"/>
      <c r="R232" s="24"/>
      <c r="S232" s="24"/>
      <c r="T232" s="24"/>
      <c r="U232" s="24"/>
      <c r="V232" s="24">
        <v>1</v>
      </c>
      <c r="W232" s="24"/>
      <c r="X232" s="24"/>
      <c r="Y232" s="24"/>
      <c r="Z232" s="24"/>
      <c r="AA232" s="24"/>
      <c r="AB232" s="24"/>
      <c r="AC232" s="24"/>
      <c r="AD232" s="24"/>
      <c r="AE232" s="24"/>
      <c r="AF232" s="24"/>
      <c r="AG232" s="24"/>
      <c r="AH232" s="24">
        <f t="shared" si="18"/>
        <v>1</v>
      </c>
      <c r="AI232" s="44">
        <f t="shared" si="18"/>
        <v>0</v>
      </c>
      <c r="AJ232" s="22" t="s">
        <v>607</v>
      </c>
      <c r="AK232" s="47" t="s">
        <v>82</v>
      </c>
      <c r="AL232" s="47" t="s">
        <v>82</v>
      </c>
      <c r="AM232" s="45" t="s">
        <v>305</v>
      </c>
      <c r="AN232" s="45" t="s">
        <v>306</v>
      </c>
      <c r="AO232" s="45" t="s">
        <v>575</v>
      </c>
      <c r="AP232" s="25" t="s">
        <v>307</v>
      </c>
      <c r="AQ232" s="72"/>
    </row>
    <row r="233" spans="1:43" s="46" customFormat="1" ht="42.75" hidden="1" x14ac:dyDescent="0.25">
      <c r="A233" s="42" t="s">
        <v>41</v>
      </c>
      <c r="B233" s="43" t="s">
        <v>437</v>
      </c>
      <c r="C233" s="43">
        <v>424</v>
      </c>
      <c r="D233" s="22" t="s">
        <v>602</v>
      </c>
      <c r="E233" s="22" t="s">
        <v>609</v>
      </c>
      <c r="F233" s="23">
        <v>44713</v>
      </c>
      <c r="G233" s="23">
        <v>44742</v>
      </c>
      <c r="H233" s="265"/>
      <c r="I233" s="24">
        <v>0.1</v>
      </c>
      <c r="J233" s="24"/>
      <c r="K233" s="24"/>
      <c r="L233" s="24"/>
      <c r="M233" s="24"/>
      <c r="N233" s="24"/>
      <c r="O233" s="24"/>
      <c r="P233" s="24"/>
      <c r="Q233" s="24"/>
      <c r="R233" s="24"/>
      <c r="S233" s="24"/>
      <c r="T233" s="24">
        <v>1</v>
      </c>
      <c r="U233" s="24"/>
      <c r="V233" s="24"/>
      <c r="W233" s="24"/>
      <c r="X233" s="24"/>
      <c r="Y233" s="24"/>
      <c r="Z233" s="24"/>
      <c r="AA233" s="24"/>
      <c r="AB233" s="24"/>
      <c r="AC233" s="24"/>
      <c r="AD233" s="24"/>
      <c r="AE233" s="24"/>
      <c r="AF233" s="24"/>
      <c r="AG233" s="24"/>
      <c r="AH233" s="24">
        <f t="shared" si="18"/>
        <v>1</v>
      </c>
      <c r="AI233" s="44">
        <f t="shared" si="18"/>
        <v>0</v>
      </c>
      <c r="AJ233" s="22" t="s">
        <v>610</v>
      </c>
      <c r="AK233" s="47" t="s">
        <v>82</v>
      </c>
      <c r="AL233" s="47" t="s">
        <v>82</v>
      </c>
      <c r="AM233" s="45" t="s">
        <v>305</v>
      </c>
      <c r="AN233" s="45" t="s">
        <v>306</v>
      </c>
      <c r="AO233" s="45" t="s">
        <v>575</v>
      </c>
      <c r="AP233" s="25" t="s">
        <v>307</v>
      </c>
      <c r="AQ233" s="72"/>
    </row>
    <row r="234" spans="1:43" s="46" customFormat="1" ht="57.75" hidden="1" customHeight="1" x14ac:dyDescent="0.25">
      <c r="A234" s="42" t="s">
        <v>41</v>
      </c>
      <c r="B234" s="43" t="s">
        <v>437</v>
      </c>
      <c r="C234" s="43">
        <v>424</v>
      </c>
      <c r="D234" s="22" t="s">
        <v>602</v>
      </c>
      <c r="E234" s="22" t="s">
        <v>611</v>
      </c>
      <c r="F234" s="23">
        <v>44805</v>
      </c>
      <c r="G234" s="23">
        <v>44834</v>
      </c>
      <c r="H234" s="265"/>
      <c r="I234" s="24">
        <v>0.1</v>
      </c>
      <c r="J234" s="24"/>
      <c r="K234" s="24"/>
      <c r="L234" s="24"/>
      <c r="M234" s="24"/>
      <c r="N234" s="24"/>
      <c r="O234" s="24"/>
      <c r="P234" s="24"/>
      <c r="Q234" s="24"/>
      <c r="R234" s="24"/>
      <c r="S234" s="24"/>
      <c r="T234" s="24"/>
      <c r="U234" s="24"/>
      <c r="V234" s="24"/>
      <c r="W234" s="24"/>
      <c r="X234" s="24"/>
      <c r="Y234" s="24"/>
      <c r="Z234" s="24">
        <v>1</v>
      </c>
      <c r="AA234" s="24"/>
      <c r="AB234" s="24"/>
      <c r="AC234" s="24"/>
      <c r="AD234" s="24"/>
      <c r="AE234" s="24"/>
      <c r="AF234" s="24"/>
      <c r="AG234" s="24"/>
      <c r="AH234" s="24">
        <f t="shared" si="18"/>
        <v>1</v>
      </c>
      <c r="AI234" s="44">
        <f t="shared" si="18"/>
        <v>0</v>
      </c>
      <c r="AJ234" s="22" t="s">
        <v>610</v>
      </c>
      <c r="AK234" s="47" t="s">
        <v>82</v>
      </c>
      <c r="AL234" s="47" t="s">
        <v>82</v>
      </c>
      <c r="AM234" s="45" t="s">
        <v>305</v>
      </c>
      <c r="AN234" s="45" t="s">
        <v>306</v>
      </c>
      <c r="AO234" s="45" t="s">
        <v>575</v>
      </c>
      <c r="AP234" s="25" t="s">
        <v>307</v>
      </c>
      <c r="AQ234" s="72"/>
    </row>
    <row r="235" spans="1:43" s="46" customFormat="1" ht="42.75" hidden="1" x14ac:dyDescent="0.25">
      <c r="A235" s="42" t="s">
        <v>41</v>
      </c>
      <c r="B235" s="43" t="s">
        <v>437</v>
      </c>
      <c r="C235" s="43">
        <v>424</v>
      </c>
      <c r="D235" s="22" t="s">
        <v>602</v>
      </c>
      <c r="E235" s="22" t="s">
        <v>571</v>
      </c>
      <c r="F235" s="23">
        <v>44713</v>
      </c>
      <c r="G235" s="23">
        <v>44742</v>
      </c>
      <c r="H235" s="265"/>
      <c r="I235" s="48">
        <v>0.1</v>
      </c>
      <c r="J235" s="47"/>
      <c r="K235" s="47"/>
      <c r="L235" s="47"/>
      <c r="M235" s="47"/>
      <c r="N235" s="47"/>
      <c r="O235" s="47"/>
      <c r="P235" s="47"/>
      <c r="Q235" s="47"/>
      <c r="R235" s="47"/>
      <c r="S235" s="47"/>
      <c r="T235" s="48">
        <v>1</v>
      </c>
      <c r="U235" s="47"/>
      <c r="V235" s="47"/>
      <c r="W235" s="47"/>
      <c r="X235" s="47"/>
      <c r="Y235" s="47"/>
      <c r="Z235" s="47"/>
      <c r="AA235" s="47"/>
      <c r="AB235" s="47"/>
      <c r="AC235" s="47"/>
      <c r="AD235" s="47"/>
      <c r="AE235" s="47"/>
      <c r="AF235" s="47"/>
      <c r="AG235" s="47"/>
      <c r="AH235" s="24">
        <f t="shared" si="18"/>
        <v>1</v>
      </c>
      <c r="AI235" s="44">
        <f t="shared" si="18"/>
        <v>0</v>
      </c>
      <c r="AJ235" s="22" t="s">
        <v>522</v>
      </c>
      <c r="AK235" s="47" t="s">
        <v>82</v>
      </c>
      <c r="AL235" s="47" t="s">
        <v>82</v>
      </c>
      <c r="AM235" s="45" t="s">
        <v>305</v>
      </c>
      <c r="AN235" s="45" t="s">
        <v>306</v>
      </c>
      <c r="AO235" s="45" t="s">
        <v>575</v>
      </c>
      <c r="AP235" s="25" t="s">
        <v>307</v>
      </c>
      <c r="AQ235" s="72"/>
    </row>
    <row r="236" spans="1:43" s="46" customFormat="1" ht="42.75" hidden="1" x14ac:dyDescent="0.25">
      <c r="A236" s="42" t="s">
        <v>41</v>
      </c>
      <c r="B236" s="43" t="s">
        <v>437</v>
      </c>
      <c r="C236" s="43">
        <v>424</v>
      </c>
      <c r="D236" s="50" t="s">
        <v>602</v>
      </c>
      <c r="E236" s="50" t="s">
        <v>612</v>
      </c>
      <c r="F236" s="23">
        <v>44593</v>
      </c>
      <c r="G236" s="23">
        <v>44907</v>
      </c>
      <c r="H236" s="266"/>
      <c r="I236" s="48">
        <v>0.1</v>
      </c>
      <c r="J236" s="24"/>
      <c r="K236" s="24"/>
      <c r="L236" s="24">
        <v>0.05</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v>0.05</v>
      </c>
      <c r="AG236" s="24"/>
      <c r="AH236" s="24">
        <f t="shared" si="18"/>
        <v>0.99999999999999989</v>
      </c>
      <c r="AI236" s="44">
        <f t="shared" si="18"/>
        <v>0</v>
      </c>
      <c r="AJ236" s="22" t="s">
        <v>613</v>
      </c>
      <c r="AK236" s="47" t="s">
        <v>82</v>
      </c>
      <c r="AL236" s="47" t="s">
        <v>82</v>
      </c>
      <c r="AM236" s="45" t="s">
        <v>305</v>
      </c>
      <c r="AN236" s="45" t="s">
        <v>306</v>
      </c>
      <c r="AO236" s="45" t="s">
        <v>575</v>
      </c>
      <c r="AP236" s="25" t="s">
        <v>307</v>
      </c>
      <c r="AQ236" s="72"/>
    </row>
    <row r="237" spans="1:43" s="46" customFormat="1" ht="142.5" hidden="1" x14ac:dyDescent="0.25">
      <c r="A237" s="42" t="s">
        <v>411</v>
      </c>
      <c r="B237" s="43" t="s">
        <v>412</v>
      </c>
      <c r="C237" s="43">
        <v>326</v>
      </c>
      <c r="D237" s="22" t="s">
        <v>614</v>
      </c>
      <c r="E237" s="22" t="s">
        <v>615</v>
      </c>
      <c r="F237" s="23">
        <v>44562</v>
      </c>
      <c r="G237" s="23">
        <v>44926</v>
      </c>
      <c r="H237" s="40">
        <f>+I237</f>
        <v>1</v>
      </c>
      <c r="I237" s="24">
        <v>1</v>
      </c>
      <c r="J237" s="24">
        <v>8.3333333333333343E-2</v>
      </c>
      <c r="K237" s="24"/>
      <c r="L237" s="24">
        <v>8.3333333333333343E-2</v>
      </c>
      <c r="M237" s="24"/>
      <c r="N237" s="24">
        <v>8.3333333333333343E-2</v>
      </c>
      <c r="O237" s="24"/>
      <c r="P237" s="24">
        <v>8.3333333333333343E-2</v>
      </c>
      <c r="Q237" s="24"/>
      <c r="R237" s="24">
        <v>8.3333333333333343E-2</v>
      </c>
      <c r="S237" s="24"/>
      <c r="T237" s="24">
        <v>8.3333333333333343E-2</v>
      </c>
      <c r="U237" s="24"/>
      <c r="V237" s="24">
        <v>8.3333333333333343E-2</v>
      </c>
      <c r="W237" s="24"/>
      <c r="X237" s="24">
        <v>8.3333333333333343E-2</v>
      </c>
      <c r="Y237" s="24"/>
      <c r="Z237" s="24">
        <v>8.3333333333333343E-2</v>
      </c>
      <c r="AA237" s="24"/>
      <c r="AB237" s="24">
        <v>8.3333333333333343E-2</v>
      </c>
      <c r="AC237" s="24"/>
      <c r="AD237" s="24">
        <v>8.3333333333333343E-2</v>
      </c>
      <c r="AE237" s="24"/>
      <c r="AF237" s="24">
        <v>8.3333333333333343E-2</v>
      </c>
      <c r="AG237" s="24"/>
      <c r="AH237" s="24">
        <f t="shared" si="18"/>
        <v>1.0000000000000002</v>
      </c>
      <c r="AI237" s="44">
        <f t="shared" si="18"/>
        <v>0</v>
      </c>
      <c r="AJ237" s="22" t="s">
        <v>616</v>
      </c>
      <c r="AK237" s="45">
        <v>17</v>
      </c>
      <c r="AL237" s="269">
        <v>396377767</v>
      </c>
      <c r="AM237" s="45" t="s">
        <v>617</v>
      </c>
      <c r="AN237" s="45" t="s">
        <v>618</v>
      </c>
      <c r="AO237" s="25" t="s">
        <v>619</v>
      </c>
      <c r="AP237" s="25" t="s">
        <v>416</v>
      </c>
      <c r="AQ237" s="72"/>
    </row>
    <row r="238" spans="1:43" s="46" customFormat="1" ht="57" hidden="1" customHeight="1" x14ac:dyDescent="0.25">
      <c r="A238" s="42" t="s">
        <v>411</v>
      </c>
      <c r="B238" s="43" t="s">
        <v>412</v>
      </c>
      <c r="C238" s="43">
        <v>326</v>
      </c>
      <c r="D238" s="22" t="s">
        <v>620</v>
      </c>
      <c r="E238" s="22" t="s">
        <v>621</v>
      </c>
      <c r="F238" s="23">
        <v>44713</v>
      </c>
      <c r="G238" s="23">
        <v>44926</v>
      </c>
      <c r="H238" s="271">
        <f>+I238+I239</f>
        <v>1</v>
      </c>
      <c r="I238" s="24">
        <v>0.5</v>
      </c>
      <c r="J238" s="24"/>
      <c r="K238" s="24"/>
      <c r="L238" s="24"/>
      <c r="M238" s="24"/>
      <c r="N238" s="24"/>
      <c r="O238" s="24"/>
      <c r="P238" s="24"/>
      <c r="Q238" s="24"/>
      <c r="R238" s="24"/>
      <c r="S238" s="24"/>
      <c r="T238" s="24">
        <v>0.5</v>
      </c>
      <c r="U238" s="24"/>
      <c r="V238" s="24"/>
      <c r="W238" s="24"/>
      <c r="X238" s="24"/>
      <c r="Y238" s="24"/>
      <c r="Z238" s="24"/>
      <c r="AA238" s="24"/>
      <c r="AB238" s="24"/>
      <c r="AC238" s="24"/>
      <c r="AD238" s="24">
        <v>0.5</v>
      </c>
      <c r="AE238" s="24"/>
      <c r="AF238" s="24"/>
      <c r="AG238" s="24"/>
      <c r="AH238" s="24">
        <f>+J238+L238+N238+P238+R238+T238+V238+X238+Z238+AB238+AD238+AF238</f>
        <v>1</v>
      </c>
      <c r="AI238" s="44">
        <f>+K238+M238+O238+Q238+S238+U238+W238+Y238+AA238+AC238+AE238+AG238</f>
        <v>0</v>
      </c>
      <c r="AJ238" s="22" t="s">
        <v>622</v>
      </c>
      <c r="AK238" s="47" t="s">
        <v>82</v>
      </c>
      <c r="AL238" s="291"/>
      <c r="AM238" s="45" t="s">
        <v>617</v>
      </c>
      <c r="AN238" s="45" t="s">
        <v>618</v>
      </c>
      <c r="AO238" s="25" t="s">
        <v>619</v>
      </c>
      <c r="AP238" s="25" t="s">
        <v>416</v>
      </c>
      <c r="AQ238" s="72"/>
    </row>
    <row r="239" spans="1:43" s="46" customFormat="1" ht="57" hidden="1" customHeight="1" x14ac:dyDescent="0.25">
      <c r="A239" s="42" t="s">
        <v>411</v>
      </c>
      <c r="B239" s="43" t="s">
        <v>412</v>
      </c>
      <c r="C239" s="43">
        <v>326</v>
      </c>
      <c r="D239" s="22" t="s">
        <v>620</v>
      </c>
      <c r="E239" s="22" t="s">
        <v>623</v>
      </c>
      <c r="F239" s="23">
        <v>44713</v>
      </c>
      <c r="G239" s="23">
        <v>44742</v>
      </c>
      <c r="H239" s="271"/>
      <c r="I239" s="24">
        <v>0.5</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ref="AH239:AI239" si="19">+J239+L239+N239+P239+R239+T239+V239+X239+Z239+AB239+AD239+AF239</f>
        <v>1</v>
      </c>
      <c r="AI239" s="44">
        <f t="shared" si="19"/>
        <v>0</v>
      </c>
      <c r="AJ239" s="22" t="s">
        <v>624</v>
      </c>
      <c r="AK239" s="47" t="s">
        <v>82</v>
      </c>
      <c r="AL239" s="291"/>
      <c r="AM239" s="45" t="s">
        <v>617</v>
      </c>
      <c r="AN239" s="45" t="s">
        <v>618</v>
      </c>
      <c r="AO239" s="25" t="s">
        <v>619</v>
      </c>
      <c r="AP239" s="25" t="s">
        <v>416</v>
      </c>
      <c r="AQ239" s="72"/>
    </row>
    <row r="240" spans="1:43" s="46" customFormat="1" ht="57.75" hidden="1" x14ac:dyDescent="0.25">
      <c r="A240" s="42" t="s">
        <v>411</v>
      </c>
      <c r="B240" s="43" t="s">
        <v>412</v>
      </c>
      <c r="C240" s="43">
        <v>326</v>
      </c>
      <c r="D240" s="22" t="s">
        <v>625</v>
      </c>
      <c r="E240" s="22" t="s">
        <v>626</v>
      </c>
      <c r="F240" s="23">
        <v>44621</v>
      </c>
      <c r="G240" s="23">
        <v>44681</v>
      </c>
      <c r="H240" s="271">
        <f>+I240+I241+I242+I243+I244</f>
        <v>1</v>
      </c>
      <c r="I240" s="24">
        <v>0.2</v>
      </c>
      <c r="J240" s="24"/>
      <c r="K240" s="24"/>
      <c r="L240" s="24"/>
      <c r="M240" s="24"/>
      <c r="N240" s="24">
        <v>0.5</v>
      </c>
      <c r="O240" s="24"/>
      <c r="P240" s="24">
        <v>0.5</v>
      </c>
      <c r="Q240" s="24"/>
      <c r="R240" s="24"/>
      <c r="S240" s="24"/>
      <c r="T240" s="24"/>
      <c r="U240" s="24"/>
      <c r="V240" s="24"/>
      <c r="W240" s="24"/>
      <c r="X240" s="24"/>
      <c r="Y240" s="24"/>
      <c r="Z240" s="24"/>
      <c r="AA240" s="24"/>
      <c r="AB240" s="24"/>
      <c r="AC240" s="24"/>
      <c r="AD240" s="24"/>
      <c r="AE240" s="24"/>
      <c r="AF240" s="24"/>
      <c r="AG240" s="24"/>
      <c r="AH240" s="24">
        <f t="shared" si="18"/>
        <v>1</v>
      </c>
      <c r="AI240" s="44">
        <f t="shared" si="18"/>
        <v>0</v>
      </c>
      <c r="AJ240" s="22" t="s">
        <v>627</v>
      </c>
      <c r="AK240" s="302">
        <v>1</v>
      </c>
      <c r="AL240" s="270"/>
      <c r="AM240" s="45" t="s">
        <v>617</v>
      </c>
      <c r="AN240" s="45" t="s">
        <v>618</v>
      </c>
      <c r="AO240" s="25" t="s">
        <v>619</v>
      </c>
      <c r="AP240" s="25" t="s">
        <v>416</v>
      </c>
      <c r="AQ240" s="72"/>
    </row>
    <row r="241" spans="1:43" s="46" customFormat="1" ht="57.75" hidden="1" x14ac:dyDescent="0.25">
      <c r="A241" s="42" t="s">
        <v>411</v>
      </c>
      <c r="B241" s="43" t="s">
        <v>412</v>
      </c>
      <c r="C241" s="43">
        <v>326</v>
      </c>
      <c r="D241" s="22" t="s">
        <v>625</v>
      </c>
      <c r="E241" s="22" t="s">
        <v>628</v>
      </c>
      <c r="F241" s="23">
        <v>44652</v>
      </c>
      <c r="G241" s="23">
        <v>44681</v>
      </c>
      <c r="H241" s="271"/>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 t="shared" si="18"/>
        <v>1</v>
      </c>
      <c r="AI241" s="44">
        <f t="shared" si="18"/>
        <v>0</v>
      </c>
      <c r="AJ241" s="22" t="s">
        <v>629</v>
      </c>
      <c r="AK241" s="302"/>
      <c r="AL241" s="270"/>
      <c r="AM241" s="45" t="s">
        <v>617</v>
      </c>
      <c r="AN241" s="45" t="s">
        <v>618</v>
      </c>
      <c r="AO241" s="25" t="s">
        <v>619</v>
      </c>
      <c r="AP241" s="25" t="s">
        <v>416</v>
      </c>
      <c r="AQ241" s="72"/>
    </row>
    <row r="242" spans="1:43" s="46" customFormat="1" ht="57.75" hidden="1" x14ac:dyDescent="0.25">
      <c r="A242" s="42" t="s">
        <v>411</v>
      </c>
      <c r="B242" s="43" t="s">
        <v>412</v>
      </c>
      <c r="C242" s="43">
        <v>326</v>
      </c>
      <c r="D242" s="22" t="s">
        <v>625</v>
      </c>
      <c r="E242" s="22" t="s">
        <v>630</v>
      </c>
      <c r="F242" s="23">
        <v>44682</v>
      </c>
      <c r="G242" s="23">
        <v>44742</v>
      </c>
      <c r="H242" s="271"/>
      <c r="I242" s="24">
        <v>0.1</v>
      </c>
      <c r="J242" s="24"/>
      <c r="K242" s="24"/>
      <c r="L242" s="24"/>
      <c r="M242" s="24"/>
      <c r="N242" s="24"/>
      <c r="O242" s="24"/>
      <c r="P242" s="24"/>
      <c r="Q242" s="24"/>
      <c r="R242" s="24">
        <v>0.5</v>
      </c>
      <c r="S242" s="24"/>
      <c r="T242" s="24">
        <v>0.5</v>
      </c>
      <c r="U242" s="24"/>
      <c r="V242" s="24"/>
      <c r="W242" s="24"/>
      <c r="X242" s="24"/>
      <c r="Y242" s="24"/>
      <c r="Z242" s="24"/>
      <c r="AA242" s="24"/>
      <c r="AB242" s="24"/>
      <c r="AC242" s="24"/>
      <c r="AD242" s="24"/>
      <c r="AE242" s="24"/>
      <c r="AF242" s="24"/>
      <c r="AG242" s="24"/>
      <c r="AH242" s="24">
        <f t="shared" si="18"/>
        <v>1</v>
      </c>
      <c r="AI242" s="44">
        <f t="shared" si="18"/>
        <v>0</v>
      </c>
      <c r="AJ242" s="22" t="s">
        <v>631</v>
      </c>
      <c r="AK242" s="302"/>
      <c r="AL242" s="270"/>
      <c r="AM242" s="45" t="s">
        <v>617</v>
      </c>
      <c r="AN242" s="45" t="s">
        <v>618</v>
      </c>
      <c r="AO242" s="25" t="s">
        <v>619</v>
      </c>
      <c r="AP242" s="25" t="s">
        <v>416</v>
      </c>
      <c r="AQ242" s="72"/>
    </row>
    <row r="243" spans="1:43" s="46" customFormat="1" ht="57.75" hidden="1" x14ac:dyDescent="0.25">
      <c r="A243" s="42" t="s">
        <v>411</v>
      </c>
      <c r="B243" s="43" t="s">
        <v>412</v>
      </c>
      <c r="C243" s="43">
        <v>326</v>
      </c>
      <c r="D243" s="22" t="s">
        <v>625</v>
      </c>
      <c r="E243" s="22" t="s">
        <v>632</v>
      </c>
      <c r="F243" s="23">
        <v>44713</v>
      </c>
      <c r="G243" s="23">
        <v>44742</v>
      </c>
      <c r="H243" s="271"/>
      <c r="I243" s="24">
        <v>0.4</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18"/>
        <v>1</v>
      </c>
      <c r="AI243" s="44">
        <f t="shared" si="18"/>
        <v>0</v>
      </c>
      <c r="AJ243" s="22" t="s">
        <v>633</v>
      </c>
      <c r="AK243" s="302"/>
      <c r="AL243" s="270"/>
      <c r="AM243" s="45" t="s">
        <v>617</v>
      </c>
      <c r="AN243" s="45" t="s">
        <v>618</v>
      </c>
      <c r="AO243" s="25" t="s">
        <v>619</v>
      </c>
      <c r="AP243" s="25" t="s">
        <v>416</v>
      </c>
      <c r="AQ243" s="72"/>
    </row>
    <row r="244" spans="1:43" s="46" customFormat="1" ht="57.75" hidden="1" x14ac:dyDescent="0.25">
      <c r="A244" s="42" t="s">
        <v>411</v>
      </c>
      <c r="B244" s="43" t="s">
        <v>412</v>
      </c>
      <c r="C244" s="43">
        <v>326</v>
      </c>
      <c r="D244" s="22" t="s">
        <v>625</v>
      </c>
      <c r="E244" s="22" t="s">
        <v>634</v>
      </c>
      <c r="F244" s="23">
        <v>44774</v>
      </c>
      <c r="G244" s="23">
        <v>44803</v>
      </c>
      <c r="H244" s="271"/>
      <c r="I244" s="24">
        <v>0.1</v>
      </c>
      <c r="J244" s="24"/>
      <c r="K244" s="24"/>
      <c r="L244" s="24"/>
      <c r="M244" s="24"/>
      <c r="N244" s="24"/>
      <c r="O244" s="24"/>
      <c r="P244" s="24"/>
      <c r="Q244" s="24"/>
      <c r="R244" s="24"/>
      <c r="S244" s="24"/>
      <c r="T244" s="24"/>
      <c r="U244" s="24"/>
      <c r="V244" s="24"/>
      <c r="W244" s="24"/>
      <c r="X244" s="24">
        <v>1</v>
      </c>
      <c r="Y244" s="24"/>
      <c r="Z244" s="24"/>
      <c r="AA244" s="24"/>
      <c r="AB244" s="24"/>
      <c r="AC244" s="24"/>
      <c r="AD244" s="24"/>
      <c r="AE244" s="24"/>
      <c r="AF244" s="24"/>
      <c r="AG244" s="24"/>
      <c r="AH244" s="24">
        <f t="shared" ref="AH244:AI271" si="20">+J244+L244+N244+P244+R244+T244+V244+X244+Z244+AB244+AD244+AF244</f>
        <v>1</v>
      </c>
      <c r="AI244" s="44">
        <f t="shared" si="20"/>
        <v>0</v>
      </c>
      <c r="AJ244" s="22" t="s">
        <v>635</v>
      </c>
      <c r="AK244" s="302"/>
      <c r="AL244" s="277"/>
      <c r="AM244" s="45" t="s">
        <v>617</v>
      </c>
      <c r="AN244" s="45" t="s">
        <v>618</v>
      </c>
      <c r="AO244" s="25" t="s">
        <v>619</v>
      </c>
      <c r="AP244" s="25" t="s">
        <v>416</v>
      </c>
      <c r="AQ244" s="72"/>
    </row>
    <row r="245" spans="1:43" s="46" customFormat="1" ht="71.25" hidden="1" x14ac:dyDescent="0.25">
      <c r="A245" s="42" t="s">
        <v>41</v>
      </c>
      <c r="B245" s="43" t="s">
        <v>437</v>
      </c>
      <c r="C245" s="43">
        <v>432</v>
      </c>
      <c r="D245" s="22" t="s">
        <v>636</v>
      </c>
      <c r="E245" s="22" t="s">
        <v>637</v>
      </c>
      <c r="F245" s="23">
        <v>44593</v>
      </c>
      <c r="G245" s="23">
        <v>44651</v>
      </c>
      <c r="H245" s="271">
        <f>I245+I246+I247+I248</f>
        <v>1</v>
      </c>
      <c r="I245" s="24">
        <v>0.4</v>
      </c>
      <c r="J245" s="24"/>
      <c r="K245" s="24"/>
      <c r="L245" s="24">
        <v>0.5</v>
      </c>
      <c r="M245" s="24"/>
      <c r="N245" s="24">
        <v>0.5</v>
      </c>
      <c r="O245" s="24"/>
      <c r="P245" s="24"/>
      <c r="Q245" s="24"/>
      <c r="R245" s="24"/>
      <c r="S245" s="24"/>
      <c r="T245" s="24"/>
      <c r="U245" s="24"/>
      <c r="V245" s="24"/>
      <c r="W245" s="24"/>
      <c r="X245" s="24"/>
      <c r="Y245" s="24"/>
      <c r="Z245" s="24"/>
      <c r="AA245" s="24"/>
      <c r="AB245" s="24"/>
      <c r="AC245" s="24"/>
      <c r="AD245" s="24"/>
      <c r="AE245" s="24"/>
      <c r="AF245" s="24"/>
      <c r="AG245" s="24"/>
      <c r="AH245" s="24">
        <f t="shared" si="20"/>
        <v>1</v>
      </c>
      <c r="AI245" s="44">
        <f t="shared" si="20"/>
        <v>0</v>
      </c>
      <c r="AJ245" s="22" t="s">
        <v>638</v>
      </c>
      <c r="AK245" s="309">
        <v>0.26</v>
      </c>
      <c r="AL245" s="269">
        <v>268830000</v>
      </c>
      <c r="AM245" s="45" t="s">
        <v>617</v>
      </c>
      <c r="AN245" s="45" t="s">
        <v>618</v>
      </c>
      <c r="AO245" s="25" t="s">
        <v>619</v>
      </c>
      <c r="AP245" s="25" t="s">
        <v>416</v>
      </c>
      <c r="AQ245" s="72"/>
    </row>
    <row r="246" spans="1:43" s="46" customFormat="1" ht="71.25" hidden="1" x14ac:dyDescent="0.25">
      <c r="A246" s="42" t="s">
        <v>41</v>
      </c>
      <c r="B246" s="43" t="s">
        <v>437</v>
      </c>
      <c r="C246" s="43">
        <v>432</v>
      </c>
      <c r="D246" s="22" t="s">
        <v>636</v>
      </c>
      <c r="E246" s="22" t="s">
        <v>639</v>
      </c>
      <c r="F246" s="23">
        <v>44652</v>
      </c>
      <c r="G246" s="23">
        <v>44681</v>
      </c>
      <c r="H246" s="271"/>
      <c r="I246" s="24">
        <v>0.1</v>
      </c>
      <c r="J246" s="24"/>
      <c r="K246" s="24"/>
      <c r="L246" s="24"/>
      <c r="M246" s="24"/>
      <c r="N246" s="24"/>
      <c r="O246" s="24"/>
      <c r="P246" s="24">
        <v>1</v>
      </c>
      <c r="Q246" s="24"/>
      <c r="R246" s="24"/>
      <c r="S246" s="24"/>
      <c r="T246" s="24"/>
      <c r="U246" s="24"/>
      <c r="V246" s="24"/>
      <c r="W246" s="24"/>
      <c r="X246" s="24"/>
      <c r="Y246" s="24"/>
      <c r="Z246" s="24"/>
      <c r="AA246" s="24"/>
      <c r="AB246" s="24"/>
      <c r="AC246" s="24"/>
      <c r="AD246" s="24"/>
      <c r="AE246" s="24"/>
      <c r="AF246" s="24"/>
      <c r="AG246" s="24"/>
      <c r="AH246" s="24">
        <f t="shared" si="20"/>
        <v>1</v>
      </c>
      <c r="AI246" s="44">
        <f t="shared" si="20"/>
        <v>0</v>
      </c>
      <c r="AJ246" s="22" t="s">
        <v>640</v>
      </c>
      <c r="AK246" s="309"/>
      <c r="AL246" s="270"/>
      <c r="AM246" s="45" t="s">
        <v>617</v>
      </c>
      <c r="AN246" s="45" t="s">
        <v>618</v>
      </c>
      <c r="AO246" s="25" t="s">
        <v>619</v>
      </c>
      <c r="AP246" s="25" t="s">
        <v>416</v>
      </c>
      <c r="AQ246" s="72"/>
    </row>
    <row r="247" spans="1:43" s="46" customFormat="1" ht="42.75" hidden="1" x14ac:dyDescent="0.25">
      <c r="A247" s="42" t="s">
        <v>41</v>
      </c>
      <c r="B247" s="43" t="s">
        <v>437</v>
      </c>
      <c r="C247" s="43">
        <v>432</v>
      </c>
      <c r="D247" s="22" t="s">
        <v>636</v>
      </c>
      <c r="E247" s="22" t="s">
        <v>641</v>
      </c>
      <c r="F247" s="23">
        <v>44682</v>
      </c>
      <c r="G247" s="23">
        <v>44712</v>
      </c>
      <c r="H247" s="271"/>
      <c r="I247" s="24">
        <v>0.35</v>
      </c>
      <c r="J247" s="24"/>
      <c r="K247" s="24"/>
      <c r="L247" s="24"/>
      <c r="M247" s="24"/>
      <c r="N247" s="24"/>
      <c r="O247" s="24"/>
      <c r="P247" s="24"/>
      <c r="Q247" s="24"/>
      <c r="R247" s="24">
        <v>1</v>
      </c>
      <c r="S247" s="24"/>
      <c r="T247" s="24"/>
      <c r="U247" s="24"/>
      <c r="V247" s="24"/>
      <c r="W247" s="24"/>
      <c r="X247" s="24"/>
      <c r="Y247" s="24"/>
      <c r="Z247" s="24"/>
      <c r="AA247" s="24"/>
      <c r="AB247" s="24"/>
      <c r="AC247" s="24"/>
      <c r="AD247" s="24"/>
      <c r="AE247" s="24"/>
      <c r="AF247" s="24"/>
      <c r="AG247" s="24"/>
      <c r="AH247" s="24">
        <f t="shared" si="20"/>
        <v>1</v>
      </c>
      <c r="AI247" s="44">
        <f t="shared" si="20"/>
        <v>0</v>
      </c>
      <c r="AJ247" s="22" t="s">
        <v>642</v>
      </c>
      <c r="AK247" s="309"/>
      <c r="AL247" s="270"/>
      <c r="AM247" s="45" t="s">
        <v>617</v>
      </c>
      <c r="AN247" s="45" t="s">
        <v>618</v>
      </c>
      <c r="AO247" s="25" t="s">
        <v>619</v>
      </c>
      <c r="AP247" s="25" t="s">
        <v>416</v>
      </c>
      <c r="AQ247" s="72"/>
    </row>
    <row r="248" spans="1:43" s="46" customFormat="1" ht="42.75" hidden="1" x14ac:dyDescent="0.25">
      <c r="A248" s="42" t="s">
        <v>41</v>
      </c>
      <c r="B248" s="43" t="s">
        <v>437</v>
      </c>
      <c r="C248" s="43">
        <v>432</v>
      </c>
      <c r="D248" s="22" t="s">
        <v>636</v>
      </c>
      <c r="E248" s="22" t="s">
        <v>643</v>
      </c>
      <c r="F248" s="23">
        <v>44713</v>
      </c>
      <c r="G248" s="23">
        <v>44742</v>
      </c>
      <c r="H248" s="271"/>
      <c r="I248" s="24">
        <v>0.15</v>
      </c>
      <c r="J248" s="24"/>
      <c r="K248" s="24"/>
      <c r="L248" s="24"/>
      <c r="M248" s="24"/>
      <c r="N248" s="24"/>
      <c r="O248" s="24"/>
      <c r="P248" s="24"/>
      <c r="Q248" s="24"/>
      <c r="R248" s="24"/>
      <c r="S248" s="24"/>
      <c r="T248" s="24">
        <v>1</v>
      </c>
      <c r="U248" s="24"/>
      <c r="V248" s="24"/>
      <c r="W248" s="24"/>
      <c r="X248" s="24"/>
      <c r="Y248" s="24"/>
      <c r="Z248" s="24"/>
      <c r="AA248" s="24"/>
      <c r="AB248" s="24"/>
      <c r="AC248" s="24"/>
      <c r="AD248" s="24"/>
      <c r="AE248" s="24"/>
      <c r="AF248" s="24"/>
      <c r="AG248" s="24"/>
      <c r="AH248" s="24">
        <f t="shared" si="20"/>
        <v>1</v>
      </c>
      <c r="AI248" s="44">
        <f t="shared" si="20"/>
        <v>0</v>
      </c>
      <c r="AJ248" s="22" t="s">
        <v>644</v>
      </c>
      <c r="AK248" s="309"/>
      <c r="AL248" s="277"/>
      <c r="AM248" s="45" t="s">
        <v>617</v>
      </c>
      <c r="AN248" s="45" t="s">
        <v>618</v>
      </c>
      <c r="AO248" s="25" t="s">
        <v>619</v>
      </c>
      <c r="AP248" s="25" t="s">
        <v>416</v>
      </c>
      <c r="AQ248" s="72"/>
    </row>
    <row r="249" spans="1:43" s="46" customFormat="1" ht="58.5" hidden="1" x14ac:dyDescent="0.25">
      <c r="A249" s="42" t="s">
        <v>41</v>
      </c>
      <c r="B249" s="43" t="s">
        <v>437</v>
      </c>
      <c r="C249" s="43">
        <v>432</v>
      </c>
      <c r="D249" s="22" t="s">
        <v>645</v>
      </c>
      <c r="E249" s="22" t="s">
        <v>646</v>
      </c>
      <c r="F249" s="23">
        <v>44713</v>
      </c>
      <c r="G249" s="23">
        <v>44926</v>
      </c>
      <c r="H249" s="271">
        <f>+I249+I250+I251+I252</f>
        <v>1</v>
      </c>
      <c r="I249" s="24">
        <v>0.25</v>
      </c>
      <c r="J249" s="24"/>
      <c r="K249" s="24"/>
      <c r="L249" s="24"/>
      <c r="M249" s="24"/>
      <c r="N249" s="24"/>
      <c r="O249" s="24"/>
      <c r="P249" s="24"/>
      <c r="Q249" s="24"/>
      <c r="R249" s="24"/>
      <c r="S249" s="24"/>
      <c r="T249" s="24">
        <v>0.5</v>
      </c>
      <c r="U249" s="24"/>
      <c r="V249" s="24"/>
      <c r="W249" s="24"/>
      <c r="X249" s="24"/>
      <c r="Y249" s="24"/>
      <c r="Z249" s="24"/>
      <c r="AA249" s="24"/>
      <c r="AB249" s="24"/>
      <c r="AC249" s="24"/>
      <c r="AD249" s="24">
        <v>0.5</v>
      </c>
      <c r="AE249" s="24"/>
      <c r="AF249" s="24"/>
      <c r="AG249" s="24"/>
      <c r="AH249" s="24">
        <f t="shared" si="20"/>
        <v>1</v>
      </c>
      <c r="AI249" s="44">
        <f t="shared" si="20"/>
        <v>0</v>
      </c>
      <c r="AJ249" s="22" t="s">
        <v>622</v>
      </c>
      <c r="AK249" s="47" t="s">
        <v>82</v>
      </c>
      <c r="AL249" s="47" t="s">
        <v>82</v>
      </c>
      <c r="AM249" s="45" t="s">
        <v>617</v>
      </c>
      <c r="AN249" s="45" t="s">
        <v>618</v>
      </c>
      <c r="AO249" s="25" t="s">
        <v>619</v>
      </c>
      <c r="AP249" s="25" t="s">
        <v>416</v>
      </c>
      <c r="AQ249" s="72"/>
    </row>
    <row r="250" spans="1:43" s="46" customFormat="1" ht="85.5" hidden="1" x14ac:dyDescent="0.25">
      <c r="A250" s="42" t="s">
        <v>41</v>
      </c>
      <c r="B250" s="43" t="s">
        <v>437</v>
      </c>
      <c r="C250" s="43">
        <v>432</v>
      </c>
      <c r="D250" s="22" t="s">
        <v>645</v>
      </c>
      <c r="E250" s="22" t="s">
        <v>647</v>
      </c>
      <c r="F250" s="23">
        <v>44593</v>
      </c>
      <c r="G250" s="23">
        <v>44712</v>
      </c>
      <c r="H250" s="271"/>
      <c r="I250" s="24">
        <v>0.25</v>
      </c>
      <c r="J250" s="24"/>
      <c r="K250" s="24"/>
      <c r="L250" s="24">
        <v>0.25</v>
      </c>
      <c r="M250" s="24"/>
      <c r="N250" s="24">
        <v>0.25</v>
      </c>
      <c r="O250" s="24"/>
      <c r="P250" s="24">
        <v>0.25</v>
      </c>
      <c r="Q250" s="24"/>
      <c r="R250" s="24">
        <v>0.25</v>
      </c>
      <c r="S250" s="24"/>
      <c r="T250" s="24"/>
      <c r="U250" s="24"/>
      <c r="V250" s="24"/>
      <c r="W250" s="24"/>
      <c r="X250" s="24"/>
      <c r="Y250" s="24"/>
      <c r="Z250" s="24"/>
      <c r="AA250" s="24"/>
      <c r="AB250" s="24"/>
      <c r="AC250" s="24"/>
      <c r="AD250" s="24"/>
      <c r="AE250" s="24"/>
      <c r="AF250" s="24"/>
      <c r="AG250" s="24"/>
      <c r="AH250" s="24">
        <f t="shared" si="20"/>
        <v>1</v>
      </c>
      <c r="AI250" s="44">
        <f t="shared" si="20"/>
        <v>0</v>
      </c>
      <c r="AJ250" s="22" t="s">
        <v>648</v>
      </c>
      <c r="AK250" s="47" t="s">
        <v>82</v>
      </c>
      <c r="AL250" s="47" t="s">
        <v>82</v>
      </c>
      <c r="AM250" s="45" t="s">
        <v>617</v>
      </c>
      <c r="AN250" s="45" t="s">
        <v>618</v>
      </c>
      <c r="AO250" s="25" t="s">
        <v>619</v>
      </c>
      <c r="AP250" s="25" t="s">
        <v>416</v>
      </c>
      <c r="AQ250" s="72"/>
    </row>
    <row r="251" spans="1:43" s="46" customFormat="1" ht="58.5" hidden="1" x14ac:dyDescent="0.25">
      <c r="A251" s="42" t="s">
        <v>41</v>
      </c>
      <c r="B251" s="43" t="s">
        <v>437</v>
      </c>
      <c r="C251" s="43">
        <v>432</v>
      </c>
      <c r="D251" s="22" t="s">
        <v>645</v>
      </c>
      <c r="E251" s="22" t="s">
        <v>649</v>
      </c>
      <c r="F251" s="23">
        <v>44713</v>
      </c>
      <c r="G251" s="23">
        <v>44895</v>
      </c>
      <c r="H251" s="271"/>
      <c r="I251" s="24">
        <v>0.25</v>
      </c>
      <c r="J251" s="24"/>
      <c r="K251" s="24"/>
      <c r="L251" s="24"/>
      <c r="M251" s="24"/>
      <c r="N251" s="24"/>
      <c r="O251" s="24"/>
      <c r="P251" s="24"/>
      <c r="Q251" s="24"/>
      <c r="R251" s="24"/>
      <c r="S251" s="24"/>
      <c r="T251" s="24">
        <v>0.3</v>
      </c>
      <c r="U251" s="24"/>
      <c r="V251" s="24"/>
      <c r="W251" s="24"/>
      <c r="X251" s="24"/>
      <c r="Y251" s="24"/>
      <c r="Z251" s="24"/>
      <c r="AA251" s="24"/>
      <c r="AB251" s="24">
        <v>0.35</v>
      </c>
      <c r="AC251" s="24"/>
      <c r="AD251" s="24">
        <v>0.35</v>
      </c>
      <c r="AE251" s="24"/>
      <c r="AF251" s="24"/>
      <c r="AG251" s="24"/>
      <c r="AH251" s="24">
        <f t="shared" si="20"/>
        <v>0.99999999999999989</v>
      </c>
      <c r="AI251" s="44">
        <f t="shared" si="20"/>
        <v>0</v>
      </c>
      <c r="AJ251" s="22" t="s">
        <v>650</v>
      </c>
      <c r="AK251" s="47" t="s">
        <v>82</v>
      </c>
      <c r="AL251" s="47" t="s">
        <v>82</v>
      </c>
      <c r="AM251" s="45" t="s">
        <v>617</v>
      </c>
      <c r="AN251" s="45" t="s">
        <v>618</v>
      </c>
      <c r="AO251" s="25" t="s">
        <v>619</v>
      </c>
      <c r="AP251" s="25" t="s">
        <v>416</v>
      </c>
      <c r="AQ251" s="72"/>
    </row>
    <row r="252" spans="1:43" s="46" customFormat="1" ht="58.5" hidden="1" x14ac:dyDescent="0.25">
      <c r="A252" s="42" t="s">
        <v>41</v>
      </c>
      <c r="B252" s="43" t="s">
        <v>437</v>
      </c>
      <c r="C252" s="43">
        <v>432</v>
      </c>
      <c r="D252" s="22" t="s">
        <v>645</v>
      </c>
      <c r="E252" s="22" t="s">
        <v>654</v>
      </c>
      <c r="F252" s="23">
        <v>44896</v>
      </c>
      <c r="G252" s="23">
        <v>44926</v>
      </c>
      <c r="H252" s="271"/>
      <c r="I252" s="24">
        <v>0.25</v>
      </c>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v>1</v>
      </c>
      <c r="AG252" s="24"/>
      <c r="AH252" s="24">
        <f t="shared" si="20"/>
        <v>1</v>
      </c>
      <c r="AI252" s="44">
        <f t="shared" si="20"/>
        <v>0</v>
      </c>
      <c r="AJ252" s="22" t="s">
        <v>655</v>
      </c>
      <c r="AK252" s="47" t="s">
        <v>82</v>
      </c>
      <c r="AL252" s="47" t="s">
        <v>82</v>
      </c>
      <c r="AM252" s="45" t="s">
        <v>617</v>
      </c>
      <c r="AN252" s="45" t="s">
        <v>618</v>
      </c>
      <c r="AO252" s="25" t="s">
        <v>619</v>
      </c>
      <c r="AP252" s="25" t="s">
        <v>416</v>
      </c>
      <c r="AQ252" s="72"/>
    </row>
    <row r="253" spans="1:43" s="46" customFormat="1" ht="85.5" hidden="1" x14ac:dyDescent="0.25">
      <c r="A253" s="42" t="s">
        <v>41</v>
      </c>
      <c r="B253" s="43" t="s">
        <v>656</v>
      </c>
      <c r="C253" s="43">
        <v>550</v>
      </c>
      <c r="D253" s="22" t="s">
        <v>657</v>
      </c>
      <c r="E253" s="22" t="s">
        <v>658</v>
      </c>
      <c r="F253" s="23">
        <v>44713</v>
      </c>
      <c r="G253" s="23">
        <v>44926</v>
      </c>
      <c r="H253" s="271">
        <f>+I253+I254+I256+I257+I258</f>
        <v>1</v>
      </c>
      <c r="I253" s="24">
        <v>0.15</v>
      </c>
      <c r="J253" s="24"/>
      <c r="K253" s="24"/>
      <c r="L253" s="24"/>
      <c r="M253" s="24"/>
      <c r="N253" s="24"/>
      <c r="O253" s="24"/>
      <c r="P253" s="24"/>
      <c r="Q253" s="24"/>
      <c r="R253" s="24"/>
      <c r="S253" s="24"/>
      <c r="T253" s="24">
        <v>0.5</v>
      </c>
      <c r="U253" s="24"/>
      <c r="V253" s="24"/>
      <c r="W253" s="24"/>
      <c r="X253" s="24"/>
      <c r="Y253" s="24"/>
      <c r="Z253" s="24"/>
      <c r="AA253" s="24"/>
      <c r="AB253" s="24"/>
      <c r="AC253" s="24"/>
      <c r="AD253" s="24">
        <v>0.5</v>
      </c>
      <c r="AE253" s="24"/>
      <c r="AF253" s="24"/>
      <c r="AG253" s="24"/>
      <c r="AH253" s="24">
        <f t="shared" si="20"/>
        <v>1</v>
      </c>
      <c r="AI253" s="44">
        <f t="shared" si="20"/>
        <v>0</v>
      </c>
      <c r="AJ253" s="22" t="s">
        <v>659</v>
      </c>
      <c r="AK253" s="302">
        <v>1</v>
      </c>
      <c r="AL253" s="269">
        <v>126690000</v>
      </c>
      <c r="AM253" s="45" t="s">
        <v>617</v>
      </c>
      <c r="AN253" s="45" t="s">
        <v>618</v>
      </c>
      <c r="AO253" s="25" t="s">
        <v>619</v>
      </c>
      <c r="AP253" s="25" t="s">
        <v>416</v>
      </c>
      <c r="AQ253" s="72"/>
    </row>
    <row r="254" spans="1:43" s="46" customFormat="1" ht="66" customHeight="1" x14ac:dyDescent="0.25">
      <c r="A254" s="69" t="s">
        <v>41</v>
      </c>
      <c r="B254" s="70" t="s">
        <v>656</v>
      </c>
      <c r="C254" s="70">
        <v>550</v>
      </c>
      <c r="D254" s="71" t="s">
        <v>657</v>
      </c>
      <c r="E254" s="71" t="s">
        <v>660</v>
      </c>
      <c r="F254" s="81">
        <v>44621</v>
      </c>
      <c r="G254" s="81">
        <v>44651</v>
      </c>
      <c r="H254" s="271"/>
      <c r="I254" s="68">
        <v>0.25</v>
      </c>
      <c r="J254" s="68"/>
      <c r="K254" s="68"/>
      <c r="L254" s="68"/>
      <c r="M254" s="68"/>
      <c r="N254" s="68">
        <v>1</v>
      </c>
      <c r="O254" s="68"/>
      <c r="P254" s="68"/>
      <c r="Q254" s="68"/>
      <c r="R254" s="68"/>
      <c r="S254" s="68"/>
      <c r="T254" s="68"/>
      <c r="U254" s="68"/>
      <c r="V254" s="68"/>
      <c r="W254" s="68"/>
      <c r="X254" s="68"/>
      <c r="Y254" s="68"/>
      <c r="Z254" s="68"/>
      <c r="AA254" s="68"/>
      <c r="AB254" s="68"/>
      <c r="AC254" s="68"/>
      <c r="AD254" s="68"/>
      <c r="AE254" s="68"/>
      <c r="AF254" s="68"/>
      <c r="AG254" s="68"/>
      <c r="AH254" s="68">
        <f t="shared" si="20"/>
        <v>1</v>
      </c>
      <c r="AI254" s="77">
        <f t="shared" si="20"/>
        <v>0</v>
      </c>
      <c r="AJ254" s="71" t="s">
        <v>661</v>
      </c>
      <c r="AK254" s="302"/>
      <c r="AL254" s="270"/>
      <c r="AM254" s="78" t="s">
        <v>617</v>
      </c>
      <c r="AN254" s="78" t="s">
        <v>618</v>
      </c>
      <c r="AO254" s="79" t="s">
        <v>619</v>
      </c>
      <c r="AP254" s="79" t="s">
        <v>416</v>
      </c>
      <c r="AQ254" s="82"/>
    </row>
    <row r="255" spans="1:43" s="46" customFormat="1" ht="315" x14ac:dyDescent="0.25">
      <c r="A255" s="69" t="s">
        <v>41</v>
      </c>
      <c r="B255" s="70" t="s">
        <v>656</v>
      </c>
      <c r="C255" s="70">
        <v>550</v>
      </c>
      <c r="D255" s="71" t="s">
        <v>657</v>
      </c>
      <c r="E255" s="71" t="s">
        <v>660</v>
      </c>
      <c r="F255" s="93">
        <v>44652</v>
      </c>
      <c r="G255" s="93">
        <v>44681</v>
      </c>
      <c r="H255" s="271"/>
      <c r="I255" s="68">
        <v>0.25</v>
      </c>
      <c r="J255" s="68"/>
      <c r="K255" s="68"/>
      <c r="L255" s="68"/>
      <c r="M255" s="68"/>
      <c r="N255" s="68"/>
      <c r="O255" s="68"/>
      <c r="P255" s="76">
        <v>1</v>
      </c>
      <c r="Q255" s="68"/>
      <c r="R255" s="68"/>
      <c r="S255" s="68"/>
      <c r="T255" s="68"/>
      <c r="U255" s="68"/>
      <c r="V255" s="68"/>
      <c r="W255" s="68"/>
      <c r="X255" s="68"/>
      <c r="Y255" s="68"/>
      <c r="Z255" s="68"/>
      <c r="AA255" s="68"/>
      <c r="AB255" s="68"/>
      <c r="AC255" s="68"/>
      <c r="AD255" s="68"/>
      <c r="AE255" s="68"/>
      <c r="AF255" s="68"/>
      <c r="AG255" s="68"/>
      <c r="AH255" s="68">
        <f t="shared" ref="AH255" si="21">+J255+L255+N255+P255+R255+T255+V255+X255+Z255+AB255+AD255+AF255</f>
        <v>1</v>
      </c>
      <c r="AI255" s="77">
        <f t="shared" ref="AI255" si="22">+K255+M255+O255+Q255+S255+U255+W255+Y255+AA255+AC255+AE255+AG255</f>
        <v>0</v>
      </c>
      <c r="AJ255" s="71" t="s">
        <v>661</v>
      </c>
      <c r="AK255" s="302"/>
      <c r="AL255" s="270"/>
      <c r="AM255" s="78" t="s">
        <v>617</v>
      </c>
      <c r="AN255" s="78" t="s">
        <v>618</v>
      </c>
      <c r="AO255" s="79" t="s">
        <v>619</v>
      </c>
      <c r="AP255" s="79" t="s">
        <v>416</v>
      </c>
      <c r="AQ255" s="69" t="s">
        <v>922</v>
      </c>
    </row>
    <row r="256" spans="1:43" s="46" customFormat="1" ht="43.5" hidden="1" x14ac:dyDescent="0.25">
      <c r="A256" s="42" t="s">
        <v>41</v>
      </c>
      <c r="B256" s="43" t="s">
        <v>656</v>
      </c>
      <c r="C256" s="43">
        <v>550</v>
      </c>
      <c r="D256" s="22" t="s">
        <v>657</v>
      </c>
      <c r="E256" s="22" t="s">
        <v>662</v>
      </c>
      <c r="F256" s="23">
        <v>44652</v>
      </c>
      <c r="G256" s="23">
        <v>44926</v>
      </c>
      <c r="H256" s="271"/>
      <c r="I256" s="24">
        <v>0.3</v>
      </c>
      <c r="J256" s="24"/>
      <c r="K256" s="24"/>
      <c r="L256" s="24"/>
      <c r="M256" s="24"/>
      <c r="N256" s="24"/>
      <c r="O256" s="24"/>
      <c r="P256" s="24">
        <v>0.2</v>
      </c>
      <c r="Q256" s="24"/>
      <c r="R256" s="24"/>
      <c r="S256" s="24"/>
      <c r="T256" s="24">
        <v>0.2</v>
      </c>
      <c r="U256" s="24"/>
      <c r="V256" s="24"/>
      <c r="W256" s="24"/>
      <c r="X256" s="24">
        <v>0.2</v>
      </c>
      <c r="Y256" s="24"/>
      <c r="Z256" s="24"/>
      <c r="AA256" s="24"/>
      <c r="AB256" s="24">
        <v>0.2</v>
      </c>
      <c r="AC256" s="24"/>
      <c r="AD256" s="24"/>
      <c r="AE256" s="24"/>
      <c r="AF256" s="24">
        <v>0.2</v>
      </c>
      <c r="AG256" s="24"/>
      <c r="AH256" s="24">
        <f t="shared" si="20"/>
        <v>1</v>
      </c>
      <c r="AI256" s="44">
        <f t="shared" si="20"/>
        <v>0</v>
      </c>
      <c r="AJ256" s="22" t="s">
        <v>663</v>
      </c>
      <c r="AK256" s="302"/>
      <c r="AL256" s="270"/>
      <c r="AM256" s="45" t="s">
        <v>617</v>
      </c>
      <c r="AN256" s="45" t="s">
        <v>618</v>
      </c>
      <c r="AO256" s="25" t="s">
        <v>619</v>
      </c>
      <c r="AP256" s="25" t="s">
        <v>416</v>
      </c>
      <c r="AQ256" s="72"/>
    </row>
    <row r="257" spans="1:43" s="46" customFormat="1" ht="43.5" hidden="1" x14ac:dyDescent="0.25">
      <c r="A257" s="42" t="s">
        <v>41</v>
      </c>
      <c r="B257" s="43" t="s">
        <v>656</v>
      </c>
      <c r="C257" s="43">
        <v>550</v>
      </c>
      <c r="D257" s="22" t="s">
        <v>657</v>
      </c>
      <c r="E257" s="22" t="s">
        <v>664</v>
      </c>
      <c r="F257" s="23">
        <v>44621</v>
      </c>
      <c r="G257" s="23" t="s">
        <v>665</v>
      </c>
      <c r="H257" s="271"/>
      <c r="I257" s="24">
        <v>0.1</v>
      </c>
      <c r="J257" s="24"/>
      <c r="K257" s="24"/>
      <c r="L257" s="24"/>
      <c r="M257" s="24"/>
      <c r="N257" s="24">
        <v>0.25</v>
      </c>
      <c r="O257" s="24"/>
      <c r="P257" s="24"/>
      <c r="Q257" s="24"/>
      <c r="R257" s="24"/>
      <c r="S257" s="24"/>
      <c r="T257" s="24">
        <v>0.25</v>
      </c>
      <c r="U257" s="24"/>
      <c r="V257" s="24"/>
      <c r="W257" s="24"/>
      <c r="X257" s="24"/>
      <c r="Y257" s="24"/>
      <c r="Z257" s="24">
        <v>0.25</v>
      </c>
      <c r="AA257" s="24"/>
      <c r="AB257" s="24"/>
      <c r="AC257" s="24"/>
      <c r="AD257" s="24"/>
      <c r="AE257" s="24"/>
      <c r="AF257" s="24">
        <v>0.25</v>
      </c>
      <c r="AG257" s="24"/>
      <c r="AH257" s="24">
        <f t="shared" si="20"/>
        <v>1</v>
      </c>
      <c r="AI257" s="44">
        <f t="shared" si="20"/>
        <v>0</v>
      </c>
      <c r="AJ257" s="22" t="s">
        <v>666</v>
      </c>
      <c r="AK257" s="302"/>
      <c r="AL257" s="270"/>
      <c r="AM257" s="45" t="s">
        <v>617</v>
      </c>
      <c r="AN257" s="45" t="s">
        <v>618</v>
      </c>
      <c r="AO257" s="25" t="s">
        <v>619</v>
      </c>
      <c r="AP257" s="25" t="s">
        <v>416</v>
      </c>
      <c r="AQ257" s="72"/>
    </row>
    <row r="258" spans="1:43" s="46" customFormat="1" ht="71.25" hidden="1" x14ac:dyDescent="0.25">
      <c r="A258" s="42" t="s">
        <v>41</v>
      </c>
      <c r="B258" s="43" t="s">
        <v>656</v>
      </c>
      <c r="C258" s="43">
        <v>550</v>
      </c>
      <c r="D258" s="22" t="s">
        <v>657</v>
      </c>
      <c r="E258" s="22" t="s">
        <v>667</v>
      </c>
      <c r="F258" s="23">
        <v>44896</v>
      </c>
      <c r="G258" s="23">
        <v>44926</v>
      </c>
      <c r="H258" s="271"/>
      <c r="I258" s="24">
        <v>0.2</v>
      </c>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v>1</v>
      </c>
      <c r="AG258" s="24"/>
      <c r="AH258" s="24">
        <f t="shared" si="20"/>
        <v>1</v>
      </c>
      <c r="AI258" s="44">
        <f t="shared" si="20"/>
        <v>0</v>
      </c>
      <c r="AJ258" s="22" t="s">
        <v>668</v>
      </c>
      <c r="AK258" s="302"/>
      <c r="AL258" s="277"/>
      <c r="AM258" s="45" t="s">
        <v>617</v>
      </c>
      <c r="AN258" s="45" t="s">
        <v>618</v>
      </c>
      <c r="AO258" s="25" t="s">
        <v>619</v>
      </c>
      <c r="AP258" s="25" t="s">
        <v>416</v>
      </c>
      <c r="AQ258" s="72"/>
    </row>
    <row r="259" spans="1:43" s="46" customFormat="1" ht="100.5" hidden="1" customHeight="1" x14ac:dyDescent="0.25">
      <c r="A259" s="42" t="s">
        <v>41</v>
      </c>
      <c r="B259" s="43" t="s">
        <v>656</v>
      </c>
      <c r="C259" s="43">
        <v>550</v>
      </c>
      <c r="D259" s="22" t="s">
        <v>669</v>
      </c>
      <c r="E259" s="22" t="s">
        <v>670</v>
      </c>
      <c r="F259" s="23">
        <v>44896</v>
      </c>
      <c r="G259" s="23">
        <v>44926</v>
      </c>
      <c r="H259" s="271">
        <f>+I259+I260</f>
        <v>1</v>
      </c>
      <c r="I259" s="24">
        <v>0.5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+J259+L259+N259+P259+R259+T259+V259+X259+Z259+AB259+AD259+AF259</f>
        <v>1</v>
      </c>
      <c r="AI259" s="44">
        <f>+K259+M259+O259+Q259+S259+U259+W259+Y259+AA259+AC259+AE259+AG259</f>
        <v>0</v>
      </c>
      <c r="AJ259" s="22" t="s">
        <v>671</v>
      </c>
      <c r="AK259" s="47" t="s">
        <v>82</v>
      </c>
      <c r="AL259" s="47" t="s">
        <v>82</v>
      </c>
      <c r="AM259" s="45" t="s">
        <v>617</v>
      </c>
      <c r="AN259" s="45" t="s">
        <v>618</v>
      </c>
      <c r="AO259" s="25" t="s">
        <v>619</v>
      </c>
      <c r="AP259" s="25" t="s">
        <v>416</v>
      </c>
      <c r="AQ259" s="72"/>
    </row>
    <row r="260" spans="1:43" s="46" customFormat="1" ht="114.75" hidden="1" customHeight="1" x14ac:dyDescent="0.25">
      <c r="A260" s="42" t="s">
        <v>41</v>
      </c>
      <c r="B260" s="43" t="s">
        <v>656</v>
      </c>
      <c r="C260" s="43">
        <v>550</v>
      </c>
      <c r="D260" s="22" t="s">
        <v>669</v>
      </c>
      <c r="E260" s="22" t="s">
        <v>672</v>
      </c>
      <c r="F260" s="23">
        <v>44713</v>
      </c>
      <c r="G260" s="23" t="s">
        <v>263</v>
      </c>
      <c r="H260" s="271"/>
      <c r="I260" s="24">
        <v>0.5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+J260+L260+N260+P260+R260+T260+V260+X260+Z260+AB260+AD260+AF260</f>
        <v>1</v>
      </c>
      <c r="AI260" s="44">
        <f>+K260+M260+O260+Q260+S260+U260+W260+Y260+AA260+AC260+AE260+AG260</f>
        <v>0</v>
      </c>
      <c r="AJ260" s="22" t="s">
        <v>673</v>
      </c>
      <c r="AK260" s="47" t="s">
        <v>82</v>
      </c>
      <c r="AL260" s="47" t="s">
        <v>82</v>
      </c>
      <c r="AM260" s="45" t="s">
        <v>617</v>
      </c>
      <c r="AN260" s="45" t="s">
        <v>618</v>
      </c>
      <c r="AO260" s="25" t="s">
        <v>619</v>
      </c>
      <c r="AP260" s="25" t="s">
        <v>416</v>
      </c>
      <c r="AQ260" s="72"/>
    </row>
    <row r="261" spans="1:43" s="46" customFormat="1" ht="64.5" hidden="1" customHeight="1" x14ac:dyDescent="0.25">
      <c r="A261" s="42" t="s">
        <v>411</v>
      </c>
      <c r="B261" s="43" t="s">
        <v>412</v>
      </c>
      <c r="C261" s="43">
        <v>329</v>
      </c>
      <c r="D261" s="22" t="s">
        <v>674</v>
      </c>
      <c r="E261" s="22" t="s">
        <v>675</v>
      </c>
      <c r="F261" s="23">
        <v>44774</v>
      </c>
      <c r="G261" s="23">
        <v>44803</v>
      </c>
      <c r="H261" s="271">
        <f>+I261+I262+I263+I264</f>
        <v>1</v>
      </c>
      <c r="I261" s="24">
        <v>0.1</v>
      </c>
      <c r="J261" s="24"/>
      <c r="K261" s="24"/>
      <c r="L261" s="24"/>
      <c r="M261" s="24"/>
      <c r="N261" s="24"/>
      <c r="O261" s="24"/>
      <c r="P261" s="24"/>
      <c r="Q261" s="24"/>
      <c r="R261" s="24"/>
      <c r="S261" s="24"/>
      <c r="T261" s="24">
        <v>0.5</v>
      </c>
      <c r="U261" s="24"/>
      <c r="V261" s="24"/>
      <c r="W261" s="24"/>
      <c r="X261" s="24">
        <v>0.5</v>
      </c>
      <c r="Y261" s="24"/>
      <c r="Z261" s="24"/>
      <c r="AA261" s="24"/>
      <c r="AB261" s="24"/>
      <c r="AC261" s="24"/>
      <c r="AD261" s="24"/>
      <c r="AE261" s="24"/>
      <c r="AF261" s="24"/>
      <c r="AG261" s="24"/>
      <c r="AH261" s="24">
        <f t="shared" si="20"/>
        <v>1</v>
      </c>
      <c r="AI261" s="44">
        <f t="shared" si="20"/>
        <v>0</v>
      </c>
      <c r="AJ261" s="22" t="s">
        <v>676</v>
      </c>
      <c r="AK261" s="302">
        <v>1</v>
      </c>
      <c r="AL261" s="269">
        <v>1822640634</v>
      </c>
      <c r="AM261" s="45" t="s">
        <v>617</v>
      </c>
      <c r="AN261" s="45" t="s">
        <v>618</v>
      </c>
      <c r="AO261" s="25" t="s">
        <v>619</v>
      </c>
      <c r="AP261" s="25" t="s">
        <v>416</v>
      </c>
      <c r="AQ261" s="72"/>
    </row>
    <row r="262" spans="1:43" s="46" customFormat="1" ht="57.75" hidden="1" customHeight="1" x14ac:dyDescent="0.25">
      <c r="A262" s="42" t="s">
        <v>411</v>
      </c>
      <c r="B262" s="43" t="s">
        <v>412</v>
      </c>
      <c r="C262" s="43">
        <v>329</v>
      </c>
      <c r="D262" s="22" t="s">
        <v>674</v>
      </c>
      <c r="E262" s="22" t="s">
        <v>677</v>
      </c>
      <c r="F262" s="23">
        <v>44593</v>
      </c>
      <c r="G262" s="23">
        <v>44620</v>
      </c>
      <c r="H262" s="271"/>
      <c r="I262" s="24">
        <v>0.2</v>
      </c>
      <c r="J262" s="24"/>
      <c r="K262" s="24"/>
      <c r="L262" s="24">
        <v>1</v>
      </c>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20"/>
        <v>1</v>
      </c>
      <c r="AI262" s="44">
        <f t="shared" si="20"/>
        <v>0</v>
      </c>
      <c r="AJ262" s="22" t="s">
        <v>678</v>
      </c>
      <c r="AK262" s="302"/>
      <c r="AL262" s="270"/>
      <c r="AM262" s="45" t="s">
        <v>617</v>
      </c>
      <c r="AN262" s="45" t="s">
        <v>618</v>
      </c>
      <c r="AO262" s="25" t="s">
        <v>619</v>
      </c>
      <c r="AP262" s="25" t="s">
        <v>416</v>
      </c>
      <c r="AQ262" s="72"/>
    </row>
    <row r="263" spans="1:43" s="46" customFormat="1" ht="80.25" hidden="1" customHeight="1" x14ac:dyDescent="0.25">
      <c r="A263" s="42" t="s">
        <v>411</v>
      </c>
      <c r="B263" s="43" t="s">
        <v>412</v>
      </c>
      <c r="C263" s="43">
        <v>329</v>
      </c>
      <c r="D263" s="22" t="s">
        <v>674</v>
      </c>
      <c r="E263" s="22" t="s">
        <v>679</v>
      </c>
      <c r="F263" s="23">
        <v>44621</v>
      </c>
      <c r="G263" s="23" t="s">
        <v>665</v>
      </c>
      <c r="H263" s="271"/>
      <c r="I263" s="24">
        <v>0.6</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20"/>
        <v>1</v>
      </c>
      <c r="AI263" s="44">
        <f t="shared" si="20"/>
        <v>0</v>
      </c>
      <c r="AJ263" s="22" t="s">
        <v>680</v>
      </c>
      <c r="AK263" s="302"/>
      <c r="AL263" s="270"/>
      <c r="AM263" s="45" t="s">
        <v>617</v>
      </c>
      <c r="AN263" s="45" t="s">
        <v>618</v>
      </c>
      <c r="AO263" s="25" t="s">
        <v>619</v>
      </c>
      <c r="AP263" s="25" t="s">
        <v>416</v>
      </c>
      <c r="AQ263" s="72"/>
    </row>
    <row r="264" spans="1:43" s="46" customFormat="1" ht="57" hidden="1" x14ac:dyDescent="0.25">
      <c r="A264" s="42" t="s">
        <v>411</v>
      </c>
      <c r="B264" s="43" t="s">
        <v>412</v>
      </c>
      <c r="C264" s="43">
        <v>329</v>
      </c>
      <c r="D264" s="22" t="s">
        <v>674</v>
      </c>
      <c r="E264" s="22" t="s">
        <v>681</v>
      </c>
      <c r="F264" s="23">
        <v>44896</v>
      </c>
      <c r="G264" s="23">
        <v>44926</v>
      </c>
      <c r="H264" s="271"/>
      <c r="I264" s="24">
        <v>0.1</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20"/>
        <v>1</v>
      </c>
      <c r="AI264" s="44">
        <f t="shared" si="20"/>
        <v>0</v>
      </c>
      <c r="AJ264" s="22" t="s">
        <v>682</v>
      </c>
      <c r="AK264" s="302"/>
      <c r="AL264" s="270"/>
      <c r="AM264" s="45" t="s">
        <v>617</v>
      </c>
      <c r="AN264" s="45" t="s">
        <v>618</v>
      </c>
      <c r="AO264" s="25" t="s">
        <v>619</v>
      </c>
      <c r="AP264" s="25" t="s">
        <v>416</v>
      </c>
      <c r="AQ264" s="72"/>
    </row>
    <row r="265" spans="1:43" s="46" customFormat="1" ht="71.25" hidden="1" customHeight="1" x14ac:dyDescent="0.25">
      <c r="A265" s="42" t="s">
        <v>411</v>
      </c>
      <c r="B265" s="43" t="s">
        <v>412</v>
      </c>
      <c r="C265" s="43">
        <v>329</v>
      </c>
      <c r="D265" s="22" t="s">
        <v>683</v>
      </c>
      <c r="E265" s="22" t="s">
        <v>684</v>
      </c>
      <c r="F265" s="23">
        <v>44621</v>
      </c>
      <c r="G265" s="23" t="s">
        <v>665</v>
      </c>
      <c r="H265" s="271">
        <f>SUM(I265:I275)</f>
        <v>1</v>
      </c>
      <c r="I265" s="24">
        <v>0.1</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0"/>
        <v>1</v>
      </c>
      <c r="AI265" s="44">
        <f t="shared" si="20"/>
        <v>0</v>
      </c>
      <c r="AJ265" s="55" t="s">
        <v>685</v>
      </c>
      <c r="AK265" s="47" t="s">
        <v>82</v>
      </c>
      <c r="AL265" s="270"/>
      <c r="AM265" s="45" t="s">
        <v>617</v>
      </c>
      <c r="AN265" s="45" t="s">
        <v>618</v>
      </c>
      <c r="AO265" s="25" t="s">
        <v>619</v>
      </c>
      <c r="AP265" s="25" t="s">
        <v>416</v>
      </c>
      <c r="AQ265" s="72"/>
    </row>
    <row r="266" spans="1:43" s="46" customFormat="1" ht="58.5" hidden="1" customHeight="1" x14ac:dyDescent="0.25">
      <c r="A266" s="42" t="s">
        <v>411</v>
      </c>
      <c r="B266" s="43" t="s">
        <v>412</v>
      </c>
      <c r="C266" s="43">
        <v>329</v>
      </c>
      <c r="D266" s="22" t="s">
        <v>683</v>
      </c>
      <c r="E266" s="22" t="s">
        <v>686</v>
      </c>
      <c r="F266" s="23">
        <v>44652</v>
      </c>
      <c r="G266" s="23">
        <v>44681</v>
      </c>
      <c r="H266" s="271"/>
      <c r="I266" s="24">
        <v>0.1</v>
      </c>
      <c r="J266" s="24"/>
      <c r="K266" s="24"/>
      <c r="L266" s="24"/>
      <c r="M266" s="24"/>
      <c r="N266" s="24"/>
      <c r="O266" s="24"/>
      <c r="P266" s="24">
        <v>1</v>
      </c>
      <c r="Q266" s="24"/>
      <c r="R266" s="24"/>
      <c r="S266" s="24"/>
      <c r="T266" s="24"/>
      <c r="U266" s="24"/>
      <c r="V266" s="24"/>
      <c r="W266" s="24"/>
      <c r="X266" s="24"/>
      <c r="Y266" s="24"/>
      <c r="Z266" s="24"/>
      <c r="AA266" s="24"/>
      <c r="AB266" s="24"/>
      <c r="AC266" s="24"/>
      <c r="AD266" s="24"/>
      <c r="AE266" s="24"/>
      <c r="AF266" s="24"/>
      <c r="AG266" s="24"/>
      <c r="AH266" s="24">
        <f t="shared" si="20"/>
        <v>1</v>
      </c>
      <c r="AI266" s="44">
        <f t="shared" si="20"/>
        <v>0</v>
      </c>
      <c r="AJ266" s="55" t="s">
        <v>687</v>
      </c>
      <c r="AK266" s="47" t="s">
        <v>82</v>
      </c>
      <c r="AL266" s="270"/>
      <c r="AM266" s="45" t="s">
        <v>617</v>
      </c>
      <c r="AN266" s="45" t="s">
        <v>618</v>
      </c>
      <c r="AO266" s="25" t="s">
        <v>619</v>
      </c>
      <c r="AP266" s="25" t="s">
        <v>416</v>
      </c>
      <c r="AQ266" s="72"/>
    </row>
    <row r="267" spans="1:43" s="46" customFormat="1" ht="58.5" hidden="1" customHeight="1" x14ac:dyDescent="0.25">
      <c r="A267" s="42" t="s">
        <v>411</v>
      </c>
      <c r="B267" s="43" t="s">
        <v>412</v>
      </c>
      <c r="C267" s="43">
        <v>329</v>
      </c>
      <c r="D267" s="22" t="s">
        <v>683</v>
      </c>
      <c r="E267" s="22" t="s">
        <v>688</v>
      </c>
      <c r="F267" s="23">
        <v>44621</v>
      </c>
      <c r="G267" s="23" t="s">
        <v>665</v>
      </c>
      <c r="H267" s="271"/>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0"/>
        <v>1</v>
      </c>
      <c r="AI267" s="44">
        <f t="shared" si="20"/>
        <v>0</v>
      </c>
      <c r="AJ267" s="55" t="s">
        <v>689</v>
      </c>
      <c r="AK267" s="47" t="s">
        <v>82</v>
      </c>
      <c r="AL267" s="270"/>
      <c r="AM267" s="45" t="s">
        <v>617</v>
      </c>
      <c r="AN267" s="45" t="s">
        <v>618</v>
      </c>
      <c r="AO267" s="25" t="s">
        <v>619</v>
      </c>
      <c r="AP267" s="25" t="s">
        <v>416</v>
      </c>
      <c r="AQ267" s="72"/>
    </row>
    <row r="268" spans="1:43" s="46" customFormat="1" ht="58.5" hidden="1" customHeight="1" x14ac:dyDescent="0.25">
      <c r="A268" s="42" t="s">
        <v>411</v>
      </c>
      <c r="B268" s="43" t="s">
        <v>412</v>
      </c>
      <c r="C268" s="43">
        <v>329</v>
      </c>
      <c r="D268" s="22" t="s">
        <v>690</v>
      </c>
      <c r="E268" s="22" t="s">
        <v>691</v>
      </c>
      <c r="F268" s="23">
        <v>44621</v>
      </c>
      <c r="G268" s="23" t="s">
        <v>665</v>
      </c>
      <c r="H268" s="271"/>
      <c r="I268" s="24">
        <v>0.1</v>
      </c>
      <c r="J268" s="24"/>
      <c r="K268" s="24"/>
      <c r="L268" s="24"/>
      <c r="M268" s="24"/>
      <c r="N268" s="24">
        <v>0.25</v>
      </c>
      <c r="O268" s="24"/>
      <c r="P268" s="24"/>
      <c r="Q268" s="24"/>
      <c r="R268" s="24"/>
      <c r="S268" s="24"/>
      <c r="T268" s="24">
        <v>0.25</v>
      </c>
      <c r="U268" s="24"/>
      <c r="V268" s="24"/>
      <c r="W268" s="24"/>
      <c r="X268" s="24"/>
      <c r="Y268" s="24"/>
      <c r="Z268" s="24">
        <v>0.25</v>
      </c>
      <c r="AA268" s="24"/>
      <c r="AB268" s="24"/>
      <c r="AC268" s="24"/>
      <c r="AD268" s="24"/>
      <c r="AE268" s="24"/>
      <c r="AF268" s="24">
        <v>0.25</v>
      </c>
      <c r="AG268" s="24"/>
      <c r="AH268" s="24">
        <f t="shared" si="20"/>
        <v>1</v>
      </c>
      <c r="AI268" s="44">
        <f t="shared" si="20"/>
        <v>0</v>
      </c>
      <c r="AJ268" s="55" t="s">
        <v>692</v>
      </c>
      <c r="AK268" s="47" t="s">
        <v>82</v>
      </c>
      <c r="AL268" s="270"/>
      <c r="AM268" s="45" t="s">
        <v>617</v>
      </c>
      <c r="AN268" s="45" t="s">
        <v>618</v>
      </c>
      <c r="AO268" s="25" t="s">
        <v>619</v>
      </c>
      <c r="AP268" s="25" t="s">
        <v>416</v>
      </c>
      <c r="AQ268" s="72"/>
    </row>
    <row r="269" spans="1:43" s="46" customFormat="1" ht="58.5" hidden="1" customHeight="1" x14ac:dyDescent="0.25">
      <c r="A269" s="42" t="s">
        <v>411</v>
      </c>
      <c r="B269" s="43" t="s">
        <v>412</v>
      </c>
      <c r="C269" s="43">
        <v>329</v>
      </c>
      <c r="D269" s="22" t="s">
        <v>683</v>
      </c>
      <c r="E269" s="22" t="s">
        <v>693</v>
      </c>
      <c r="F269" s="23">
        <v>44713</v>
      </c>
      <c r="G269" s="23">
        <v>44742</v>
      </c>
      <c r="H269" s="271"/>
      <c r="I269" s="24">
        <v>0.05</v>
      </c>
      <c r="J269" s="24"/>
      <c r="K269" s="24"/>
      <c r="L269" s="24"/>
      <c r="M269" s="24"/>
      <c r="N269" s="24"/>
      <c r="O269" s="24"/>
      <c r="P269" s="24"/>
      <c r="Q269" s="24"/>
      <c r="R269" s="24"/>
      <c r="S269" s="24"/>
      <c r="T269" s="24">
        <v>1</v>
      </c>
      <c r="U269" s="24"/>
      <c r="V269" s="24"/>
      <c r="W269" s="24"/>
      <c r="X269" s="24"/>
      <c r="Y269" s="24"/>
      <c r="Z269" s="24"/>
      <c r="AA269" s="24"/>
      <c r="AB269" s="24"/>
      <c r="AC269" s="24"/>
      <c r="AD269" s="24"/>
      <c r="AE269" s="24"/>
      <c r="AF269" s="24"/>
      <c r="AG269" s="24"/>
      <c r="AH269" s="24">
        <f t="shared" si="20"/>
        <v>1</v>
      </c>
      <c r="AI269" s="44">
        <f t="shared" si="20"/>
        <v>0</v>
      </c>
      <c r="AJ269" s="55" t="s">
        <v>694</v>
      </c>
      <c r="AK269" s="47" t="s">
        <v>82</v>
      </c>
      <c r="AL269" s="270"/>
      <c r="AM269" s="45" t="s">
        <v>617</v>
      </c>
      <c r="AN269" s="45" t="s">
        <v>618</v>
      </c>
      <c r="AO269" s="25" t="s">
        <v>619</v>
      </c>
      <c r="AP269" s="25" t="s">
        <v>416</v>
      </c>
      <c r="AQ269" s="72"/>
    </row>
    <row r="270" spans="1:43" s="46" customFormat="1" ht="58.5" hidden="1" customHeight="1" x14ac:dyDescent="0.25">
      <c r="A270" s="42" t="s">
        <v>411</v>
      </c>
      <c r="B270" s="43" t="s">
        <v>412</v>
      </c>
      <c r="C270" s="43">
        <v>329</v>
      </c>
      <c r="D270" s="22" t="s">
        <v>683</v>
      </c>
      <c r="E270" s="22" t="s">
        <v>695</v>
      </c>
      <c r="F270" s="23">
        <v>44621</v>
      </c>
      <c r="G270" s="23">
        <v>44742</v>
      </c>
      <c r="H270" s="271"/>
      <c r="I270" s="24">
        <v>0.1</v>
      </c>
      <c r="J270" s="24"/>
      <c r="K270" s="24"/>
      <c r="L270" s="24"/>
      <c r="M270" s="24"/>
      <c r="N270" s="24">
        <v>0.5</v>
      </c>
      <c r="O270" s="24"/>
      <c r="P270" s="24"/>
      <c r="Q270" s="24"/>
      <c r="R270" s="24"/>
      <c r="S270" s="24"/>
      <c r="T270" s="24">
        <v>0.5</v>
      </c>
      <c r="U270" s="24"/>
      <c r="V270" s="24"/>
      <c r="W270" s="24"/>
      <c r="X270" s="24"/>
      <c r="Y270" s="24"/>
      <c r="Z270" s="24"/>
      <c r="AA270" s="24"/>
      <c r="AB270" s="24"/>
      <c r="AC270" s="24"/>
      <c r="AD270" s="24"/>
      <c r="AE270" s="24"/>
      <c r="AF270" s="24"/>
      <c r="AG270" s="24"/>
      <c r="AH270" s="24">
        <f t="shared" si="20"/>
        <v>1</v>
      </c>
      <c r="AI270" s="44">
        <f t="shared" si="20"/>
        <v>0</v>
      </c>
      <c r="AJ270" s="55" t="s">
        <v>696</v>
      </c>
      <c r="AK270" s="47" t="s">
        <v>82</v>
      </c>
      <c r="AL270" s="270"/>
      <c r="AM270" s="45" t="s">
        <v>617</v>
      </c>
      <c r="AN270" s="45" t="s">
        <v>618</v>
      </c>
      <c r="AO270" s="25" t="s">
        <v>619</v>
      </c>
      <c r="AP270" s="25" t="s">
        <v>416</v>
      </c>
      <c r="AQ270" s="72"/>
    </row>
    <row r="271" spans="1:43" s="46" customFormat="1" ht="58.5" hidden="1" customHeight="1" x14ac:dyDescent="0.25">
      <c r="A271" s="42" t="s">
        <v>411</v>
      </c>
      <c r="B271" s="43" t="s">
        <v>412</v>
      </c>
      <c r="C271" s="43">
        <v>329</v>
      </c>
      <c r="D271" s="22" t="s">
        <v>690</v>
      </c>
      <c r="E271" s="22" t="s">
        <v>697</v>
      </c>
      <c r="F271" s="23">
        <v>44743</v>
      </c>
      <c r="G271" s="23">
        <v>44926</v>
      </c>
      <c r="H271" s="271"/>
      <c r="I271" s="24">
        <v>0.1</v>
      </c>
      <c r="J271" s="24"/>
      <c r="K271" s="24"/>
      <c r="L271" s="24"/>
      <c r="M271" s="24"/>
      <c r="N271" s="24"/>
      <c r="O271" s="24"/>
      <c r="P271" s="24"/>
      <c r="Q271" s="24"/>
      <c r="R271" s="24"/>
      <c r="S271" s="24"/>
      <c r="T271" s="24"/>
      <c r="U271" s="24"/>
      <c r="V271" s="24">
        <v>0.3</v>
      </c>
      <c r="W271" s="24"/>
      <c r="X271" s="24"/>
      <c r="Y271" s="24"/>
      <c r="Z271" s="24">
        <v>0.35</v>
      </c>
      <c r="AA271" s="24"/>
      <c r="AB271" s="24"/>
      <c r="AC271" s="24"/>
      <c r="AD271" s="24"/>
      <c r="AE271" s="24"/>
      <c r="AF271" s="24">
        <v>0.35</v>
      </c>
      <c r="AG271" s="24"/>
      <c r="AH271" s="24">
        <f t="shared" si="20"/>
        <v>0.99999999999999989</v>
      </c>
      <c r="AI271" s="44">
        <f t="shared" si="20"/>
        <v>0</v>
      </c>
      <c r="AJ271" s="55" t="s">
        <v>698</v>
      </c>
      <c r="AK271" s="47" t="s">
        <v>82</v>
      </c>
      <c r="AL271" s="270"/>
      <c r="AM271" s="45" t="s">
        <v>617</v>
      </c>
      <c r="AN271" s="45" t="s">
        <v>618</v>
      </c>
      <c r="AO271" s="25" t="s">
        <v>619</v>
      </c>
      <c r="AP271" s="25" t="s">
        <v>416</v>
      </c>
      <c r="AQ271" s="72"/>
    </row>
    <row r="272" spans="1:43" s="46" customFormat="1" ht="58.5" hidden="1" customHeight="1" x14ac:dyDescent="0.25">
      <c r="A272" s="42" t="s">
        <v>411</v>
      </c>
      <c r="B272" s="43" t="s">
        <v>412</v>
      </c>
      <c r="C272" s="43">
        <v>329</v>
      </c>
      <c r="D272" s="22" t="s">
        <v>683</v>
      </c>
      <c r="E272" s="22" t="s">
        <v>699</v>
      </c>
      <c r="F272" s="23">
        <v>44713</v>
      </c>
      <c r="G272" s="23">
        <v>44742</v>
      </c>
      <c r="H272" s="271"/>
      <c r="I272" s="24">
        <v>0.1</v>
      </c>
      <c r="J272" s="24"/>
      <c r="K272" s="24"/>
      <c r="L272" s="24"/>
      <c r="M272" s="24"/>
      <c r="N272" s="24"/>
      <c r="O272" s="24"/>
      <c r="P272" s="24"/>
      <c r="Q272" s="24"/>
      <c r="R272" s="24"/>
      <c r="S272" s="24"/>
      <c r="T272" s="24">
        <v>1</v>
      </c>
      <c r="U272" s="24"/>
      <c r="V272" s="24"/>
      <c r="W272" s="24"/>
      <c r="X272" s="24"/>
      <c r="Y272" s="24"/>
      <c r="Z272" s="24"/>
      <c r="AA272" s="24"/>
      <c r="AB272" s="24"/>
      <c r="AC272" s="24"/>
      <c r="AD272" s="24"/>
      <c r="AE272" s="24"/>
      <c r="AF272" s="24"/>
      <c r="AG272" s="24"/>
      <c r="AH272" s="24">
        <f t="shared" ref="AH272:AI273" si="23">+J272+L272+N272+P272+R272+T272+V272+X272+Z272+AB272+AD272+AF272</f>
        <v>1</v>
      </c>
      <c r="AI272" s="44">
        <f t="shared" si="23"/>
        <v>0</v>
      </c>
      <c r="AJ272" s="55" t="s">
        <v>700</v>
      </c>
      <c r="AK272" s="47" t="s">
        <v>82</v>
      </c>
      <c r="AL272" s="270"/>
      <c r="AM272" s="45" t="s">
        <v>617</v>
      </c>
      <c r="AN272" s="45" t="s">
        <v>618</v>
      </c>
      <c r="AO272" s="25" t="s">
        <v>619</v>
      </c>
      <c r="AP272" s="25" t="s">
        <v>416</v>
      </c>
      <c r="AQ272" s="72"/>
    </row>
    <row r="273" spans="1:43" s="46" customFormat="1" ht="58.5" hidden="1" customHeight="1" x14ac:dyDescent="0.25">
      <c r="A273" s="42" t="s">
        <v>411</v>
      </c>
      <c r="B273" s="43" t="s">
        <v>412</v>
      </c>
      <c r="C273" s="43">
        <v>329</v>
      </c>
      <c r="D273" s="22" t="s">
        <v>683</v>
      </c>
      <c r="E273" s="22" t="s">
        <v>701</v>
      </c>
      <c r="F273" s="23">
        <v>44593</v>
      </c>
      <c r="G273" s="23">
        <v>44926</v>
      </c>
      <c r="H273" s="271"/>
      <c r="I273" s="24">
        <v>0.05</v>
      </c>
      <c r="J273" s="24"/>
      <c r="K273" s="24"/>
      <c r="L273" s="24">
        <v>0.16666666666666669</v>
      </c>
      <c r="M273" s="24"/>
      <c r="N273" s="24"/>
      <c r="O273" s="24"/>
      <c r="P273" s="24">
        <v>0.16666666666666669</v>
      </c>
      <c r="Q273" s="24"/>
      <c r="R273" s="24"/>
      <c r="S273" s="24"/>
      <c r="T273" s="24">
        <v>0.16666666666666669</v>
      </c>
      <c r="U273" s="24"/>
      <c r="V273" s="24"/>
      <c r="W273" s="24"/>
      <c r="X273" s="24">
        <v>0.16666666666666669</v>
      </c>
      <c r="Y273" s="24"/>
      <c r="Z273" s="24"/>
      <c r="AA273" s="24"/>
      <c r="AB273" s="24">
        <v>0.16666666666666669</v>
      </c>
      <c r="AC273" s="24"/>
      <c r="AD273" s="24"/>
      <c r="AE273" s="24"/>
      <c r="AF273" s="24">
        <v>0.16666666666666669</v>
      </c>
      <c r="AG273" s="24"/>
      <c r="AH273" s="24">
        <f t="shared" si="23"/>
        <v>1.0000000000000002</v>
      </c>
      <c r="AI273" s="44">
        <f t="shared" si="23"/>
        <v>0</v>
      </c>
      <c r="AJ273" s="55" t="s">
        <v>702</v>
      </c>
      <c r="AK273" s="47" t="s">
        <v>82</v>
      </c>
      <c r="AL273" s="270"/>
      <c r="AM273" s="45" t="s">
        <v>617</v>
      </c>
      <c r="AN273" s="45" t="s">
        <v>618</v>
      </c>
      <c r="AO273" s="25" t="s">
        <v>619</v>
      </c>
      <c r="AP273" s="25" t="s">
        <v>416</v>
      </c>
      <c r="AQ273" s="72"/>
    </row>
    <row r="274" spans="1:43" s="46" customFormat="1" ht="58.5" hidden="1" customHeight="1" x14ac:dyDescent="0.25">
      <c r="A274" s="42" t="s">
        <v>411</v>
      </c>
      <c r="B274" s="43" t="s">
        <v>412</v>
      </c>
      <c r="C274" s="43">
        <v>329</v>
      </c>
      <c r="D274" s="56" t="s">
        <v>703</v>
      </c>
      <c r="E274" s="57" t="s">
        <v>704</v>
      </c>
      <c r="F274" s="52">
        <v>44621</v>
      </c>
      <c r="G274" s="58" t="s">
        <v>665</v>
      </c>
      <c r="H274" s="271"/>
      <c r="I274" s="59">
        <v>0.1</v>
      </c>
      <c r="J274" s="58" t="s">
        <v>705</v>
      </c>
      <c r="K274" s="58" t="s">
        <v>705</v>
      </c>
      <c r="L274" s="58" t="s">
        <v>705</v>
      </c>
      <c r="M274" s="58" t="s">
        <v>705</v>
      </c>
      <c r="N274" s="59">
        <v>0.25</v>
      </c>
      <c r="O274" s="58" t="s">
        <v>705</v>
      </c>
      <c r="P274" s="58" t="s">
        <v>705</v>
      </c>
      <c r="Q274" s="58" t="s">
        <v>705</v>
      </c>
      <c r="R274" s="58" t="s">
        <v>705</v>
      </c>
      <c r="S274" s="58" t="s">
        <v>705</v>
      </c>
      <c r="T274" s="59">
        <v>0.25</v>
      </c>
      <c r="U274" s="58" t="s">
        <v>705</v>
      </c>
      <c r="V274" s="58" t="s">
        <v>705</v>
      </c>
      <c r="W274" s="58" t="s">
        <v>705</v>
      </c>
      <c r="X274" s="58" t="s">
        <v>705</v>
      </c>
      <c r="Y274" s="58" t="s">
        <v>705</v>
      </c>
      <c r="Z274" s="59">
        <v>0.25</v>
      </c>
      <c r="AA274" s="58" t="s">
        <v>705</v>
      </c>
      <c r="AB274" s="58" t="s">
        <v>705</v>
      </c>
      <c r="AC274" s="58" t="s">
        <v>705</v>
      </c>
      <c r="AD274" s="58" t="s">
        <v>705</v>
      </c>
      <c r="AE274" s="58" t="s">
        <v>705</v>
      </c>
      <c r="AF274" s="59">
        <v>0.25</v>
      </c>
      <c r="AG274" s="58" t="s">
        <v>705</v>
      </c>
      <c r="AH274" s="59">
        <v>1</v>
      </c>
      <c r="AI274" s="60">
        <v>0</v>
      </c>
      <c r="AJ274" s="61" t="s">
        <v>706</v>
      </c>
      <c r="AK274" s="47" t="s">
        <v>82</v>
      </c>
      <c r="AL274" s="270"/>
      <c r="AM274" s="45" t="s">
        <v>617</v>
      </c>
      <c r="AN274" s="58" t="s">
        <v>618</v>
      </c>
      <c r="AO274" s="58" t="s">
        <v>619</v>
      </c>
      <c r="AP274" s="58" t="s">
        <v>416</v>
      </c>
      <c r="AQ274" s="72"/>
    </row>
    <row r="275" spans="1:43" s="46" customFormat="1" ht="58.5" hidden="1" customHeight="1" x14ac:dyDescent="0.25">
      <c r="A275" s="42" t="s">
        <v>411</v>
      </c>
      <c r="B275" s="43" t="s">
        <v>412</v>
      </c>
      <c r="C275" s="43">
        <v>329</v>
      </c>
      <c r="D275" s="22" t="s">
        <v>683</v>
      </c>
      <c r="E275" s="22" t="s">
        <v>707</v>
      </c>
      <c r="F275" s="23">
        <v>44652</v>
      </c>
      <c r="G275" s="23">
        <v>44742</v>
      </c>
      <c r="H275" s="271"/>
      <c r="I275" s="24">
        <v>0.1</v>
      </c>
      <c r="J275" s="24"/>
      <c r="K275" s="24"/>
      <c r="L275" s="24"/>
      <c r="M275" s="24"/>
      <c r="N275" s="24"/>
      <c r="O275" s="24"/>
      <c r="P275" s="24">
        <v>0.5</v>
      </c>
      <c r="Q275" s="24"/>
      <c r="R275" s="24"/>
      <c r="S275" s="24"/>
      <c r="T275" s="24">
        <v>0.5</v>
      </c>
      <c r="U275" s="24"/>
      <c r="V275" s="24"/>
      <c r="W275" s="24"/>
      <c r="X275" s="24"/>
      <c r="Y275" s="24"/>
      <c r="Z275" s="24"/>
      <c r="AA275" s="24"/>
      <c r="AB275" s="24"/>
      <c r="AC275" s="24"/>
      <c r="AD275" s="24"/>
      <c r="AE275" s="24"/>
      <c r="AF275" s="24"/>
      <c r="AG275" s="24"/>
      <c r="AH275" s="24">
        <f t="shared" ref="AH275:AI287" si="24">+J275+L275+N275+P275+R275+T275+V275+X275+Z275+AB275+AD275+AF275</f>
        <v>1</v>
      </c>
      <c r="AI275" s="44">
        <f t="shared" si="24"/>
        <v>0</v>
      </c>
      <c r="AJ275" s="55" t="s">
        <v>708</v>
      </c>
      <c r="AK275" s="47" t="s">
        <v>82</v>
      </c>
      <c r="AL275" s="270"/>
      <c r="AM275" s="45" t="s">
        <v>617</v>
      </c>
      <c r="AN275" s="45" t="s">
        <v>618</v>
      </c>
      <c r="AO275" s="25" t="s">
        <v>619</v>
      </c>
      <c r="AP275" s="25" t="s">
        <v>416</v>
      </c>
      <c r="AQ275" s="72"/>
    </row>
    <row r="276" spans="1:43" s="46" customFormat="1" ht="117.75" hidden="1" customHeight="1" x14ac:dyDescent="0.25">
      <c r="A276" s="42" t="s">
        <v>411</v>
      </c>
      <c r="B276" s="43" t="s">
        <v>412</v>
      </c>
      <c r="C276" s="43">
        <v>329</v>
      </c>
      <c r="D276" s="22" t="s">
        <v>711</v>
      </c>
      <c r="E276" s="22" t="s">
        <v>712</v>
      </c>
      <c r="F276" s="23">
        <v>44621</v>
      </c>
      <c r="G276" s="23">
        <v>44926</v>
      </c>
      <c r="H276" s="264">
        <f>+I276+I277+I278+I279+I280+I281+I282+I283+I284+I285+I286+I287+I288+I289+I290+I291+I292</f>
        <v>1.0000000000000002</v>
      </c>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24"/>
        <v>1</v>
      </c>
      <c r="AI276" s="44">
        <f t="shared" si="24"/>
        <v>0</v>
      </c>
      <c r="AJ276" s="22" t="s">
        <v>713</v>
      </c>
      <c r="AK276" s="290">
        <v>1</v>
      </c>
      <c r="AL276" s="270"/>
      <c r="AM276" s="45" t="s">
        <v>617</v>
      </c>
      <c r="AN276" s="45" t="s">
        <v>618</v>
      </c>
      <c r="AO276" s="25" t="s">
        <v>619</v>
      </c>
      <c r="AP276" s="25" t="s">
        <v>416</v>
      </c>
      <c r="AQ276" s="72"/>
    </row>
    <row r="277" spans="1:43" s="46" customFormat="1" ht="102.75" hidden="1" customHeight="1" x14ac:dyDescent="0.25">
      <c r="A277" s="42" t="s">
        <v>411</v>
      </c>
      <c r="B277" s="43" t="s">
        <v>412</v>
      </c>
      <c r="C277" s="43">
        <v>329</v>
      </c>
      <c r="D277" s="22" t="s">
        <v>711</v>
      </c>
      <c r="E277" s="22" t="s">
        <v>714</v>
      </c>
      <c r="F277" s="23">
        <v>44713</v>
      </c>
      <c r="G277" s="23">
        <v>44926</v>
      </c>
      <c r="H277" s="265"/>
      <c r="I277" s="24">
        <v>0.05</v>
      </c>
      <c r="J277" s="24"/>
      <c r="K277" s="24"/>
      <c r="L277" s="24"/>
      <c r="M277" s="24"/>
      <c r="N277" s="24"/>
      <c r="O277" s="24"/>
      <c r="P277" s="24">
        <v>0.35</v>
      </c>
      <c r="Q277" s="24"/>
      <c r="R277" s="24"/>
      <c r="S277" s="24"/>
      <c r="T277" s="24"/>
      <c r="U277" s="24"/>
      <c r="V277" s="24"/>
      <c r="W277" s="24"/>
      <c r="X277" s="24"/>
      <c r="Y277" s="24"/>
      <c r="Z277" s="24">
        <v>0.35</v>
      </c>
      <c r="AA277" s="24"/>
      <c r="AB277" s="24"/>
      <c r="AC277" s="24"/>
      <c r="AD277" s="24">
        <v>0.3</v>
      </c>
      <c r="AE277" s="24"/>
      <c r="AF277" s="24"/>
      <c r="AG277" s="24"/>
      <c r="AH277" s="24">
        <f t="shared" si="24"/>
        <v>1</v>
      </c>
      <c r="AI277" s="44">
        <f t="shared" si="24"/>
        <v>0</v>
      </c>
      <c r="AJ277" s="22" t="s">
        <v>715</v>
      </c>
      <c r="AK277" s="292"/>
      <c r="AL277" s="270"/>
      <c r="AM277" s="45" t="s">
        <v>617</v>
      </c>
      <c r="AN277" s="45" t="s">
        <v>618</v>
      </c>
      <c r="AO277" s="25" t="s">
        <v>619</v>
      </c>
      <c r="AP277" s="25" t="s">
        <v>416</v>
      </c>
      <c r="AQ277" s="72"/>
    </row>
    <row r="278" spans="1:43" s="46" customFormat="1" ht="156.75" hidden="1" customHeight="1" x14ac:dyDescent="0.25">
      <c r="A278" s="42" t="s">
        <v>411</v>
      </c>
      <c r="B278" s="43" t="s">
        <v>412</v>
      </c>
      <c r="C278" s="43">
        <v>329</v>
      </c>
      <c r="D278" s="22" t="s">
        <v>716</v>
      </c>
      <c r="E278" s="22" t="s">
        <v>717</v>
      </c>
      <c r="F278" s="23">
        <v>44621</v>
      </c>
      <c r="G278" s="23">
        <v>44926</v>
      </c>
      <c r="H278" s="265"/>
      <c r="I278" s="24">
        <v>0.05</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v>0.25</v>
      </c>
      <c r="AE278" s="24"/>
      <c r="AF278" s="24"/>
      <c r="AG278" s="24"/>
      <c r="AH278" s="24">
        <f t="shared" si="24"/>
        <v>1</v>
      </c>
      <c r="AI278" s="44">
        <f t="shared" si="24"/>
        <v>0</v>
      </c>
      <c r="AJ278" s="22" t="s">
        <v>702</v>
      </c>
      <c r="AK278" s="47" t="s">
        <v>82</v>
      </c>
      <c r="AL278" s="270"/>
      <c r="AM278" s="45" t="s">
        <v>617</v>
      </c>
      <c r="AN278" s="45" t="s">
        <v>618</v>
      </c>
      <c r="AO278" s="25" t="s">
        <v>619</v>
      </c>
      <c r="AP278" s="25" t="s">
        <v>416</v>
      </c>
      <c r="AQ278" s="72"/>
    </row>
    <row r="279" spans="1:43" s="46" customFormat="1" ht="115.5" hidden="1" customHeight="1" x14ac:dyDescent="0.25">
      <c r="A279" s="42" t="s">
        <v>411</v>
      </c>
      <c r="B279" s="43" t="s">
        <v>412</v>
      </c>
      <c r="C279" s="43">
        <v>329</v>
      </c>
      <c r="D279" s="22" t="s">
        <v>716</v>
      </c>
      <c r="E279" s="22" t="s">
        <v>718</v>
      </c>
      <c r="F279" s="23">
        <v>44621</v>
      </c>
      <c r="G279" s="23">
        <v>44926</v>
      </c>
      <c r="H279" s="265"/>
      <c r="I279" s="24">
        <v>0.05</v>
      </c>
      <c r="J279" s="24"/>
      <c r="K279" s="24"/>
      <c r="L279" s="24"/>
      <c r="M279" s="24"/>
      <c r="N279" s="24">
        <v>0.25</v>
      </c>
      <c r="O279" s="24"/>
      <c r="P279" s="24"/>
      <c r="Q279" s="24"/>
      <c r="R279" s="24"/>
      <c r="S279" s="24"/>
      <c r="T279" s="24">
        <v>0.25</v>
      </c>
      <c r="U279" s="24"/>
      <c r="V279" s="24"/>
      <c r="W279" s="24"/>
      <c r="X279" s="24"/>
      <c r="Y279" s="24"/>
      <c r="Z279" s="24">
        <v>0.25</v>
      </c>
      <c r="AA279" s="24"/>
      <c r="AB279" s="24"/>
      <c r="AC279" s="24"/>
      <c r="AD279" s="24">
        <v>0.25</v>
      </c>
      <c r="AE279" s="24"/>
      <c r="AF279" s="24"/>
      <c r="AG279" s="24"/>
      <c r="AH279" s="24">
        <f t="shared" si="24"/>
        <v>1</v>
      </c>
      <c r="AI279" s="44">
        <f t="shared" si="24"/>
        <v>0</v>
      </c>
      <c r="AJ279" s="22" t="s">
        <v>719</v>
      </c>
      <c r="AK279" s="47" t="s">
        <v>82</v>
      </c>
      <c r="AL279" s="270"/>
      <c r="AM279" s="45" t="s">
        <v>617</v>
      </c>
      <c r="AN279" s="45" t="s">
        <v>618</v>
      </c>
      <c r="AO279" s="25" t="s">
        <v>619</v>
      </c>
      <c r="AP279" s="25" t="s">
        <v>416</v>
      </c>
      <c r="AQ279" s="72"/>
    </row>
    <row r="280" spans="1:43" s="46" customFormat="1" ht="189.75" hidden="1" customHeight="1" x14ac:dyDescent="0.25">
      <c r="A280" s="42" t="s">
        <v>411</v>
      </c>
      <c r="B280" s="43" t="s">
        <v>412</v>
      </c>
      <c r="C280" s="43">
        <v>329</v>
      </c>
      <c r="D280" s="22" t="s">
        <v>720</v>
      </c>
      <c r="E280" s="22" t="s">
        <v>721</v>
      </c>
      <c r="F280" s="23">
        <v>44621</v>
      </c>
      <c r="G280" s="23">
        <v>44926</v>
      </c>
      <c r="H280" s="265"/>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4"/>
        <v>1</v>
      </c>
      <c r="AI280" s="44">
        <f t="shared" si="24"/>
        <v>0</v>
      </c>
      <c r="AJ280" s="22" t="s">
        <v>706</v>
      </c>
      <c r="AK280" s="47" t="s">
        <v>82</v>
      </c>
      <c r="AL280" s="270"/>
      <c r="AM280" s="45" t="s">
        <v>617</v>
      </c>
      <c r="AN280" s="45" t="s">
        <v>618</v>
      </c>
      <c r="AO280" s="25" t="s">
        <v>619</v>
      </c>
      <c r="AP280" s="25" t="s">
        <v>416</v>
      </c>
      <c r="AQ280" s="72"/>
    </row>
    <row r="281" spans="1:43" s="46" customFormat="1" ht="189.75" hidden="1" customHeight="1" x14ac:dyDescent="0.25">
      <c r="A281" s="42" t="s">
        <v>411</v>
      </c>
      <c r="B281" s="43" t="s">
        <v>412</v>
      </c>
      <c r="C281" s="43">
        <v>329</v>
      </c>
      <c r="D281" s="22" t="s">
        <v>722</v>
      </c>
      <c r="E281" s="22" t="s">
        <v>723</v>
      </c>
      <c r="F281" s="23">
        <v>44835</v>
      </c>
      <c r="G281" s="23">
        <v>44865</v>
      </c>
      <c r="H281" s="265"/>
      <c r="I281" s="24">
        <v>0.05</v>
      </c>
      <c r="J281" s="24"/>
      <c r="K281" s="24"/>
      <c r="L281" s="24"/>
      <c r="M281" s="24"/>
      <c r="N281" s="24"/>
      <c r="O281" s="24"/>
      <c r="P281" s="24"/>
      <c r="Q281" s="24"/>
      <c r="R281" s="24"/>
      <c r="S281" s="24"/>
      <c r="T281" s="24"/>
      <c r="U281" s="24"/>
      <c r="V281" s="24"/>
      <c r="W281" s="24"/>
      <c r="X281" s="24"/>
      <c r="Y281" s="24"/>
      <c r="Z281" s="24"/>
      <c r="AA281" s="24"/>
      <c r="AB281" s="24">
        <v>1</v>
      </c>
      <c r="AC281" s="24"/>
      <c r="AD281" s="24"/>
      <c r="AE281" s="24"/>
      <c r="AF281" s="24"/>
      <c r="AG281" s="24"/>
      <c r="AH281" s="24">
        <f t="shared" si="24"/>
        <v>1</v>
      </c>
      <c r="AI281" s="44">
        <f t="shared" si="24"/>
        <v>0</v>
      </c>
      <c r="AJ281" s="22" t="s">
        <v>724</v>
      </c>
      <c r="AK281" s="47" t="s">
        <v>82</v>
      </c>
      <c r="AL281" s="270"/>
      <c r="AM281" s="45" t="s">
        <v>617</v>
      </c>
      <c r="AN281" s="45" t="s">
        <v>618</v>
      </c>
      <c r="AO281" s="25" t="s">
        <v>619</v>
      </c>
      <c r="AP281" s="25" t="s">
        <v>416</v>
      </c>
      <c r="AQ281" s="72"/>
    </row>
    <row r="282" spans="1:43" s="46" customFormat="1" ht="107.25" hidden="1" customHeight="1" x14ac:dyDescent="0.25">
      <c r="A282" s="42" t="s">
        <v>411</v>
      </c>
      <c r="B282" s="43" t="s">
        <v>412</v>
      </c>
      <c r="C282" s="43">
        <v>329</v>
      </c>
      <c r="D282" s="22" t="s">
        <v>711</v>
      </c>
      <c r="E282" s="22" t="s">
        <v>725</v>
      </c>
      <c r="F282" s="23">
        <v>44652</v>
      </c>
      <c r="G282" s="23">
        <v>44926</v>
      </c>
      <c r="H282" s="265"/>
      <c r="I282" s="24">
        <v>0.05</v>
      </c>
      <c r="J282" s="24"/>
      <c r="K282" s="24"/>
      <c r="L282" s="24"/>
      <c r="M282" s="24"/>
      <c r="N282" s="24"/>
      <c r="O282" s="24"/>
      <c r="P282" s="24">
        <v>0.35</v>
      </c>
      <c r="Q282" s="24"/>
      <c r="R282" s="24"/>
      <c r="S282" s="24"/>
      <c r="T282" s="24"/>
      <c r="U282" s="24"/>
      <c r="V282" s="24"/>
      <c r="W282" s="24"/>
      <c r="X282" s="24"/>
      <c r="Y282" s="24"/>
      <c r="Z282" s="24">
        <v>0.35</v>
      </c>
      <c r="AA282" s="24"/>
      <c r="AB282" s="24"/>
      <c r="AC282" s="24"/>
      <c r="AD282" s="24">
        <v>0.3</v>
      </c>
      <c r="AE282" s="24"/>
      <c r="AF282" s="24"/>
      <c r="AG282" s="24"/>
      <c r="AH282" s="24">
        <f t="shared" si="24"/>
        <v>1</v>
      </c>
      <c r="AI282" s="44">
        <f t="shared" si="24"/>
        <v>0</v>
      </c>
      <c r="AJ282" s="22" t="s">
        <v>726</v>
      </c>
      <c r="AK282" s="47" t="s">
        <v>82</v>
      </c>
      <c r="AL282" s="270"/>
      <c r="AM282" s="45" t="s">
        <v>617</v>
      </c>
      <c r="AN282" s="45" t="s">
        <v>618</v>
      </c>
      <c r="AO282" s="25" t="s">
        <v>619</v>
      </c>
      <c r="AP282" s="25" t="s">
        <v>416</v>
      </c>
      <c r="AQ282" s="72"/>
    </row>
    <row r="283" spans="1:43" s="46" customFormat="1" ht="201" hidden="1" customHeight="1" x14ac:dyDescent="0.25">
      <c r="A283" s="42" t="s">
        <v>411</v>
      </c>
      <c r="B283" s="43" t="s">
        <v>412</v>
      </c>
      <c r="C283" s="43">
        <v>329</v>
      </c>
      <c r="D283" s="22" t="s">
        <v>722</v>
      </c>
      <c r="E283" s="22" t="s">
        <v>727</v>
      </c>
      <c r="F283" s="23">
        <v>44593</v>
      </c>
      <c r="G283" s="23">
        <v>44651</v>
      </c>
      <c r="H283" s="265"/>
      <c r="I283" s="24">
        <v>0.05</v>
      </c>
      <c r="J283" s="24"/>
      <c r="K283" s="24"/>
      <c r="L283" s="24">
        <v>0.5</v>
      </c>
      <c r="M283" s="24"/>
      <c r="N283" s="24">
        <v>0.5</v>
      </c>
      <c r="O283" s="24"/>
      <c r="P283" s="24"/>
      <c r="Q283" s="24"/>
      <c r="R283" s="24"/>
      <c r="S283" s="24"/>
      <c r="T283" s="24"/>
      <c r="U283" s="24"/>
      <c r="V283" s="24"/>
      <c r="W283" s="24"/>
      <c r="X283" s="24"/>
      <c r="Y283" s="24"/>
      <c r="Z283" s="24"/>
      <c r="AA283" s="24"/>
      <c r="AB283" s="24"/>
      <c r="AC283" s="24"/>
      <c r="AD283" s="24"/>
      <c r="AE283" s="24"/>
      <c r="AF283" s="24"/>
      <c r="AG283" s="24"/>
      <c r="AH283" s="24">
        <f t="shared" si="24"/>
        <v>1</v>
      </c>
      <c r="AI283" s="44">
        <f t="shared" si="24"/>
        <v>0</v>
      </c>
      <c r="AJ283" s="22" t="s">
        <v>728</v>
      </c>
      <c r="AK283" s="47" t="s">
        <v>82</v>
      </c>
      <c r="AL283" s="270"/>
      <c r="AM283" s="45" t="s">
        <v>617</v>
      </c>
      <c r="AN283" s="45" t="s">
        <v>618</v>
      </c>
      <c r="AO283" s="25" t="s">
        <v>619</v>
      </c>
      <c r="AP283" s="25" t="s">
        <v>416</v>
      </c>
      <c r="AQ283" s="72"/>
    </row>
    <row r="284" spans="1:43" s="46" customFormat="1" ht="127.5" hidden="1" customHeight="1" x14ac:dyDescent="0.25">
      <c r="A284" s="42" t="s">
        <v>411</v>
      </c>
      <c r="B284" s="43" t="s">
        <v>412</v>
      </c>
      <c r="C284" s="43">
        <v>329</v>
      </c>
      <c r="D284" s="22" t="s">
        <v>711</v>
      </c>
      <c r="E284" s="22" t="s">
        <v>729</v>
      </c>
      <c r="F284" s="23">
        <v>44562</v>
      </c>
      <c r="G284" s="23">
        <v>44926</v>
      </c>
      <c r="H284" s="265"/>
      <c r="I284" s="24">
        <v>0.05</v>
      </c>
      <c r="J284" s="24">
        <v>8.3333333333333343E-2</v>
      </c>
      <c r="K284" s="24"/>
      <c r="L284" s="24">
        <v>8.3333333333333343E-2</v>
      </c>
      <c r="M284" s="24"/>
      <c r="N284" s="24">
        <v>8.3333333333333343E-2</v>
      </c>
      <c r="O284" s="24"/>
      <c r="P284" s="24">
        <v>8.3333333333333343E-2</v>
      </c>
      <c r="Q284" s="24"/>
      <c r="R284" s="24">
        <v>8.3333333333333343E-2</v>
      </c>
      <c r="S284" s="24"/>
      <c r="T284" s="24">
        <v>8.3333333333333343E-2</v>
      </c>
      <c r="U284" s="24"/>
      <c r="V284" s="24">
        <v>8.3333333333333343E-2</v>
      </c>
      <c r="W284" s="24"/>
      <c r="X284" s="24">
        <v>8.3333333333333343E-2</v>
      </c>
      <c r="Y284" s="24"/>
      <c r="Z284" s="24">
        <v>8.3333333333333343E-2</v>
      </c>
      <c r="AA284" s="24"/>
      <c r="AB284" s="24">
        <v>8.3333333333333343E-2</v>
      </c>
      <c r="AC284" s="24"/>
      <c r="AD284" s="24">
        <v>8.3333333333333343E-2</v>
      </c>
      <c r="AE284" s="24"/>
      <c r="AF284" s="24">
        <v>8.3333333333333343E-2</v>
      </c>
      <c r="AG284" s="24"/>
      <c r="AH284" s="24">
        <f t="shared" si="24"/>
        <v>1.0000000000000002</v>
      </c>
      <c r="AI284" s="44">
        <f t="shared" si="24"/>
        <v>0</v>
      </c>
      <c r="AJ284" s="22" t="s">
        <v>730</v>
      </c>
      <c r="AK284" s="47" t="s">
        <v>82</v>
      </c>
      <c r="AL284" s="270"/>
      <c r="AM284" s="45" t="s">
        <v>617</v>
      </c>
      <c r="AN284" s="45" t="s">
        <v>618</v>
      </c>
      <c r="AO284" s="25" t="s">
        <v>619</v>
      </c>
      <c r="AP284" s="25" t="s">
        <v>416</v>
      </c>
      <c r="AQ284" s="72"/>
    </row>
    <row r="285" spans="1:43" s="46" customFormat="1" ht="108.75" hidden="1" customHeight="1" x14ac:dyDescent="0.25">
      <c r="A285" s="42" t="s">
        <v>411</v>
      </c>
      <c r="B285" s="43" t="s">
        <v>412</v>
      </c>
      <c r="C285" s="43">
        <v>329</v>
      </c>
      <c r="D285" s="22" t="s">
        <v>711</v>
      </c>
      <c r="E285" s="22" t="s">
        <v>731</v>
      </c>
      <c r="F285" s="23">
        <v>44621</v>
      </c>
      <c r="G285" s="23">
        <v>44926</v>
      </c>
      <c r="H285" s="265"/>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c r="AE285" s="24"/>
      <c r="AF285" s="24">
        <v>0.25</v>
      </c>
      <c r="AG285" s="24"/>
      <c r="AH285" s="24">
        <f t="shared" si="24"/>
        <v>1</v>
      </c>
      <c r="AI285" s="44">
        <f t="shared" si="24"/>
        <v>0</v>
      </c>
      <c r="AJ285" s="22" t="s">
        <v>732</v>
      </c>
      <c r="AK285" s="47" t="s">
        <v>82</v>
      </c>
      <c r="AL285" s="270"/>
      <c r="AM285" s="45" t="s">
        <v>617</v>
      </c>
      <c r="AN285" s="45" t="s">
        <v>618</v>
      </c>
      <c r="AO285" s="25" t="s">
        <v>619</v>
      </c>
      <c r="AP285" s="25" t="s">
        <v>416</v>
      </c>
      <c r="AQ285" s="72"/>
    </row>
    <row r="286" spans="1:43" s="46" customFormat="1" ht="142.5" hidden="1" x14ac:dyDescent="0.25">
      <c r="A286" s="42" t="s">
        <v>411</v>
      </c>
      <c r="B286" s="43" t="s">
        <v>412</v>
      </c>
      <c r="C286" s="43">
        <v>329</v>
      </c>
      <c r="D286" s="22" t="s">
        <v>711</v>
      </c>
      <c r="E286" s="22" t="s">
        <v>902</v>
      </c>
      <c r="F286" s="23">
        <v>44562</v>
      </c>
      <c r="G286" s="23">
        <v>44926</v>
      </c>
      <c r="H286" s="265"/>
      <c r="I286" s="24">
        <v>0.15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c r="AI286" s="44"/>
      <c r="AJ286" s="22" t="s">
        <v>734</v>
      </c>
      <c r="AK286" s="47" t="s">
        <v>82</v>
      </c>
      <c r="AL286" s="270"/>
      <c r="AM286" s="45" t="s">
        <v>617</v>
      </c>
      <c r="AN286" s="45" t="s">
        <v>618</v>
      </c>
      <c r="AO286" s="25" t="s">
        <v>619</v>
      </c>
      <c r="AP286" s="25" t="s">
        <v>416</v>
      </c>
      <c r="AQ286" s="72"/>
    </row>
    <row r="287" spans="1:43" s="46" customFormat="1" ht="114" hidden="1" customHeight="1" x14ac:dyDescent="0.25">
      <c r="A287" s="42" t="s">
        <v>411</v>
      </c>
      <c r="B287" s="43" t="s">
        <v>412</v>
      </c>
      <c r="C287" s="43">
        <v>329</v>
      </c>
      <c r="D287" s="22" t="s">
        <v>735</v>
      </c>
      <c r="E287" s="22" t="s">
        <v>736</v>
      </c>
      <c r="F287" s="23">
        <v>44713</v>
      </c>
      <c r="G287" s="23">
        <v>44895</v>
      </c>
      <c r="H287" s="265"/>
      <c r="I287" s="24">
        <v>0.05</v>
      </c>
      <c r="J287" s="24"/>
      <c r="K287" s="24"/>
      <c r="L287" s="24"/>
      <c r="M287" s="24"/>
      <c r="N287" s="24"/>
      <c r="O287" s="24"/>
      <c r="P287" s="24"/>
      <c r="Q287" s="24"/>
      <c r="R287" s="24"/>
      <c r="S287" s="24"/>
      <c r="T287" s="24">
        <v>0.5</v>
      </c>
      <c r="U287" s="24"/>
      <c r="V287" s="24"/>
      <c r="W287" s="24"/>
      <c r="X287" s="24"/>
      <c r="Y287" s="24"/>
      <c r="Z287" s="24"/>
      <c r="AA287" s="24"/>
      <c r="AB287" s="24"/>
      <c r="AC287" s="24"/>
      <c r="AD287" s="24">
        <v>0.5</v>
      </c>
      <c r="AE287" s="24"/>
      <c r="AF287" s="24"/>
      <c r="AG287" s="24"/>
      <c r="AH287" s="24">
        <f t="shared" si="24"/>
        <v>1</v>
      </c>
      <c r="AI287" s="44">
        <f t="shared" si="24"/>
        <v>0</v>
      </c>
      <c r="AJ287" s="22" t="s">
        <v>737</v>
      </c>
      <c r="AK287" s="47" t="s">
        <v>82</v>
      </c>
      <c r="AL287" s="270"/>
      <c r="AM287" s="45" t="s">
        <v>617</v>
      </c>
      <c r="AN287" s="45" t="s">
        <v>618</v>
      </c>
      <c r="AO287" s="25" t="s">
        <v>619</v>
      </c>
      <c r="AP287" s="25" t="s">
        <v>416</v>
      </c>
      <c r="AQ287" s="72"/>
    </row>
    <row r="288" spans="1:43" s="46" customFormat="1" ht="86.25" hidden="1" x14ac:dyDescent="0.25">
      <c r="A288" s="42" t="s">
        <v>411</v>
      </c>
      <c r="B288" s="43" t="s">
        <v>412</v>
      </c>
      <c r="C288" s="43">
        <v>329</v>
      </c>
      <c r="D288" s="56" t="s">
        <v>738</v>
      </c>
      <c r="E288" s="57" t="s">
        <v>739</v>
      </c>
      <c r="F288" s="52">
        <v>44713</v>
      </c>
      <c r="G288" s="58" t="s">
        <v>740</v>
      </c>
      <c r="H288" s="265"/>
      <c r="I288" s="59">
        <v>0.05</v>
      </c>
      <c r="J288" s="58" t="s">
        <v>705</v>
      </c>
      <c r="K288" s="58" t="s">
        <v>705</v>
      </c>
      <c r="L288" s="58" t="s">
        <v>705</v>
      </c>
      <c r="M288" s="58" t="s">
        <v>705</v>
      </c>
      <c r="N288" s="58" t="s">
        <v>705</v>
      </c>
      <c r="O288" s="58" t="s">
        <v>705</v>
      </c>
      <c r="P288" s="58" t="s">
        <v>705</v>
      </c>
      <c r="Q288" s="58" t="s">
        <v>705</v>
      </c>
      <c r="R288" s="58" t="s">
        <v>705</v>
      </c>
      <c r="S288" s="58" t="s">
        <v>705</v>
      </c>
      <c r="T288" s="59">
        <v>1</v>
      </c>
      <c r="U288" s="58" t="s">
        <v>705</v>
      </c>
      <c r="V288" s="58" t="s">
        <v>705</v>
      </c>
      <c r="W288" s="58" t="s">
        <v>705</v>
      </c>
      <c r="X288" s="58" t="s">
        <v>705</v>
      </c>
      <c r="Y288" s="58" t="s">
        <v>705</v>
      </c>
      <c r="Z288" s="58" t="s">
        <v>705</v>
      </c>
      <c r="AA288" s="58" t="s">
        <v>705</v>
      </c>
      <c r="AB288" s="58" t="s">
        <v>705</v>
      </c>
      <c r="AC288" s="58" t="s">
        <v>705</v>
      </c>
      <c r="AD288" s="58" t="s">
        <v>705</v>
      </c>
      <c r="AE288" s="58" t="s">
        <v>705</v>
      </c>
      <c r="AF288" s="58" t="s">
        <v>705</v>
      </c>
      <c r="AG288" s="58" t="s">
        <v>705</v>
      </c>
      <c r="AH288" s="59">
        <v>1</v>
      </c>
      <c r="AI288" s="60">
        <v>0</v>
      </c>
      <c r="AJ288" s="62" t="s">
        <v>741</v>
      </c>
      <c r="AK288" s="47" t="s">
        <v>82</v>
      </c>
      <c r="AL288" s="270"/>
      <c r="AM288" s="58" t="s">
        <v>617</v>
      </c>
      <c r="AN288" s="58" t="s">
        <v>618</v>
      </c>
      <c r="AO288" s="58" t="s">
        <v>619</v>
      </c>
      <c r="AP288" s="58" t="s">
        <v>416</v>
      </c>
      <c r="AQ288" s="72"/>
    </row>
    <row r="289" spans="1:43" s="46" customFormat="1" ht="86.25" hidden="1" x14ac:dyDescent="0.2">
      <c r="A289" s="42" t="s">
        <v>411</v>
      </c>
      <c r="B289" s="43" t="s">
        <v>412</v>
      </c>
      <c r="C289" s="43">
        <v>329</v>
      </c>
      <c r="D289" s="56" t="s">
        <v>738</v>
      </c>
      <c r="E289" s="57" t="s">
        <v>742</v>
      </c>
      <c r="F289" s="52">
        <v>44621</v>
      </c>
      <c r="G289" s="52">
        <v>44681</v>
      </c>
      <c r="H289" s="265"/>
      <c r="I289" s="59">
        <v>0.05</v>
      </c>
      <c r="J289" s="58" t="s">
        <v>705</v>
      </c>
      <c r="K289" s="58" t="s">
        <v>705</v>
      </c>
      <c r="L289" s="58" t="s">
        <v>705</v>
      </c>
      <c r="M289" s="58" t="s">
        <v>705</v>
      </c>
      <c r="N289" s="59">
        <v>1</v>
      </c>
      <c r="O289" s="58" t="s">
        <v>705</v>
      </c>
      <c r="P289" s="58" t="s">
        <v>705</v>
      </c>
      <c r="Q289" s="58" t="s">
        <v>705</v>
      </c>
      <c r="R289" s="58" t="s">
        <v>705</v>
      </c>
      <c r="S289" s="58" t="s">
        <v>705</v>
      </c>
      <c r="T289" s="58" t="s">
        <v>705</v>
      </c>
      <c r="U289" s="58" t="s">
        <v>705</v>
      </c>
      <c r="V289" s="58" t="s">
        <v>705</v>
      </c>
      <c r="W289" s="58" t="s">
        <v>705</v>
      </c>
      <c r="X289" s="58" t="s">
        <v>705</v>
      </c>
      <c r="Y289" s="58" t="s">
        <v>705</v>
      </c>
      <c r="Z289" s="58" t="s">
        <v>705</v>
      </c>
      <c r="AA289" s="58" t="s">
        <v>705</v>
      </c>
      <c r="AB289" s="58" t="s">
        <v>705</v>
      </c>
      <c r="AC289" s="58" t="s">
        <v>705</v>
      </c>
      <c r="AD289" s="58" t="s">
        <v>705</v>
      </c>
      <c r="AE289" s="58" t="s">
        <v>705</v>
      </c>
      <c r="AF289" s="58" t="s">
        <v>705</v>
      </c>
      <c r="AG289" s="58" t="s">
        <v>705</v>
      </c>
      <c r="AH289" s="59">
        <v>1</v>
      </c>
      <c r="AI289" s="60">
        <v>0</v>
      </c>
      <c r="AJ289" s="63" t="s">
        <v>743</v>
      </c>
      <c r="AK289" s="47" t="s">
        <v>82</v>
      </c>
      <c r="AL289" s="270"/>
      <c r="AM289" s="64" t="s">
        <v>617</v>
      </c>
      <c r="AN289" s="64" t="s">
        <v>618</v>
      </c>
      <c r="AO289" s="64" t="s">
        <v>619</v>
      </c>
      <c r="AP289" s="64" t="s">
        <v>416</v>
      </c>
      <c r="AQ289" s="72"/>
    </row>
    <row r="290" spans="1:43" s="46" customFormat="1" ht="86.25" hidden="1" x14ac:dyDescent="0.2">
      <c r="A290" s="42" t="s">
        <v>411</v>
      </c>
      <c r="B290" s="43" t="s">
        <v>412</v>
      </c>
      <c r="C290" s="43">
        <v>329</v>
      </c>
      <c r="D290" s="56" t="s">
        <v>738</v>
      </c>
      <c r="E290" s="57" t="s">
        <v>744</v>
      </c>
      <c r="F290" s="52">
        <v>44621</v>
      </c>
      <c r="G290" s="52">
        <v>44926</v>
      </c>
      <c r="H290" s="265"/>
      <c r="I290" s="59">
        <v>0.05</v>
      </c>
      <c r="J290" s="58" t="s">
        <v>705</v>
      </c>
      <c r="K290" s="58" t="s">
        <v>705</v>
      </c>
      <c r="L290" s="58" t="s">
        <v>705</v>
      </c>
      <c r="M290" s="58" t="s">
        <v>705</v>
      </c>
      <c r="N290" s="59">
        <v>0.25</v>
      </c>
      <c r="O290" s="58" t="s">
        <v>705</v>
      </c>
      <c r="P290" s="58" t="s">
        <v>705</v>
      </c>
      <c r="Q290" s="58" t="s">
        <v>705</v>
      </c>
      <c r="R290" s="58" t="s">
        <v>705</v>
      </c>
      <c r="S290" s="58" t="s">
        <v>705</v>
      </c>
      <c r="T290" s="59">
        <v>0.25</v>
      </c>
      <c r="U290" s="58" t="s">
        <v>705</v>
      </c>
      <c r="V290" s="58" t="s">
        <v>705</v>
      </c>
      <c r="W290" s="58" t="s">
        <v>705</v>
      </c>
      <c r="X290" s="58" t="s">
        <v>705</v>
      </c>
      <c r="Y290" s="58" t="s">
        <v>705</v>
      </c>
      <c r="Z290" s="59">
        <v>0.25</v>
      </c>
      <c r="AA290" s="58" t="s">
        <v>705</v>
      </c>
      <c r="AB290" s="58" t="s">
        <v>705</v>
      </c>
      <c r="AC290" s="58" t="s">
        <v>705</v>
      </c>
      <c r="AD290" s="58" t="s">
        <v>705</v>
      </c>
      <c r="AE290" s="58" t="s">
        <v>705</v>
      </c>
      <c r="AF290" s="59">
        <v>0.25</v>
      </c>
      <c r="AG290" s="58" t="s">
        <v>705</v>
      </c>
      <c r="AH290" s="59">
        <v>1</v>
      </c>
      <c r="AI290" s="60">
        <v>0</v>
      </c>
      <c r="AJ290" s="63" t="s">
        <v>743</v>
      </c>
      <c r="AK290" s="47" t="s">
        <v>82</v>
      </c>
      <c r="AL290" s="270"/>
      <c r="AM290" s="64" t="s">
        <v>617</v>
      </c>
      <c r="AN290" s="64" t="s">
        <v>618</v>
      </c>
      <c r="AO290" s="64" t="s">
        <v>619</v>
      </c>
      <c r="AP290" s="64" t="s">
        <v>416</v>
      </c>
      <c r="AQ290" s="72"/>
    </row>
    <row r="291" spans="1:43" s="46" customFormat="1" ht="106.5" hidden="1" customHeight="1" x14ac:dyDescent="0.2">
      <c r="A291" s="42" t="s">
        <v>411</v>
      </c>
      <c r="B291" s="43" t="s">
        <v>412</v>
      </c>
      <c r="C291" s="43">
        <v>329</v>
      </c>
      <c r="D291" s="56" t="s">
        <v>738</v>
      </c>
      <c r="E291" s="57" t="s">
        <v>745</v>
      </c>
      <c r="F291" s="52">
        <v>44713</v>
      </c>
      <c r="G291" s="52">
        <v>44926</v>
      </c>
      <c r="H291" s="265"/>
      <c r="I291" s="59">
        <v>0.05</v>
      </c>
      <c r="J291" s="58" t="s">
        <v>705</v>
      </c>
      <c r="K291" s="58" t="s">
        <v>705</v>
      </c>
      <c r="L291" s="58" t="s">
        <v>705</v>
      </c>
      <c r="M291" s="58" t="s">
        <v>705</v>
      </c>
      <c r="N291" s="58" t="s">
        <v>705</v>
      </c>
      <c r="O291" s="58" t="s">
        <v>705</v>
      </c>
      <c r="P291" s="58" t="s">
        <v>705</v>
      </c>
      <c r="Q291" s="58" t="s">
        <v>705</v>
      </c>
      <c r="R291" s="58" t="s">
        <v>705</v>
      </c>
      <c r="S291" s="58" t="s">
        <v>705</v>
      </c>
      <c r="T291" s="59">
        <v>0.5</v>
      </c>
      <c r="U291" s="58" t="s">
        <v>705</v>
      </c>
      <c r="V291" s="58" t="s">
        <v>705</v>
      </c>
      <c r="W291" s="58" t="s">
        <v>705</v>
      </c>
      <c r="X291" s="58" t="s">
        <v>705</v>
      </c>
      <c r="Y291" s="58" t="s">
        <v>705</v>
      </c>
      <c r="Z291" s="58" t="s">
        <v>705</v>
      </c>
      <c r="AA291" s="58" t="s">
        <v>705</v>
      </c>
      <c r="AB291" s="58" t="s">
        <v>705</v>
      </c>
      <c r="AC291" s="58" t="s">
        <v>705</v>
      </c>
      <c r="AD291" s="59">
        <v>0.5</v>
      </c>
      <c r="AE291" s="58" t="s">
        <v>705</v>
      </c>
      <c r="AF291" s="59"/>
      <c r="AG291" s="58" t="s">
        <v>705</v>
      </c>
      <c r="AH291" s="59">
        <v>1</v>
      </c>
      <c r="AI291" s="60">
        <v>0</v>
      </c>
      <c r="AJ291" s="63" t="s">
        <v>746</v>
      </c>
      <c r="AK291" s="47" t="s">
        <v>82</v>
      </c>
      <c r="AL291" s="270"/>
      <c r="AM291" s="64" t="s">
        <v>617</v>
      </c>
      <c r="AN291" s="64" t="s">
        <v>618</v>
      </c>
      <c r="AO291" s="64" t="s">
        <v>619</v>
      </c>
      <c r="AP291" s="64" t="s">
        <v>416</v>
      </c>
      <c r="AQ291" s="72"/>
    </row>
    <row r="292" spans="1:43" s="46" customFormat="1" ht="103.5" hidden="1" customHeight="1" x14ac:dyDescent="0.25">
      <c r="A292" s="42" t="s">
        <v>411</v>
      </c>
      <c r="B292" s="43" t="s">
        <v>412</v>
      </c>
      <c r="C292" s="43">
        <v>329</v>
      </c>
      <c r="D292" s="22" t="s">
        <v>711</v>
      </c>
      <c r="E292" s="22" t="s">
        <v>747</v>
      </c>
      <c r="F292" s="23">
        <v>44713</v>
      </c>
      <c r="G292" s="23">
        <v>44926</v>
      </c>
      <c r="H292" s="266"/>
      <c r="I292" s="24">
        <v>0.05</v>
      </c>
      <c r="J292" s="24"/>
      <c r="K292" s="24"/>
      <c r="L292" s="24"/>
      <c r="M292" s="24"/>
      <c r="N292" s="24"/>
      <c r="O292" s="24"/>
      <c r="P292" s="24"/>
      <c r="Q292" s="24"/>
      <c r="R292" s="24"/>
      <c r="S292" s="24"/>
      <c r="T292" s="24">
        <v>0.5</v>
      </c>
      <c r="U292" s="24"/>
      <c r="V292" s="24"/>
      <c r="W292" s="24"/>
      <c r="X292" s="24"/>
      <c r="Y292" s="24"/>
      <c r="Z292" s="24"/>
      <c r="AA292" s="24"/>
      <c r="AB292" s="24"/>
      <c r="AC292" s="24"/>
      <c r="AD292" s="24">
        <v>0.5</v>
      </c>
      <c r="AE292" s="24"/>
      <c r="AF292" s="24"/>
      <c r="AG292" s="24"/>
      <c r="AH292" s="24">
        <f t="shared" ref="AH292:AI307" si="25">+J292+L292+N292+P292+R292+T292+V292+X292+Z292+AB292+AD292+AF292</f>
        <v>1</v>
      </c>
      <c r="AI292" s="44">
        <f t="shared" si="25"/>
        <v>0</v>
      </c>
      <c r="AJ292" s="22" t="s">
        <v>748</v>
      </c>
      <c r="AK292" s="47" t="s">
        <v>82</v>
      </c>
      <c r="AL292" s="277"/>
      <c r="AM292" s="45" t="s">
        <v>617</v>
      </c>
      <c r="AN292" s="45" t="s">
        <v>618</v>
      </c>
      <c r="AO292" s="25" t="s">
        <v>619</v>
      </c>
      <c r="AP292" s="25" t="s">
        <v>416</v>
      </c>
      <c r="AQ292" s="72"/>
    </row>
    <row r="293" spans="1:43" s="46" customFormat="1" ht="105.75" hidden="1" customHeight="1" x14ac:dyDescent="0.25">
      <c r="A293" s="42" t="s">
        <v>41</v>
      </c>
      <c r="B293" s="43" t="s">
        <v>437</v>
      </c>
      <c r="C293" s="43">
        <v>415</v>
      </c>
      <c r="D293" s="22" t="s">
        <v>749</v>
      </c>
      <c r="E293" s="22" t="s">
        <v>750</v>
      </c>
      <c r="F293" s="23">
        <v>44621</v>
      </c>
      <c r="G293" s="23">
        <v>44651</v>
      </c>
      <c r="H293" s="271">
        <f>SUM(I293:I296)</f>
        <v>1</v>
      </c>
      <c r="I293" s="24">
        <v>0.2</v>
      </c>
      <c r="J293" s="24"/>
      <c r="K293" s="24"/>
      <c r="L293" s="24"/>
      <c r="M293" s="24"/>
      <c r="N293" s="24">
        <v>1</v>
      </c>
      <c r="O293" s="24"/>
      <c r="P293" s="24"/>
      <c r="Q293" s="24"/>
      <c r="R293" s="24"/>
      <c r="S293" s="24"/>
      <c r="T293" s="24"/>
      <c r="U293" s="24"/>
      <c r="V293" s="24"/>
      <c r="W293" s="24"/>
      <c r="X293" s="24"/>
      <c r="Y293" s="24"/>
      <c r="Z293" s="24"/>
      <c r="AA293" s="24"/>
      <c r="AB293" s="24"/>
      <c r="AC293" s="24"/>
      <c r="AD293" s="24"/>
      <c r="AE293" s="24"/>
      <c r="AF293" s="24"/>
      <c r="AG293" s="24"/>
      <c r="AH293" s="24">
        <f t="shared" si="25"/>
        <v>1</v>
      </c>
      <c r="AI293" s="44">
        <f t="shared" si="25"/>
        <v>0</v>
      </c>
      <c r="AJ293" s="22" t="s">
        <v>751</v>
      </c>
      <c r="AK293" s="47" t="s">
        <v>82</v>
      </c>
      <c r="AL293" s="47" t="s">
        <v>82</v>
      </c>
      <c r="AM293" s="45" t="s">
        <v>617</v>
      </c>
      <c r="AN293" s="45" t="s">
        <v>618</v>
      </c>
      <c r="AO293" s="25" t="s">
        <v>619</v>
      </c>
      <c r="AP293" s="25" t="s">
        <v>416</v>
      </c>
      <c r="AQ293" s="72"/>
    </row>
    <row r="294" spans="1:43" s="46" customFormat="1" ht="111.75" hidden="1" customHeight="1" x14ac:dyDescent="0.25">
      <c r="A294" s="42" t="s">
        <v>41</v>
      </c>
      <c r="B294" s="43" t="s">
        <v>437</v>
      </c>
      <c r="C294" s="43">
        <v>415</v>
      </c>
      <c r="D294" s="22" t="s">
        <v>749</v>
      </c>
      <c r="E294" s="22" t="s">
        <v>752</v>
      </c>
      <c r="F294" s="23">
        <v>44713</v>
      </c>
      <c r="G294" s="23">
        <v>44926</v>
      </c>
      <c r="H294" s="271"/>
      <c r="I294" s="24">
        <v>0.2</v>
      </c>
      <c r="J294" s="24"/>
      <c r="K294" s="24"/>
      <c r="L294" s="24"/>
      <c r="M294" s="24"/>
      <c r="N294" s="24"/>
      <c r="O294" s="24"/>
      <c r="P294" s="24"/>
      <c r="Q294" s="24"/>
      <c r="R294" s="24"/>
      <c r="S294" s="24"/>
      <c r="T294" s="24">
        <v>0.5</v>
      </c>
      <c r="U294" s="24"/>
      <c r="V294" s="24"/>
      <c r="W294" s="24"/>
      <c r="X294" s="24"/>
      <c r="Y294" s="24"/>
      <c r="Z294" s="24"/>
      <c r="AA294" s="24"/>
      <c r="AB294" s="24"/>
      <c r="AC294" s="24"/>
      <c r="AD294" s="24">
        <v>0.5</v>
      </c>
      <c r="AE294" s="24"/>
      <c r="AF294" s="24"/>
      <c r="AG294" s="24"/>
      <c r="AH294" s="24">
        <f t="shared" si="25"/>
        <v>1</v>
      </c>
      <c r="AI294" s="44">
        <f t="shared" si="25"/>
        <v>0</v>
      </c>
      <c r="AJ294" s="22" t="s">
        <v>753</v>
      </c>
      <c r="AK294" s="47" t="s">
        <v>82</v>
      </c>
      <c r="AL294" s="47" t="s">
        <v>82</v>
      </c>
      <c r="AM294" s="45" t="s">
        <v>617</v>
      </c>
      <c r="AN294" s="45" t="s">
        <v>618</v>
      </c>
      <c r="AO294" s="25" t="s">
        <v>619</v>
      </c>
      <c r="AP294" s="25" t="s">
        <v>416</v>
      </c>
      <c r="AQ294" s="72"/>
    </row>
    <row r="295" spans="1:43" s="46" customFormat="1" ht="108" hidden="1" customHeight="1" x14ac:dyDescent="0.25">
      <c r="A295" s="42" t="s">
        <v>41</v>
      </c>
      <c r="B295" s="43" t="s">
        <v>437</v>
      </c>
      <c r="C295" s="43">
        <v>415</v>
      </c>
      <c r="D295" s="22" t="s">
        <v>749</v>
      </c>
      <c r="E295" s="22" t="s">
        <v>754</v>
      </c>
      <c r="F295" s="23">
        <v>44621</v>
      </c>
      <c r="G295" s="23">
        <v>44926</v>
      </c>
      <c r="H295" s="271"/>
      <c r="I295" s="24">
        <v>0.3</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25"/>
        <v>1</v>
      </c>
      <c r="AI295" s="44">
        <f t="shared" si="25"/>
        <v>0</v>
      </c>
      <c r="AJ295" s="22" t="s">
        <v>755</v>
      </c>
      <c r="AK295" s="47" t="s">
        <v>82</v>
      </c>
      <c r="AL295" s="47" t="s">
        <v>82</v>
      </c>
      <c r="AM295" s="45" t="s">
        <v>617</v>
      </c>
      <c r="AN295" s="45" t="s">
        <v>618</v>
      </c>
      <c r="AO295" s="25" t="s">
        <v>619</v>
      </c>
      <c r="AP295" s="25" t="s">
        <v>416</v>
      </c>
      <c r="AQ295" s="72"/>
    </row>
    <row r="296" spans="1:43" s="46" customFormat="1" ht="115.5" hidden="1" customHeight="1" x14ac:dyDescent="0.25">
      <c r="A296" s="42" t="s">
        <v>41</v>
      </c>
      <c r="B296" s="43" t="s">
        <v>437</v>
      </c>
      <c r="C296" s="43">
        <v>415</v>
      </c>
      <c r="D296" s="22" t="s">
        <v>749</v>
      </c>
      <c r="E296" s="22" t="s">
        <v>756</v>
      </c>
      <c r="F296" s="23">
        <v>44621</v>
      </c>
      <c r="G296" s="23">
        <v>44926</v>
      </c>
      <c r="H296" s="271"/>
      <c r="I296" s="24">
        <v>0.3</v>
      </c>
      <c r="J296" s="24"/>
      <c r="K296" s="24"/>
      <c r="L296" s="24"/>
      <c r="M296" s="24"/>
      <c r="N296" s="24">
        <v>0.25</v>
      </c>
      <c r="O296" s="24"/>
      <c r="P296" s="24"/>
      <c r="Q296" s="24"/>
      <c r="R296" s="24"/>
      <c r="S296" s="24"/>
      <c r="T296" s="24">
        <v>0.25</v>
      </c>
      <c r="U296" s="24"/>
      <c r="V296" s="24"/>
      <c r="W296" s="24"/>
      <c r="X296" s="24"/>
      <c r="Y296" s="24"/>
      <c r="Z296" s="24">
        <v>0.25</v>
      </c>
      <c r="AA296" s="24"/>
      <c r="AB296" s="24"/>
      <c r="AC296" s="24"/>
      <c r="AD296" s="24"/>
      <c r="AE296" s="24"/>
      <c r="AF296" s="24">
        <v>0.25</v>
      </c>
      <c r="AG296" s="24"/>
      <c r="AH296" s="24">
        <f t="shared" si="25"/>
        <v>1</v>
      </c>
      <c r="AI296" s="44">
        <f t="shared" si="25"/>
        <v>0</v>
      </c>
      <c r="AJ296" s="22" t="s">
        <v>757</v>
      </c>
      <c r="AK296" s="47" t="s">
        <v>82</v>
      </c>
      <c r="AL296" s="47" t="s">
        <v>82</v>
      </c>
      <c r="AM296" s="45" t="s">
        <v>617</v>
      </c>
      <c r="AN296" s="45" t="s">
        <v>618</v>
      </c>
      <c r="AO296" s="25" t="s">
        <v>619</v>
      </c>
      <c r="AP296" s="25" t="s">
        <v>416</v>
      </c>
      <c r="AQ296" s="72"/>
    </row>
    <row r="297" spans="1:43" s="46" customFormat="1" ht="120" hidden="1" customHeight="1" x14ac:dyDescent="0.25">
      <c r="A297" s="42" t="s">
        <v>41</v>
      </c>
      <c r="B297" s="43" t="s">
        <v>437</v>
      </c>
      <c r="C297" s="43">
        <v>415</v>
      </c>
      <c r="D297" s="22" t="s">
        <v>758</v>
      </c>
      <c r="E297" s="22" t="s">
        <v>759</v>
      </c>
      <c r="F297" s="23">
        <v>44562</v>
      </c>
      <c r="G297" s="23">
        <v>44926</v>
      </c>
      <c r="H297" s="271">
        <f>SUM(I297:I299)</f>
        <v>1</v>
      </c>
      <c r="I297" s="24">
        <v>0.6</v>
      </c>
      <c r="J297" s="24">
        <v>8.3333333333333343E-2</v>
      </c>
      <c r="K297" s="24"/>
      <c r="L297" s="24">
        <v>8.3333333333333343E-2</v>
      </c>
      <c r="M297" s="24"/>
      <c r="N297" s="24">
        <v>8.3333333333333343E-2</v>
      </c>
      <c r="O297" s="24"/>
      <c r="P297" s="24">
        <v>8.3333333333333343E-2</v>
      </c>
      <c r="Q297" s="24"/>
      <c r="R297" s="24">
        <v>8.3333333333333343E-2</v>
      </c>
      <c r="S297" s="24"/>
      <c r="T297" s="24">
        <v>8.3333333333333343E-2</v>
      </c>
      <c r="U297" s="24"/>
      <c r="V297" s="24">
        <v>8.3333333333333343E-2</v>
      </c>
      <c r="W297" s="24"/>
      <c r="X297" s="24">
        <v>8.3333333333333343E-2</v>
      </c>
      <c r="Y297" s="24"/>
      <c r="Z297" s="24">
        <v>8.3333333333333343E-2</v>
      </c>
      <c r="AA297" s="24"/>
      <c r="AB297" s="24">
        <v>8.3333333333333343E-2</v>
      </c>
      <c r="AC297" s="24"/>
      <c r="AD297" s="24">
        <v>8.3333333333333343E-2</v>
      </c>
      <c r="AE297" s="24"/>
      <c r="AF297" s="24">
        <v>8.3333333333333343E-2</v>
      </c>
      <c r="AG297" s="24"/>
      <c r="AH297" s="24">
        <f t="shared" si="25"/>
        <v>1.0000000000000002</v>
      </c>
      <c r="AI297" s="44">
        <f t="shared" si="25"/>
        <v>0</v>
      </c>
      <c r="AJ297" s="22" t="s">
        <v>760</v>
      </c>
      <c r="AK297" s="47" t="s">
        <v>82</v>
      </c>
      <c r="AL297" s="47" t="s">
        <v>82</v>
      </c>
      <c r="AM297" s="45" t="s">
        <v>617</v>
      </c>
      <c r="AN297" s="45" t="s">
        <v>618</v>
      </c>
      <c r="AO297" s="25" t="s">
        <v>619</v>
      </c>
      <c r="AP297" s="25" t="s">
        <v>416</v>
      </c>
      <c r="AQ297" s="72"/>
    </row>
    <row r="298" spans="1:43" s="46" customFormat="1" ht="120" hidden="1" customHeight="1" x14ac:dyDescent="0.25">
      <c r="A298" s="42" t="s">
        <v>41</v>
      </c>
      <c r="B298" s="43" t="s">
        <v>437</v>
      </c>
      <c r="C298" s="43">
        <v>415</v>
      </c>
      <c r="D298" s="22" t="s">
        <v>758</v>
      </c>
      <c r="E298" s="22" t="s">
        <v>761</v>
      </c>
      <c r="F298" s="23">
        <v>44713</v>
      </c>
      <c r="G298" s="23">
        <v>44926</v>
      </c>
      <c r="H298" s="271"/>
      <c r="I298" s="24">
        <v>0.25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25"/>
        <v>1</v>
      </c>
      <c r="AI298" s="44">
        <f t="shared" si="25"/>
        <v>0</v>
      </c>
      <c r="AJ298" s="22" t="s">
        <v>762</v>
      </c>
      <c r="AK298" s="47" t="s">
        <v>82</v>
      </c>
      <c r="AL298" s="47" t="s">
        <v>82</v>
      </c>
      <c r="AM298" s="45" t="s">
        <v>617</v>
      </c>
      <c r="AN298" s="45" t="s">
        <v>618</v>
      </c>
      <c r="AO298" s="25" t="s">
        <v>619</v>
      </c>
      <c r="AP298" s="25" t="s">
        <v>416</v>
      </c>
      <c r="AQ298" s="72"/>
    </row>
    <row r="299" spans="1:43" s="46" customFormat="1" ht="128.25" hidden="1" customHeight="1" x14ac:dyDescent="0.25">
      <c r="A299" s="42" t="s">
        <v>41</v>
      </c>
      <c r="B299" s="43" t="s">
        <v>437</v>
      </c>
      <c r="C299" s="43">
        <v>415</v>
      </c>
      <c r="D299" s="22" t="s">
        <v>758</v>
      </c>
      <c r="E299" s="22" t="s">
        <v>763</v>
      </c>
      <c r="F299" s="23">
        <v>44713</v>
      </c>
      <c r="G299" s="23">
        <v>44926</v>
      </c>
      <c r="H299" s="271"/>
      <c r="I299" s="24">
        <v>0.15</v>
      </c>
      <c r="J299" s="24"/>
      <c r="K299" s="24"/>
      <c r="L299" s="24"/>
      <c r="M299" s="24"/>
      <c r="N299" s="24"/>
      <c r="O299" s="24"/>
      <c r="P299" s="24"/>
      <c r="Q299" s="24"/>
      <c r="R299" s="24"/>
      <c r="S299" s="24"/>
      <c r="T299" s="24">
        <v>0.5</v>
      </c>
      <c r="U299" s="24"/>
      <c r="V299" s="24"/>
      <c r="W299" s="24"/>
      <c r="X299" s="24"/>
      <c r="Y299" s="24"/>
      <c r="Z299" s="24"/>
      <c r="AA299" s="24"/>
      <c r="AB299" s="24"/>
      <c r="AC299" s="24"/>
      <c r="AD299" s="24">
        <v>0.5</v>
      </c>
      <c r="AE299" s="24"/>
      <c r="AF299" s="24"/>
      <c r="AG299" s="24"/>
      <c r="AH299" s="24">
        <f t="shared" si="25"/>
        <v>1</v>
      </c>
      <c r="AI299" s="44">
        <f t="shared" si="25"/>
        <v>0</v>
      </c>
      <c r="AJ299" s="22" t="s">
        <v>764</v>
      </c>
      <c r="AK299" s="47" t="s">
        <v>82</v>
      </c>
      <c r="AL299" s="47" t="s">
        <v>82</v>
      </c>
      <c r="AM299" s="45" t="s">
        <v>617</v>
      </c>
      <c r="AN299" s="45" t="s">
        <v>618</v>
      </c>
      <c r="AO299" s="25" t="s">
        <v>619</v>
      </c>
      <c r="AP299" s="25" t="s">
        <v>416</v>
      </c>
      <c r="AQ299" s="72"/>
    </row>
    <row r="300" spans="1:43" s="46" customFormat="1" ht="142.5" hidden="1" customHeight="1" x14ac:dyDescent="0.25">
      <c r="A300" s="42" t="s">
        <v>41</v>
      </c>
      <c r="B300" s="43" t="s">
        <v>437</v>
      </c>
      <c r="C300" s="43">
        <v>415</v>
      </c>
      <c r="D300" s="22" t="s">
        <v>765</v>
      </c>
      <c r="E300" s="22" t="s">
        <v>766</v>
      </c>
      <c r="F300" s="23">
        <v>44621</v>
      </c>
      <c r="G300" s="23">
        <v>44926</v>
      </c>
      <c r="H300" s="271">
        <f>SUM(I300:I303)</f>
        <v>1</v>
      </c>
      <c r="I300" s="24">
        <v>0.15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v>0.25</v>
      </c>
      <c r="AE300" s="24"/>
      <c r="AF300" s="24"/>
      <c r="AG300" s="24"/>
      <c r="AH300" s="24">
        <f t="shared" si="25"/>
        <v>1</v>
      </c>
      <c r="AI300" s="44">
        <f t="shared" si="25"/>
        <v>0</v>
      </c>
      <c r="AJ300" s="22" t="s">
        <v>767</v>
      </c>
      <c r="AK300" s="47" t="s">
        <v>82</v>
      </c>
      <c r="AL300" s="47" t="s">
        <v>82</v>
      </c>
      <c r="AM300" s="45" t="s">
        <v>617</v>
      </c>
      <c r="AN300" s="45" t="s">
        <v>618</v>
      </c>
      <c r="AO300" s="25" t="s">
        <v>619</v>
      </c>
      <c r="AP300" s="25" t="s">
        <v>416</v>
      </c>
      <c r="AQ300" s="72"/>
    </row>
    <row r="301" spans="1:43" s="46" customFormat="1" ht="142.5" hidden="1" customHeight="1" x14ac:dyDescent="0.25">
      <c r="A301" s="42" t="s">
        <v>41</v>
      </c>
      <c r="B301" s="43" t="s">
        <v>437</v>
      </c>
      <c r="C301" s="43">
        <v>415</v>
      </c>
      <c r="D301" s="22" t="s">
        <v>765</v>
      </c>
      <c r="E301" s="22" t="s">
        <v>768</v>
      </c>
      <c r="F301" s="23">
        <v>44621</v>
      </c>
      <c r="G301" s="23">
        <v>44926</v>
      </c>
      <c r="H301" s="271"/>
      <c r="I301" s="24">
        <v>0.35</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25"/>
        <v>1</v>
      </c>
      <c r="AI301" s="44">
        <f t="shared" si="25"/>
        <v>0</v>
      </c>
      <c r="AJ301" s="22" t="s">
        <v>769</v>
      </c>
      <c r="AK301" s="47" t="s">
        <v>82</v>
      </c>
      <c r="AL301" s="47" t="s">
        <v>82</v>
      </c>
      <c r="AM301" s="45" t="s">
        <v>617</v>
      </c>
      <c r="AN301" s="45" t="s">
        <v>618</v>
      </c>
      <c r="AO301" s="25" t="s">
        <v>619</v>
      </c>
      <c r="AP301" s="25" t="s">
        <v>416</v>
      </c>
      <c r="AQ301" s="72"/>
    </row>
    <row r="302" spans="1:43" s="46" customFormat="1" ht="142.5" hidden="1" customHeight="1" x14ac:dyDescent="0.25">
      <c r="A302" s="42" t="s">
        <v>41</v>
      </c>
      <c r="B302" s="43" t="s">
        <v>437</v>
      </c>
      <c r="C302" s="43">
        <v>415</v>
      </c>
      <c r="D302" s="22" t="s">
        <v>765</v>
      </c>
      <c r="E302" s="22" t="s">
        <v>770</v>
      </c>
      <c r="F302" s="23">
        <v>44621</v>
      </c>
      <c r="G302" s="23">
        <v>44926</v>
      </c>
      <c r="H302" s="271"/>
      <c r="I302" s="24">
        <v>0.35</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v>0.25</v>
      </c>
      <c r="AE302" s="24"/>
      <c r="AF302" s="24"/>
      <c r="AG302" s="24"/>
      <c r="AH302" s="24">
        <f t="shared" si="25"/>
        <v>1</v>
      </c>
      <c r="AI302" s="44">
        <f t="shared" si="25"/>
        <v>0</v>
      </c>
      <c r="AJ302" s="22" t="s">
        <v>771</v>
      </c>
      <c r="AK302" s="47" t="s">
        <v>82</v>
      </c>
      <c r="AL302" s="47" t="s">
        <v>82</v>
      </c>
      <c r="AM302" s="45" t="s">
        <v>617</v>
      </c>
      <c r="AN302" s="45" t="s">
        <v>618</v>
      </c>
      <c r="AO302" s="25" t="s">
        <v>619</v>
      </c>
      <c r="AP302" s="25" t="s">
        <v>416</v>
      </c>
      <c r="AQ302" s="72"/>
    </row>
    <row r="303" spans="1:43" s="46" customFormat="1" ht="140.25" hidden="1" customHeight="1" x14ac:dyDescent="0.25">
      <c r="A303" s="42" t="s">
        <v>41</v>
      </c>
      <c r="B303" s="43" t="s">
        <v>437</v>
      </c>
      <c r="C303" s="43">
        <v>423</v>
      </c>
      <c r="D303" s="22" t="s">
        <v>765</v>
      </c>
      <c r="E303" s="22" t="s">
        <v>772</v>
      </c>
      <c r="F303" s="23">
        <v>44866</v>
      </c>
      <c r="G303" s="23">
        <v>44895</v>
      </c>
      <c r="H303" s="271"/>
      <c r="I303" s="24">
        <v>0.15</v>
      </c>
      <c r="J303" s="24"/>
      <c r="K303" s="24"/>
      <c r="L303" s="24"/>
      <c r="M303" s="24"/>
      <c r="N303" s="24"/>
      <c r="O303" s="24"/>
      <c r="P303" s="24"/>
      <c r="Q303" s="24"/>
      <c r="R303" s="24"/>
      <c r="S303" s="24"/>
      <c r="T303" s="24"/>
      <c r="U303" s="24"/>
      <c r="V303" s="24"/>
      <c r="W303" s="24"/>
      <c r="X303" s="24"/>
      <c r="Y303" s="24"/>
      <c r="Z303" s="24"/>
      <c r="AA303" s="24"/>
      <c r="AB303" s="24"/>
      <c r="AC303" s="24"/>
      <c r="AD303" s="24">
        <v>1</v>
      </c>
      <c r="AE303" s="24"/>
      <c r="AF303" s="24"/>
      <c r="AG303" s="24"/>
      <c r="AH303" s="24">
        <f t="shared" si="25"/>
        <v>1</v>
      </c>
      <c r="AI303" s="44">
        <f t="shared" si="25"/>
        <v>0</v>
      </c>
      <c r="AJ303" s="22" t="s">
        <v>773</v>
      </c>
      <c r="AK303" s="47" t="s">
        <v>82</v>
      </c>
      <c r="AL303" s="47" t="s">
        <v>82</v>
      </c>
      <c r="AM303" s="45" t="s">
        <v>617</v>
      </c>
      <c r="AN303" s="45" t="s">
        <v>618</v>
      </c>
      <c r="AO303" s="25" t="s">
        <v>619</v>
      </c>
      <c r="AP303" s="25" t="s">
        <v>416</v>
      </c>
      <c r="AQ303" s="72"/>
    </row>
    <row r="304" spans="1:43" s="46" customFormat="1" ht="125.25" hidden="1" customHeight="1" x14ac:dyDescent="0.25">
      <c r="A304" s="42" t="s">
        <v>41</v>
      </c>
      <c r="B304" s="43" t="s">
        <v>437</v>
      </c>
      <c r="C304" s="43">
        <v>424</v>
      </c>
      <c r="D304" s="22" t="s">
        <v>774</v>
      </c>
      <c r="E304" s="22" t="s">
        <v>775</v>
      </c>
      <c r="F304" s="23">
        <v>44713</v>
      </c>
      <c r="G304" s="23">
        <v>44926</v>
      </c>
      <c r="H304" s="271">
        <f>SUM(I304:I307)</f>
        <v>1</v>
      </c>
      <c r="I304" s="24">
        <v>0.1</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25"/>
        <v>1</v>
      </c>
      <c r="AI304" s="44">
        <f t="shared" si="25"/>
        <v>0</v>
      </c>
      <c r="AJ304" s="22" t="s">
        <v>776</v>
      </c>
      <c r="AK304" s="47" t="s">
        <v>82</v>
      </c>
      <c r="AL304" s="47" t="s">
        <v>82</v>
      </c>
      <c r="AM304" s="45" t="s">
        <v>617</v>
      </c>
      <c r="AN304" s="45" t="s">
        <v>618</v>
      </c>
      <c r="AO304" s="25" t="s">
        <v>619</v>
      </c>
      <c r="AP304" s="25" t="s">
        <v>416</v>
      </c>
      <c r="AQ304" s="72"/>
    </row>
    <row r="305" spans="1:43" s="46" customFormat="1" ht="117" hidden="1" customHeight="1" x14ac:dyDescent="0.25">
      <c r="A305" s="42" t="s">
        <v>41</v>
      </c>
      <c r="B305" s="43" t="s">
        <v>437</v>
      </c>
      <c r="C305" s="43">
        <v>424</v>
      </c>
      <c r="D305" s="22" t="s">
        <v>774</v>
      </c>
      <c r="E305" s="22" t="s">
        <v>777</v>
      </c>
      <c r="F305" s="23">
        <v>44593</v>
      </c>
      <c r="G305" s="23">
        <v>44895</v>
      </c>
      <c r="H305" s="271"/>
      <c r="I305" s="24">
        <v>0.4</v>
      </c>
      <c r="J305" s="24"/>
      <c r="K305" s="24"/>
      <c r="L305" s="24">
        <v>0.1</v>
      </c>
      <c r="M305" s="24"/>
      <c r="N305" s="24">
        <v>0.1</v>
      </c>
      <c r="O305" s="24"/>
      <c r="P305" s="24">
        <v>0.1</v>
      </c>
      <c r="Q305" s="24"/>
      <c r="R305" s="24">
        <v>0.1</v>
      </c>
      <c r="S305" s="24"/>
      <c r="T305" s="24">
        <v>0.1</v>
      </c>
      <c r="U305" s="24"/>
      <c r="V305" s="24">
        <v>0.1</v>
      </c>
      <c r="W305" s="24"/>
      <c r="X305" s="24">
        <v>0.1</v>
      </c>
      <c r="Y305" s="24"/>
      <c r="Z305" s="24">
        <v>0.1</v>
      </c>
      <c r="AA305" s="24"/>
      <c r="AB305" s="24">
        <v>0.1</v>
      </c>
      <c r="AC305" s="24"/>
      <c r="AD305" s="24">
        <v>0.1</v>
      </c>
      <c r="AE305" s="24"/>
      <c r="AF305" s="24"/>
      <c r="AG305" s="24"/>
      <c r="AH305" s="24">
        <f t="shared" si="25"/>
        <v>0.99999999999999989</v>
      </c>
      <c r="AI305" s="44">
        <f t="shared" si="25"/>
        <v>0</v>
      </c>
      <c r="AJ305" s="22" t="s">
        <v>778</v>
      </c>
      <c r="AK305" s="47" t="s">
        <v>82</v>
      </c>
      <c r="AL305" s="47" t="s">
        <v>82</v>
      </c>
      <c r="AM305" s="45" t="s">
        <v>617</v>
      </c>
      <c r="AN305" s="45" t="s">
        <v>618</v>
      </c>
      <c r="AO305" s="25" t="s">
        <v>619</v>
      </c>
      <c r="AP305" s="25" t="s">
        <v>416</v>
      </c>
      <c r="AQ305" s="72"/>
    </row>
    <row r="306" spans="1:43" s="46" customFormat="1" ht="105.75" hidden="1" customHeight="1" x14ac:dyDescent="0.25">
      <c r="A306" s="42" t="s">
        <v>41</v>
      </c>
      <c r="B306" s="43" t="s">
        <v>437</v>
      </c>
      <c r="C306" s="43">
        <v>424</v>
      </c>
      <c r="D306" s="22" t="s">
        <v>774</v>
      </c>
      <c r="E306" s="22" t="s">
        <v>779</v>
      </c>
      <c r="F306" s="23">
        <v>44713</v>
      </c>
      <c r="G306" s="23">
        <v>44926</v>
      </c>
      <c r="H306" s="271"/>
      <c r="I306" s="24">
        <v>0.3</v>
      </c>
      <c r="J306" s="24"/>
      <c r="K306" s="24"/>
      <c r="L306" s="24"/>
      <c r="M306" s="24"/>
      <c r="N306" s="24"/>
      <c r="O306" s="24"/>
      <c r="P306" s="24"/>
      <c r="Q306" s="24"/>
      <c r="R306" s="24"/>
      <c r="S306" s="24"/>
      <c r="T306" s="24">
        <v>0.5</v>
      </c>
      <c r="U306" s="24"/>
      <c r="V306" s="24"/>
      <c r="W306" s="24"/>
      <c r="X306" s="24"/>
      <c r="Y306" s="24"/>
      <c r="Z306" s="24"/>
      <c r="AA306" s="24"/>
      <c r="AB306" s="24"/>
      <c r="AC306" s="24"/>
      <c r="AD306" s="24">
        <v>0.5</v>
      </c>
      <c r="AE306" s="24"/>
      <c r="AF306" s="24"/>
      <c r="AG306" s="24"/>
      <c r="AH306" s="24">
        <f t="shared" si="25"/>
        <v>1</v>
      </c>
      <c r="AI306" s="44">
        <f t="shared" si="25"/>
        <v>0</v>
      </c>
      <c r="AJ306" s="22" t="s">
        <v>780</v>
      </c>
      <c r="AK306" s="47" t="s">
        <v>82</v>
      </c>
      <c r="AL306" s="47" t="s">
        <v>82</v>
      </c>
      <c r="AM306" s="45" t="s">
        <v>617</v>
      </c>
      <c r="AN306" s="45" t="s">
        <v>618</v>
      </c>
      <c r="AO306" s="25" t="s">
        <v>619</v>
      </c>
      <c r="AP306" s="25" t="s">
        <v>416</v>
      </c>
      <c r="AQ306" s="72"/>
    </row>
    <row r="307" spans="1:43" s="46" customFormat="1" ht="139.5" hidden="1" customHeight="1" x14ac:dyDescent="0.25">
      <c r="A307" s="42" t="s">
        <v>41</v>
      </c>
      <c r="B307" s="43" t="s">
        <v>437</v>
      </c>
      <c r="C307" s="43">
        <v>424</v>
      </c>
      <c r="D307" s="22" t="s">
        <v>781</v>
      </c>
      <c r="E307" s="22" t="s">
        <v>782</v>
      </c>
      <c r="F307" s="23">
        <v>44713</v>
      </c>
      <c r="G307" s="23">
        <v>44926</v>
      </c>
      <c r="H307" s="271"/>
      <c r="I307" s="24">
        <v>0.2</v>
      </c>
      <c r="J307" s="24"/>
      <c r="K307" s="24"/>
      <c r="L307" s="24"/>
      <c r="M307" s="24"/>
      <c r="N307" s="24"/>
      <c r="O307" s="24"/>
      <c r="P307" s="24"/>
      <c r="Q307" s="24"/>
      <c r="R307" s="24"/>
      <c r="S307" s="24"/>
      <c r="T307" s="24">
        <v>0.5</v>
      </c>
      <c r="U307" s="24"/>
      <c r="V307" s="24"/>
      <c r="W307" s="24"/>
      <c r="X307" s="24"/>
      <c r="Y307" s="24"/>
      <c r="Z307" s="24"/>
      <c r="AA307" s="24"/>
      <c r="AB307" s="24"/>
      <c r="AC307" s="24"/>
      <c r="AD307" s="24">
        <v>0.5</v>
      </c>
      <c r="AE307" s="24"/>
      <c r="AF307" s="24"/>
      <c r="AG307" s="24"/>
      <c r="AH307" s="24">
        <f t="shared" si="25"/>
        <v>1</v>
      </c>
      <c r="AI307" s="44">
        <f t="shared" si="25"/>
        <v>0</v>
      </c>
      <c r="AJ307" s="22" t="s">
        <v>783</v>
      </c>
      <c r="AK307" s="47" t="s">
        <v>82</v>
      </c>
      <c r="AL307" s="47" t="s">
        <v>82</v>
      </c>
      <c r="AM307" s="45" t="s">
        <v>617</v>
      </c>
      <c r="AN307" s="45" t="s">
        <v>618</v>
      </c>
      <c r="AO307" s="25" t="s">
        <v>619</v>
      </c>
      <c r="AP307" s="25" t="s">
        <v>416</v>
      </c>
      <c r="AQ307" s="72"/>
    </row>
    <row r="308" spans="1:43" s="46" customFormat="1" ht="42.75" hidden="1" x14ac:dyDescent="0.25">
      <c r="A308" s="42" t="s">
        <v>41</v>
      </c>
      <c r="B308" s="43" t="s">
        <v>437</v>
      </c>
      <c r="C308" s="43">
        <v>422</v>
      </c>
      <c r="D308" s="56" t="s">
        <v>784</v>
      </c>
      <c r="E308" s="57" t="s">
        <v>785</v>
      </c>
      <c r="F308" s="52">
        <v>44621</v>
      </c>
      <c r="G308" s="52">
        <v>44925</v>
      </c>
      <c r="H308" s="306">
        <v>1</v>
      </c>
      <c r="I308" s="59">
        <v>0.4</v>
      </c>
      <c r="J308" s="58" t="s">
        <v>705</v>
      </c>
      <c r="K308" s="58" t="s">
        <v>705</v>
      </c>
      <c r="L308" s="58" t="s">
        <v>705</v>
      </c>
      <c r="M308" s="58" t="s">
        <v>705</v>
      </c>
      <c r="N308" s="59">
        <v>0.25</v>
      </c>
      <c r="O308" s="58" t="s">
        <v>705</v>
      </c>
      <c r="P308" s="58" t="s">
        <v>705</v>
      </c>
      <c r="Q308" s="58" t="s">
        <v>705</v>
      </c>
      <c r="R308" s="58" t="s">
        <v>705</v>
      </c>
      <c r="S308" s="58" t="s">
        <v>705</v>
      </c>
      <c r="T308" s="59">
        <v>0.25</v>
      </c>
      <c r="U308" s="58" t="s">
        <v>705</v>
      </c>
      <c r="V308" s="58" t="s">
        <v>705</v>
      </c>
      <c r="W308" s="58" t="s">
        <v>705</v>
      </c>
      <c r="X308" s="58" t="s">
        <v>705</v>
      </c>
      <c r="Y308" s="58" t="s">
        <v>705</v>
      </c>
      <c r="Z308" s="59">
        <v>0.25</v>
      </c>
      <c r="AA308" s="58" t="s">
        <v>705</v>
      </c>
      <c r="AB308" s="58" t="s">
        <v>705</v>
      </c>
      <c r="AC308" s="58" t="s">
        <v>705</v>
      </c>
      <c r="AD308" s="58" t="s">
        <v>705</v>
      </c>
      <c r="AE308" s="58" t="s">
        <v>705</v>
      </c>
      <c r="AF308" s="59">
        <v>0.25</v>
      </c>
      <c r="AG308" s="58" t="s">
        <v>705</v>
      </c>
      <c r="AH308" s="59">
        <f>AF308+Z308+T308+N308</f>
        <v>1</v>
      </c>
      <c r="AI308" s="44">
        <v>0</v>
      </c>
      <c r="AJ308" s="57" t="s">
        <v>786</v>
      </c>
      <c r="AK308" s="307">
        <v>20639</v>
      </c>
      <c r="AL308" s="303">
        <v>1750624640</v>
      </c>
      <c r="AM308" s="58" t="s">
        <v>787</v>
      </c>
      <c r="AN308" s="58" t="s">
        <v>788</v>
      </c>
      <c r="AO308" s="58" t="s">
        <v>789</v>
      </c>
      <c r="AP308" s="58" t="s">
        <v>790</v>
      </c>
      <c r="AQ308" s="72"/>
    </row>
    <row r="309" spans="1:43" s="46" customFormat="1" ht="142.5" hidden="1" x14ac:dyDescent="0.25">
      <c r="A309" s="42" t="s">
        <v>41</v>
      </c>
      <c r="B309" s="43" t="s">
        <v>437</v>
      </c>
      <c r="C309" s="43">
        <v>422</v>
      </c>
      <c r="D309" s="56" t="s">
        <v>784</v>
      </c>
      <c r="E309" s="57" t="s">
        <v>791</v>
      </c>
      <c r="F309" s="52">
        <v>44562</v>
      </c>
      <c r="G309" s="52">
        <v>44925</v>
      </c>
      <c r="H309" s="306"/>
      <c r="I309" s="59">
        <v>0.4</v>
      </c>
      <c r="J309" s="59">
        <v>0.08</v>
      </c>
      <c r="K309" s="59" t="s">
        <v>705</v>
      </c>
      <c r="L309" s="59">
        <v>0.08</v>
      </c>
      <c r="M309" s="59" t="s">
        <v>705</v>
      </c>
      <c r="N309" s="59">
        <v>0.08</v>
      </c>
      <c r="O309" s="59" t="s">
        <v>705</v>
      </c>
      <c r="P309" s="59">
        <v>0.08</v>
      </c>
      <c r="Q309" s="59" t="s">
        <v>705</v>
      </c>
      <c r="R309" s="59">
        <v>0.08</v>
      </c>
      <c r="S309" s="59" t="s">
        <v>705</v>
      </c>
      <c r="T309" s="59">
        <v>0.08</v>
      </c>
      <c r="U309" s="59" t="s">
        <v>705</v>
      </c>
      <c r="V309" s="59">
        <v>0.08</v>
      </c>
      <c r="W309" s="59" t="s">
        <v>705</v>
      </c>
      <c r="X309" s="59">
        <v>0.08</v>
      </c>
      <c r="Y309" s="59" t="s">
        <v>705</v>
      </c>
      <c r="Z309" s="59">
        <v>0.09</v>
      </c>
      <c r="AA309" s="59" t="s">
        <v>705</v>
      </c>
      <c r="AB309" s="59">
        <v>0.09</v>
      </c>
      <c r="AC309" s="59" t="s">
        <v>705</v>
      </c>
      <c r="AD309" s="59">
        <v>0.09</v>
      </c>
      <c r="AE309" s="59" t="s">
        <v>705</v>
      </c>
      <c r="AF309" s="59">
        <v>0.09</v>
      </c>
      <c r="AG309" s="59" t="s">
        <v>705</v>
      </c>
      <c r="AH309" s="59">
        <f>+J309+L309+N309+P309+R309+T309+V309+X309+Z309+AB309+AD309+AF309</f>
        <v>0.99999999999999989</v>
      </c>
      <c r="AI309" s="44">
        <v>0</v>
      </c>
      <c r="AJ309" s="57" t="s">
        <v>792</v>
      </c>
      <c r="AK309" s="308"/>
      <c r="AL309" s="304"/>
      <c r="AM309" s="58" t="s">
        <v>787</v>
      </c>
      <c r="AN309" s="58" t="s">
        <v>788</v>
      </c>
      <c r="AO309" s="58" t="s">
        <v>789</v>
      </c>
      <c r="AP309" s="58" t="s">
        <v>790</v>
      </c>
      <c r="AQ309" s="72"/>
    </row>
    <row r="310" spans="1:43" s="46" customFormat="1" ht="42.75" hidden="1" x14ac:dyDescent="0.25">
      <c r="A310" s="42" t="s">
        <v>41</v>
      </c>
      <c r="B310" s="43" t="s">
        <v>437</v>
      </c>
      <c r="C310" s="43">
        <v>422</v>
      </c>
      <c r="D310" s="56" t="s">
        <v>784</v>
      </c>
      <c r="E310" s="57" t="s">
        <v>793</v>
      </c>
      <c r="F310" s="52">
        <v>44713</v>
      </c>
      <c r="G310" s="52">
        <v>44925</v>
      </c>
      <c r="H310" s="306"/>
      <c r="I310" s="59">
        <v>0.2</v>
      </c>
      <c r="J310" s="58" t="s">
        <v>705</v>
      </c>
      <c r="K310" s="58" t="s">
        <v>705</v>
      </c>
      <c r="L310" s="58" t="s">
        <v>705</v>
      </c>
      <c r="M310" s="58" t="s">
        <v>705</v>
      </c>
      <c r="N310" s="58" t="s">
        <v>705</v>
      </c>
      <c r="O310" s="58" t="s">
        <v>705</v>
      </c>
      <c r="P310" s="58" t="s">
        <v>705</v>
      </c>
      <c r="Q310" s="58" t="s">
        <v>705</v>
      </c>
      <c r="R310" s="58" t="s">
        <v>705</v>
      </c>
      <c r="S310" s="58" t="s">
        <v>705</v>
      </c>
      <c r="T310" s="59">
        <v>0.5</v>
      </c>
      <c r="U310" s="58" t="s">
        <v>705</v>
      </c>
      <c r="V310" s="58" t="s">
        <v>705</v>
      </c>
      <c r="W310" s="58" t="s">
        <v>705</v>
      </c>
      <c r="X310" s="58" t="s">
        <v>705</v>
      </c>
      <c r="Y310" s="58" t="s">
        <v>705</v>
      </c>
      <c r="Z310" s="58" t="s">
        <v>705</v>
      </c>
      <c r="AA310" s="58" t="s">
        <v>705</v>
      </c>
      <c r="AB310" s="58" t="s">
        <v>705</v>
      </c>
      <c r="AC310" s="58" t="s">
        <v>705</v>
      </c>
      <c r="AD310" s="58" t="s">
        <v>705</v>
      </c>
      <c r="AE310" s="58" t="s">
        <v>705</v>
      </c>
      <c r="AF310" s="59">
        <v>0.5</v>
      </c>
      <c r="AG310" s="58" t="s">
        <v>705</v>
      </c>
      <c r="AH310" s="59">
        <v>1</v>
      </c>
      <c r="AI310" s="44">
        <v>0</v>
      </c>
      <c r="AJ310" s="57" t="s">
        <v>794</v>
      </c>
      <c r="AK310" s="308"/>
      <c r="AL310" s="305"/>
      <c r="AM310" s="58" t="s">
        <v>787</v>
      </c>
      <c r="AN310" s="58" t="s">
        <v>788</v>
      </c>
      <c r="AO310" s="58" t="s">
        <v>789</v>
      </c>
      <c r="AP310" s="58" t="s">
        <v>790</v>
      </c>
      <c r="AQ310" s="72"/>
    </row>
    <row r="311" spans="1:43" s="46" customFormat="1" ht="69" hidden="1" customHeight="1" x14ac:dyDescent="0.25">
      <c r="A311" s="42" t="s">
        <v>41</v>
      </c>
      <c r="B311" s="43" t="s">
        <v>437</v>
      </c>
      <c r="C311" s="43">
        <v>423</v>
      </c>
      <c r="D311" s="56" t="s">
        <v>795</v>
      </c>
      <c r="E311" s="57" t="s">
        <v>796</v>
      </c>
      <c r="F311" s="52">
        <v>44621</v>
      </c>
      <c r="G311" s="52">
        <v>44925</v>
      </c>
      <c r="H311" s="271">
        <f>+I311+I312+I313+I314+I317+I315+I316+I318+I319</f>
        <v>0.99999999999999989</v>
      </c>
      <c r="I311" s="59">
        <v>0.05</v>
      </c>
      <c r="J311" s="58" t="s">
        <v>705</v>
      </c>
      <c r="K311" s="58" t="s">
        <v>705</v>
      </c>
      <c r="L311" s="58" t="s">
        <v>705</v>
      </c>
      <c r="M311" s="58" t="s">
        <v>705</v>
      </c>
      <c r="N311" s="59">
        <v>0.25</v>
      </c>
      <c r="O311" s="58" t="s">
        <v>705</v>
      </c>
      <c r="P311" s="58" t="s">
        <v>705</v>
      </c>
      <c r="Q311" s="58" t="s">
        <v>705</v>
      </c>
      <c r="R311" s="59">
        <v>0.25</v>
      </c>
      <c r="S311" s="58" t="s">
        <v>705</v>
      </c>
      <c r="T311" s="58" t="s">
        <v>705</v>
      </c>
      <c r="U311" s="58" t="s">
        <v>705</v>
      </c>
      <c r="V311" s="58" t="s">
        <v>705</v>
      </c>
      <c r="W311" s="58" t="s">
        <v>705</v>
      </c>
      <c r="X311" s="59">
        <v>0.25</v>
      </c>
      <c r="Y311" s="58" t="s">
        <v>705</v>
      </c>
      <c r="Z311" s="58" t="s">
        <v>705</v>
      </c>
      <c r="AA311" s="58" t="s">
        <v>705</v>
      </c>
      <c r="AB311" s="59">
        <v>0.25</v>
      </c>
      <c r="AC311" s="59"/>
      <c r="AD311" s="58" t="s">
        <v>705</v>
      </c>
      <c r="AE311" s="58" t="s">
        <v>705</v>
      </c>
      <c r="AF311" s="58" t="s">
        <v>705</v>
      </c>
      <c r="AG311" s="58" t="s">
        <v>705</v>
      </c>
      <c r="AH311" s="59">
        <f>+N311+R311+X311+AB311</f>
        <v>1</v>
      </c>
      <c r="AI311" s="44">
        <v>0</v>
      </c>
      <c r="AJ311" s="57" t="s">
        <v>797</v>
      </c>
      <c r="AK311" s="302">
        <v>1</v>
      </c>
      <c r="AL311" s="269">
        <v>668524360</v>
      </c>
      <c r="AM311" s="45" t="s">
        <v>787</v>
      </c>
      <c r="AN311" s="45" t="s">
        <v>798</v>
      </c>
      <c r="AO311" s="45" t="s">
        <v>789</v>
      </c>
      <c r="AP311" s="25" t="s">
        <v>790</v>
      </c>
      <c r="AQ311" s="72"/>
    </row>
    <row r="312" spans="1:43" s="46" customFormat="1" ht="42.75" hidden="1" x14ac:dyDescent="0.25">
      <c r="A312" s="42" t="s">
        <v>41</v>
      </c>
      <c r="B312" s="43" t="s">
        <v>437</v>
      </c>
      <c r="C312" s="43">
        <v>423</v>
      </c>
      <c r="D312" s="56" t="s">
        <v>795</v>
      </c>
      <c r="E312" s="57" t="s">
        <v>799</v>
      </c>
      <c r="F312" s="52">
        <v>44593</v>
      </c>
      <c r="G312" s="52">
        <v>44895</v>
      </c>
      <c r="H312" s="271"/>
      <c r="I312" s="59">
        <v>0.15</v>
      </c>
      <c r="J312" s="58" t="s">
        <v>705</v>
      </c>
      <c r="K312" s="58" t="s">
        <v>705</v>
      </c>
      <c r="L312" s="59">
        <v>0.04</v>
      </c>
      <c r="M312" s="58" t="s">
        <v>705</v>
      </c>
      <c r="N312" s="59">
        <v>0.1</v>
      </c>
      <c r="O312" s="58" t="s">
        <v>705</v>
      </c>
      <c r="P312" s="59">
        <v>0.2</v>
      </c>
      <c r="Q312" s="58" t="s">
        <v>705</v>
      </c>
      <c r="R312" s="59">
        <v>0.03</v>
      </c>
      <c r="S312" s="58" t="s">
        <v>705</v>
      </c>
      <c r="T312" s="59">
        <v>0.1</v>
      </c>
      <c r="U312" s="58" t="s">
        <v>705</v>
      </c>
      <c r="V312" s="59">
        <v>0.2</v>
      </c>
      <c r="W312" s="58" t="s">
        <v>705</v>
      </c>
      <c r="X312" s="59">
        <v>0.03</v>
      </c>
      <c r="Y312" s="58" t="s">
        <v>705</v>
      </c>
      <c r="Z312" s="59">
        <v>0.03</v>
      </c>
      <c r="AA312" s="58" t="s">
        <v>705</v>
      </c>
      <c r="AB312" s="59">
        <v>0.09</v>
      </c>
      <c r="AC312" s="58" t="s">
        <v>705</v>
      </c>
      <c r="AD312" s="59">
        <v>0.18</v>
      </c>
      <c r="AE312" s="58" t="s">
        <v>705</v>
      </c>
      <c r="AF312" s="58" t="s">
        <v>705</v>
      </c>
      <c r="AG312" s="58" t="s">
        <v>705</v>
      </c>
      <c r="AH312" s="59">
        <f>+L312+N312+P312+R312+T312+V312+X312+Z312+AB312+AD312</f>
        <v>1</v>
      </c>
      <c r="AI312" s="44">
        <v>0</v>
      </c>
      <c r="AJ312" s="57" t="s">
        <v>800</v>
      </c>
      <c r="AK312" s="302"/>
      <c r="AL312" s="270"/>
      <c r="AM312" s="45" t="s">
        <v>787</v>
      </c>
      <c r="AN312" s="45" t="s">
        <v>798</v>
      </c>
      <c r="AO312" s="45" t="s">
        <v>789</v>
      </c>
      <c r="AP312" s="25" t="s">
        <v>790</v>
      </c>
      <c r="AQ312" s="72"/>
    </row>
    <row r="313" spans="1:43" s="46" customFormat="1" ht="42.75" hidden="1" x14ac:dyDescent="0.25">
      <c r="A313" s="42" t="s">
        <v>41</v>
      </c>
      <c r="B313" s="43" t="s">
        <v>437</v>
      </c>
      <c r="C313" s="43">
        <v>423</v>
      </c>
      <c r="D313" s="56" t="s">
        <v>795</v>
      </c>
      <c r="E313" s="57" t="s">
        <v>801</v>
      </c>
      <c r="F313" s="52">
        <v>44593</v>
      </c>
      <c r="G313" s="52">
        <v>44864</v>
      </c>
      <c r="H313" s="271"/>
      <c r="I313" s="59">
        <v>0.05</v>
      </c>
      <c r="J313" s="58" t="s">
        <v>705</v>
      </c>
      <c r="K313" s="58" t="s">
        <v>705</v>
      </c>
      <c r="L313" s="59">
        <v>0.05</v>
      </c>
      <c r="M313" s="58" t="s">
        <v>705</v>
      </c>
      <c r="N313" s="59">
        <v>0.1</v>
      </c>
      <c r="O313" s="58" t="s">
        <v>705</v>
      </c>
      <c r="P313" s="59">
        <v>0.1</v>
      </c>
      <c r="Q313" s="58" t="s">
        <v>705</v>
      </c>
      <c r="R313" s="59">
        <v>0.25</v>
      </c>
      <c r="S313" s="58" t="s">
        <v>705</v>
      </c>
      <c r="T313" s="59">
        <v>0.05</v>
      </c>
      <c r="U313" s="58" t="s">
        <v>705</v>
      </c>
      <c r="V313" s="59">
        <v>0.1</v>
      </c>
      <c r="W313" s="58" t="s">
        <v>705</v>
      </c>
      <c r="X313" s="59">
        <v>0.1</v>
      </c>
      <c r="Y313" s="58" t="s">
        <v>705</v>
      </c>
      <c r="Z313" s="59">
        <v>0.1</v>
      </c>
      <c r="AA313" s="58" t="s">
        <v>705</v>
      </c>
      <c r="AB313" s="59">
        <v>0.15</v>
      </c>
      <c r="AC313" s="58" t="s">
        <v>705</v>
      </c>
      <c r="AD313" s="58" t="s">
        <v>705</v>
      </c>
      <c r="AE313" s="58" t="s">
        <v>705</v>
      </c>
      <c r="AF313" s="58" t="s">
        <v>705</v>
      </c>
      <c r="AG313" s="58" t="s">
        <v>705</v>
      </c>
      <c r="AH313" s="59">
        <f>+L313+N313+P313+R313+T313+V313+X313+Z313+AB313</f>
        <v>1</v>
      </c>
      <c r="AI313" s="44">
        <v>0</v>
      </c>
      <c r="AJ313" s="57" t="s">
        <v>802</v>
      </c>
      <c r="AK313" s="302"/>
      <c r="AL313" s="270"/>
      <c r="AM313" s="45" t="s">
        <v>787</v>
      </c>
      <c r="AN313" s="45" t="s">
        <v>798</v>
      </c>
      <c r="AO313" s="45" t="s">
        <v>789</v>
      </c>
      <c r="AP313" s="25" t="s">
        <v>790</v>
      </c>
      <c r="AQ313" s="72"/>
    </row>
    <row r="314" spans="1:43" s="46" customFormat="1" ht="71.25" hidden="1" customHeight="1" x14ac:dyDescent="0.25">
      <c r="A314" s="42" t="s">
        <v>41</v>
      </c>
      <c r="B314" s="43" t="s">
        <v>437</v>
      </c>
      <c r="C314" s="43">
        <v>423</v>
      </c>
      <c r="D314" s="56" t="s">
        <v>795</v>
      </c>
      <c r="E314" s="57" t="s">
        <v>803</v>
      </c>
      <c r="F314" s="52">
        <v>44652</v>
      </c>
      <c r="G314" s="52">
        <v>44772</v>
      </c>
      <c r="H314" s="271"/>
      <c r="I314" s="59">
        <v>0.05</v>
      </c>
      <c r="J314" s="58" t="s">
        <v>705</v>
      </c>
      <c r="K314" s="58" t="s">
        <v>705</v>
      </c>
      <c r="L314" s="58" t="s">
        <v>705</v>
      </c>
      <c r="M314" s="58" t="s">
        <v>705</v>
      </c>
      <c r="N314" s="58" t="s">
        <v>705</v>
      </c>
      <c r="O314" s="58" t="s">
        <v>705</v>
      </c>
      <c r="P314" s="59">
        <v>0.25</v>
      </c>
      <c r="Q314" s="58" t="s">
        <v>705</v>
      </c>
      <c r="R314" s="59">
        <v>0.25</v>
      </c>
      <c r="S314" s="58" t="s">
        <v>705</v>
      </c>
      <c r="T314" s="59">
        <v>0.25</v>
      </c>
      <c r="U314" s="58" t="s">
        <v>705</v>
      </c>
      <c r="V314" s="59">
        <v>0.25</v>
      </c>
      <c r="W314" s="58" t="s">
        <v>705</v>
      </c>
      <c r="X314" s="59"/>
      <c r="Y314" s="58" t="s">
        <v>705</v>
      </c>
      <c r="Z314" s="59"/>
      <c r="AA314" s="58" t="s">
        <v>705</v>
      </c>
      <c r="AB314" s="58"/>
      <c r="AC314" s="58" t="s">
        <v>705</v>
      </c>
      <c r="AD314" s="58" t="s">
        <v>705</v>
      </c>
      <c r="AE314" s="58" t="s">
        <v>705</v>
      </c>
      <c r="AF314" s="58" t="s">
        <v>705</v>
      </c>
      <c r="AG314" s="58" t="s">
        <v>705</v>
      </c>
      <c r="AH314" s="59">
        <f>+P314+R314+T314+V314</f>
        <v>1</v>
      </c>
      <c r="AI314" s="44">
        <v>0</v>
      </c>
      <c r="AJ314" s="57" t="s">
        <v>804</v>
      </c>
      <c r="AK314" s="302"/>
      <c r="AL314" s="270"/>
      <c r="AM314" s="45" t="s">
        <v>787</v>
      </c>
      <c r="AN314" s="45" t="s">
        <v>798</v>
      </c>
      <c r="AO314" s="45" t="s">
        <v>789</v>
      </c>
      <c r="AP314" s="25" t="s">
        <v>790</v>
      </c>
      <c r="AQ314" s="72"/>
    </row>
    <row r="315" spans="1:43" s="46" customFormat="1" ht="69.75" hidden="1" customHeight="1" x14ac:dyDescent="0.25">
      <c r="A315" s="42" t="s">
        <v>41</v>
      </c>
      <c r="B315" s="43" t="s">
        <v>437</v>
      </c>
      <c r="C315" s="43">
        <v>423</v>
      </c>
      <c r="D315" s="56" t="s">
        <v>795</v>
      </c>
      <c r="E315" s="57" t="s">
        <v>805</v>
      </c>
      <c r="F315" s="52">
        <v>44774</v>
      </c>
      <c r="G315" s="52">
        <v>44864</v>
      </c>
      <c r="H315" s="271"/>
      <c r="I315" s="59">
        <v>0.2</v>
      </c>
      <c r="J315" s="58" t="s">
        <v>705</v>
      </c>
      <c r="K315" s="58" t="s">
        <v>705</v>
      </c>
      <c r="L315" s="58" t="s">
        <v>705</v>
      </c>
      <c r="M315" s="58" t="s">
        <v>705</v>
      </c>
      <c r="N315" s="58" t="s">
        <v>705</v>
      </c>
      <c r="O315" s="58" t="s">
        <v>705</v>
      </c>
      <c r="P315" s="58" t="s">
        <v>705</v>
      </c>
      <c r="Q315" s="58" t="s">
        <v>705</v>
      </c>
      <c r="R315" s="58" t="s">
        <v>705</v>
      </c>
      <c r="S315" s="58" t="s">
        <v>705</v>
      </c>
      <c r="T315" s="58" t="s">
        <v>705</v>
      </c>
      <c r="U315" s="58" t="s">
        <v>705</v>
      </c>
      <c r="V315" s="58" t="s">
        <v>705</v>
      </c>
      <c r="W315" s="58" t="s">
        <v>705</v>
      </c>
      <c r="X315" s="59">
        <v>0.2</v>
      </c>
      <c r="Y315" s="58" t="s">
        <v>705</v>
      </c>
      <c r="Z315" s="59">
        <v>0.4</v>
      </c>
      <c r="AA315" s="58" t="s">
        <v>705</v>
      </c>
      <c r="AB315" s="59">
        <v>0.4</v>
      </c>
      <c r="AC315" s="58" t="s">
        <v>705</v>
      </c>
      <c r="AD315" s="59"/>
      <c r="AE315" s="58" t="s">
        <v>705</v>
      </c>
      <c r="AF315" s="58" t="s">
        <v>705</v>
      </c>
      <c r="AG315" s="58" t="s">
        <v>705</v>
      </c>
      <c r="AH315" s="59">
        <f>+X315+Z315+AB315</f>
        <v>1</v>
      </c>
      <c r="AI315" s="44">
        <v>0</v>
      </c>
      <c r="AJ315" s="57" t="s">
        <v>806</v>
      </c>
      <c r="AK315" s="302"/>
      <c r="AL315" s="270"/>
      <c r="AM315" s="45" t="s">
        <v>787</v>
      </c>
      <c r="AN315" s="45" t="s">
        <v>798</v>
      </c>
      <c r="AO315" s="45" t="s">
        <v>789</v>
      </c>
      <c r="AP315" s="25" t="s">
        <v>790</v>
      </c>
      <c r="AQ315" s="72"/>
    </row>
    <row r="316" spans="1:43" s="46" customFormat="1" ht="63" hidden="1" customHeight="1" x14ac:dyDescent="0.25">
      <c r="A316" s="42" t="s">
        <v>41</v>
      </c>
      <c r="B316" s="43" t="s">
        <v>437</v>
      </c>
      <c r="C316" s="43">
        <v>423</v>
      </c>
      <c r="D316" s="56" t="s">
        <v>795</v>
      </c>
      <c r="E316" s="57" t="s">
        <v>807</v>
      </c>
      <c r="F316" s="52">
        <v>44593</v>
      </c>
      <c r="G316" s="52">
        <v>44926</v>
      </c>
      <c r="H316" s="271"/>
      <c r="I316" s="59">
        <v>0.15</v>
      </c>
      <c r="J316" s="58" t="s">
        <v>705</v>
      </c>
      <c r="K316" s="58" t="s">
        <v>705</v>
      </c>
      <c r="L316" s="59">
        <v>0.09</v>
      </c>
      <c r="M316" s="58" t="s">
        <v>705</v>
      </c>
      <c r="N316" s="59">
        <v>0.09</v>
      </c>
      <c r="O316" s="58" t="s">
        <v>705</v>
      </c>
      <c r="P316" s="59">
        <v>0.09</v>
      </c>
      <c r="Q316" s="58" t="s">
        <v>705</v>
      </c>
      <c r="R316" s="59">
        <v>0.09</v>
      </c>
      <c r="S316" s="58" t="s">
        <v>705</v>
      </c>
      <c r="T316" s="59">
        <v>0.09</v>
      </c>
      <c r="U316" s="58" t="s">
        <v>705</v>
      </c>
      <c r="V316" s="59">
        <v>0.09</v>
      </c>
      <c r="W316" s="58" t="s">
        <v>705</v>
      </c>
      <c r="X316" s="59">
        <v>0.09</v>
      </c>
      <c r="Y316" s="58" t="s">
        <v>705</v>
      </c>
      <c r="Z316" s="59">
        <v>0.09</v>
      </c>
      <c r="AA316" s="58" t="s">
        <v>705</v>
      </c>
      <c r="AB316" s="59">
        <v>0.09</v>
      </c>
      <c r="AC316" s="58" t="s">
        <v>705</v>
      </c>
      <c r="AD316" s="59">
        <v>0.09</v>
      </c>
      <c r="AE316" s="58" t="s">
        <v>705</v>
      </c>
      <c r="AF316" s="59">
        <v>0.1</v>
      </c>
      <c r="AG316" s="58" t="s">
        <v>705</v>
      </c>
      <c r="AH316" s="59">
        <f>+L316+N316+P316+R316+T316+V316+X316+Z316+AB316+AD316+AF316</f>
        <v>0.99999999999999978</v>
      </c>
      <c r="AI316" s="44">
        <v>0</v>
      </c>
      <c r="AJ316" s="57" t="s">
        <v>808</v>
      </c>
      <c r="AK316" s="302"/>
      <c r="AL316" s="270"/>
      <c r="AM316" s="45" t="s">
        <v>787</v>
      </c>
      <c r="AN316" s="45" t="s">
        <v>798</v>
      </c>
      <c r="AO316" s="45" t="s">
        <v>789</v>
      </c>
      <c r="AP316" s="25" t="s">
        <v>790</v>
      </c>
      <c r="AQ316" s="72"/>
    </row>
    <row r="317" spans="1:43" s="46" customFormat="1" ht="73.5" hidden="1" customHeight="1" x14ac:dyDescent="0.25">
      <c r="A317" s="42" t="s">
        <v>41</v>
      </c>
      <c r="B317" s="43" t="s">
        <v>437</v>
      </c>
      <c r="C317" s="43">
        <v>423</v>
      </c>
      <c r="D317" s="56" t="s">
        <v>795</v>
      </c>
      <c r="E317" s="57" t="s">
        <v>809</v>
      </c>
      <c r="F317" s="52">
        <v>44774</v>
      </c>
      <c r="G317" s="52">
        <v>44803</v>
      </c>
      <c r="H317" s="271"/>
      <c r="I317" s="59">
        <v>0.15</v>
      </c>
      <c r="J317" s="58" t="s">
        <v>705</v>
      </c>
      <c r="K317" s="58" t="s">
        <v>705</v>
      </c>
      <c r="L317" s="58" t="s">
        <v>705</v>
      </c>
      <c r="M317" s="58" t="s">
        <v>705</v>
      </c>
      <c r="N317" s="58" t="s">
        <v>705</v>
      </c>
      <c r="O317" s="58" t="s">
        <v>705</v>
      </c>
      <c r="P317" s="58" t="s">
        <v>705</v>
      </c>
      <c r="Q317" s="58" t="s">
        <v>705</v>
      </c>
      <c r="R317" s="58" t="s">
        <v>705</v>
      </c>
      <c r="S317" s="58" t="s">
        <v>705</v>
      </c>
      <c r="T317" s="58" t="s">
        <v>705</v>
      </c>
      <c r="U317" s="58" t="s">
        <v>705</v>
      </c>
      <c r="V317" s="58" t="s">
        <v>705</v>
      </c>
      <c r="W317" s="58" t="s">
        <v>705</v>
      </c>
      <c r="X317" s="59">
        <v>1</v>
      </c>
      <c r="Y317" s="58" t="s">
        <v>705</v>
      </c>
      <c r="Z317" s="58" t="s">
        <v>705</v>
      </c>
      <c r="AA317" s="58" t="s">
        <v>705</v>
      </c>
      <c r="AB317" s="58" t="s">
        <v>705</v>
      </c>
      <c r="AC317" s="58" t="s">
        <v>705</v>
      </c>
      <c r="AD317" s="58" t="s">
        <v>705</v>
      </c>
      <c r="AE317" s="58" t="s">
        <v>705</v>
      </c>
      <c r="AF317" s="58" t="s">
        <v>705</v>
      </c>
      <c r="AG317" s="58" t="s">
        <v>705</v>
      </c>
      <c r="AH317" s="59">
        <f>+X317</f>
        <v>1</v>
      </c>
      <c r="AI317" s="44">
        <v>0</v>
      </c>
      <c r="AJ317" s="57" t="s">
        <v>810</v>
      </c>
      <c r="AK317" s="302"/>
      <c r="AL317" s="270"/>
      <c r="AM317" s="45" t="s">
        <v>787</v>
      </c>
      <c r="AN317" s="45" t="s">
        <v>798</v>
      </c>
      <c r="AO317" s="45" t="s">
        <v>789</v>
      </c>
      <c r="AP317" s="25" t="s">
        <v>790</v>
      </c>
      <c r="AQ317" s="72"/>
    </row>
    <row r="318" spans="1:43" s="46" customFormat="1" ht="63" hidden="1" customHeight="1" x14ac:dyDescent="0.25">
      <c r="A318" s="42" t="s">
        <v>41</v>
      </c>
      <c r="B318" s="43" t="s">
        <v>437</v>
      </c>
      <c r="C318" s="43">
        <v>423</v>
      </c>
      <c r="D318" s="56" t="s">
        <v>795</v>
      </c>
      <c r="E318" s="57" t="s">
        <v>811</v>
      </c>
      <c r="F318" s="52">
        <v>44896</v>
      </c>
      <c r="G318" s="52">
        <v>44925</v>
      </c>
      <c r="H318" s="271"/>
      <c r="I318" s="59">
        <v>0.1</v>
      </c>
      <c r="J318" s="58" t="s">
        <v>705</v>
      </c>
      <c r="K318" s="58" t="s">
        <v>705</v>
      </c>
      <c r="L318" s="58" t="s">
        <v>705</v>
      </c>
      <c r="M318" s="58" t="s">
        <v>705</v>
      </c>
      <c r="N318" s="58" t="s">
        <v>705</v>
      </c>
      <c r="O318" s="58" t="s">
        <v>705</v>
      </c>
      <c r="P318" s="58" t="s">
        <v>705</v>
      </c>
      <c r="Q318" s="58" t="s">
        <v>705</v>
      </c>
      <c r="R318" s="58" t="s">
        <v>705</v>
      </c>
      <c r="S318" s="58" t="s">
        <v>705</v>
      </c>
      <c r="T318" s="58" t="s">
        <v>705</v>
      </c>
      <c r="U318" s="58" t="s">
        <v>705</v>
      </c>
      <c r="V318" s="58" t="s">
        <v>705</v>
      </c>
      <c r="W318" s="58" t="s">
        <v>705</v>
      </c>
      <c r="X318" s="58" t="s">
        <v>705</v>
      </c>
      <c r="Y318" s="58" t="s">
        <v>705</v>
      </c>
      <c r="Z318" s="58" t="s">
        <v>705</v>
      </c>
      <c r="AA318" s="58" t="s">
        <v>705</v>
      </c>
      <c r="AB318" s="58" t="s">
        <v>705</v>
      </c>
      <c r="AC318" s="58" t="s">
        <v>705</v>
      </c>
      <c r="AD318" s="58" t="s">
        <v>705</v>
      </c>
      <c r="AE318" s="58" t="s">
        <v>705</v>
      </c>
      <c r="AF318" s="59">
        <v>1</v>
      </c>
      <c r="AG318" s="58" t="s">
        <v>705</v>
      </c>
      <c r="AH318" s="59">
        <f>+AF318</f>
        <v>1</v>
      </c>
      <c r="AI318" s="44">
        <v>0</v>
      </c>
      <c r="AJ318" s="57" t="s">
        <v>812</v>
      </c>
      <c r="AK318" s="302"/>
      <c r="AL318" s="270"/>
      <c r="AM318" s="45" t="s">
        <v>787</v>
      </c>
      <c r="AN318" s="45" t="s">
        <v>798</v>
      </c>
      <c r="AO318" s="45" t="s">
        <v>789</v>
      </c>
      <c r="AP318" s="25" t="s">
        <v>790</v>
      </c>
      <c r="AQ318" s="72"/>
    </row>
    <row r="319" spans="1:43" s="46" customFormat="1" ht="71.25" hidden="1" x14ac:dyDescent="0.25">
      <c r="A319" s="42" t="s">
        <v>41</v>
      </c>
      <c r="B319" s="43" t="s">
        <v>437</v>
      </c>
      <c r="C319" s="43">
        <v>423</v>
      </c>
      <c r="D319" s="56" t="s">
        <v>795</v>
      </c>
      <c r="E319" s="57" t="s">
        <v>813</v>
      </c>
      <c r="F319" s="52">
        <v>44593</v>
      </c>
      <c r="G319" s="52">
        <v>44926</v>
      </c>
      <c r="H319" s="271"/>
      <c r="I319" s="59">
        <v>0.1</v>
      </c>
      <c r="J319" s="58" t="s">
        <v>705</v>
      </c>
      <c r="K319" s="58" t="s">
        <v>705</v>
      </c>
      <c r="L319" s="59">
        <v>0.09</v>
      </c>
      <c r="M319" s="58" t="s">
        <v>705</v>
      </c>
      <c r="N319" s="59">
        <v>0.09</v>
      </c>
      <c r="O319" s="58" t="s">
        <v>705</v>
      </c>
      <c r="P319" s="59">
        <v>0.09</v>
      </c>
      <c r="Q319" s="58" t="s">
        <v>705</v>
      </c>
      <c r="R319" s="59">
        <v>0.09</v>
      </c>
      <c r="S319" s="58" t="s">
        <v>705</v>
      </c>
      <c r="T319" s="59">
        <v>0.09</v>
      </c>
      <c r="U319" s="58" t="s">
        <v>705</v>
      </c>
      <c r="V319" s="59">
        <v>0.09</v>
      </c>
      <c r="W319" s="58" t="s">
        <v>705</v>
      </c>
      <c r="X319" s="59">
        <v>0.09</v>
      </c>
      <c r="Y319" s="58" t="s">
        <v>705</v>
      </c>
      <c r="Z319" s="59">
        <v>0.09</v>
      </c>
      <c r="AA319" s="58" t="s">
        <v>705</v>
      </c>
      <c r="AB319" s="59">
        <v>0.09</v>
      </c>
      <c r="AC319" s="58" t="s">
        <v>705</v>
      </c>
      <c r="AD319" s="59">
        <v>0.09</v>
      </c>
      <c r="AE319" s="58" t="s">
        <v>705</v>
      </c>
      <c r="AF319" s="59">
        <v>0.1</v>
      </c>
      <c r="AG319" s="58" t="s">
        <v>705</v>
      </c>
      <c r="AH319" s="59">
        <f>+L319+N319+P319+R319+T319+V319+X319+Z319+AB319+AD319+AF319</f>
        <v>0.99999999999999978</v>
      </c>
      <c r="AI319" s="44">
        <v>0</v>
      </c>
      <c r="AJ319" s="57" t="s">
        <v>814</v>
      </c>
      <c r="AK319" s="302"/>
      <c r="AL319" s="277"/>
      <c r="AM319" s="45" t="s">
        <v>787</v>
      </c>
      <c r="AN319" s="45" t="s">
        <v>798</v>
      </c>
      <c r="AO319" s="45" t="s">
        <v>789</v>
      </c>
      <c r="AP319" s="25" t="s">
        <v>790</v>
      </c>
      <c r="AQ319" s="72"/>
    </row>
    <row r="320" spans="1:43" s="46" customFormat="1" ht="73.5" hidden="1" customHeight="1" x14ac:dyDescent="0.25">
      <c r="A320" s="42" t="s">
        <v>41</v>
      </c>
      <c r="B320" s="43" t="s">
        <v>437</v>
      </c>
      <c r="C320" s="43">
        <v>423</v>
      </c>
      <c r="D320" s="57" t="s">
        <v>815</v>
      </c>
      <c r="E320" s="57" t="s">
        <v>816</v>
      </c>
      <c r="F320" s="52">
        <v>44682</v>
      </c>
      <c r="G320" s="52">
        <v>44773</v>
      </c>
      <c r="H320" s="59">
        <v>1</v>
      </c>
      <c r="I320" s="59">
        <v>0.2</v>
      </c>
      <c r="J320" s="58" t="s">
        <v>705</v>
      </c>
      <c r="K320" s="58" t="s">
        <v>705</v>
      </c>
      <c r="L320" s="58" t="s">
        <v>705</v>
      </c>
      <c r="M320" s="58" t="s">
        <v>705</v>
      </c>
      <c r="N320" s="58" t="s">
        <v>705</v>
      </c>
      <c r="O320" s="58" t="s">
        <v>705</v>
      </c>
      <c r="P320" s="58" t="s">
        <v>705</v>
      </c>
      <c r="Q320" s="58" t="s">
        <v>705</v>
      </c>
      <c r="R320" s="59">
        <v>0.2</v>
      </c>
      <c r="S320" s="58" t="s">
        <v>705</v>
      </c>
      <c r="T320" s="59">
        <v>0.5</v>
      </c>
      <c r="U320" s="58" t="s">
        <v>705</v>
      </c>
      <c r="V320" s="59">
        <v>0.3</v>
      </c>
      <c r="W320" s="58" t="s">
        <v>705</v>
      </c>
      <c r="X320" s="58" t="s">
        <v>705</v>
      </c>
      <c r="Y320" s="58" t="s">
        <v>705</v>
      </c>
      <c r="Z320" s="58" t="s">
        <v>705</v>
      </c>
      <c r="AA320" s="58" t="s">
        <v>705</v>
      </c>
      <c r="AB320" s="58" t="s">
        <v>705</v>
      </c>
      <c r="AC320" s="58" t="s">
        <v>705</v>
      </c>
      <c r="AD320" s="58" t="s">
        <v>705</v>
      </c>
      <c r="AE320" s="58" t="s">
        <v>705</v>
      </c>
      <c r="AF320" s="58" t="s">
        <v>705</v>
      </c>
      <c r="AG320" s="58" t="s">
        <v>705</v>
      </c>
      <c r="AH320" s="24">
        <f>+R320+T320+V320</f>
        <v>1</v>
      </c>
      <c r="AI320" s="44">
        <v>0</v>
      </c>
      <c r="AJ320" s="57" t="s">
        <v>817</v>
      </c>
      <c r="AK320" s="45" t="s">
        <v>82</v>
      </c>
      <c r="AL320" s="47" t="s">
        <v>82</v>
      </c>
      <c r="AM320" s="45" t="s">
        <v>787</v>
      </c>
      <c r="AN320" s="58" t="s">
        <v>788</v>
      </c>
      <c r="AO320" s="58" t="s">
        <v>789</v>
      </c>
      <c r="AP320" s="25" t="s">
        <v>790</v>
      </c>
      <c r="AQ320" s="72"/>
    </row>
    <row r="321" spans="1:43" s="46" customFormat="1" ht="103.5" hidden="1" customHeight="1" x14ac:dyDescent="0.25">
      <c r="A321" s="42" t="s">
        <v>41</v>
      </c>
      <c r="B321" s="43" t="s">
        <v>437</v>
      </c>
      <c r="C321" s="43">
        <v>424</v>
      </c>
      <c r="D321" s="22" t="s">
        <v>818</v>
      </c>
      <c r="E321" s="22" t="s">
        <v>819</v>
      </c>
      <c r="F321" s="23">
        <v>44593</v>
      </c>
      <c r="G321" s="23">
        <v>44895</v>
      </c>
      <c r="H321" s="271">
        <f>I321+I322+I323+I324+I325</f>
        <v>0.99999999999999989</v>
      </c>
      <c r="I321" s="24">
        <v>0.25</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+J321+L321+N321+P321+R321+T321+V321+X321+Z321+AB321+AD321+AF321</f>
        <v>0.99999999999999989</v>
      </c>
      <c r="AI321" s="44">
        <f>+K321+M321+O321+Q321+S321+U321+W321+Y321+AA321+AC321+AE321+AG321</f>
        <v>0</v>
      </c>
      <c r="AJ321" s="22" t="s">
        <v>820</v>
      </c>
      <c r="AK321" s="302">
        <v>150</v>
      </c>
      <c r="AL321" s="269">
        <v>1499652000</v>
      </c>
      <c r="AM321" s="45" t="s">
        <v>651</v>
      </c>
      <c r="AN321" s="45" t="s">
        <v>652</v>
      </c>
      <c r="AO321" s="25" t="s">
        <v>653</v>
      </c>
      <c r="AP321" s="25" t="s">
        <v>416</v>
      </c>
      <c r="AQ321" s="72"/>
    </row>
    <row r="322" spans="1:43" s="46" customFormat="1" ht="103.5" hidden="1" customHeight="1" x14ac:dyDescent="0.25">
      <c r="A322" s="42" t="s">
        <v>41</v>
      </c>
      <c r="B322" s="43" t="s">
        <v>437</v>
      </c>
      <c r="C322" s="43">
        <v>424</v>
      </c>
      <c r="D322" s="22" t="s">
        <v>818</v>
      </c>
      <c r="E322" s="22" t="s">
        <v>821</v>
      </c>
      <c r="F322" s="23">
        <v>44621</v>
      </c>
      <c r="G322" s="23">
        <v>44925</v>
      </c>
      <c r="H322" s="271"/>
      <c r="I322" s="24">
        <v>0.25</v>
      </c>
      <c r="J322" s="24"/>
      <c r="K322" s="24"/>
      <c r="L322" s="24"/>
      <c r="M322" s="24"/>
      <c r="N322" s="24">
        <v>0.1</v>
      </c>
      <c r="O322" s="24"/>
      <c r="P322" s="24">
        <v>0.1</v>
      </c>
      <c r="Q322" s="24"/>
      <c r="R322" s="24">
        <v>0.1</v>
      </c>
      <c r="S322" s="24"/>
      <c r="T322" s="24">
        <v>0.1</v>
      </c>
      <c r="U322" s="24"/>
      <c r="V322" s="24">
        <v>0.1</v>
      </c>
      <c r="W322" s="24"/>
      <c r="X322" s="24">
        <v>0.1</v>
      </c>
      <c r="Y322" s="24"/>
      <c r="Z322" s="24">
        <v>0.1</v>
      </c>
      <c r="AA322" s="24"/>
      <c r="AB322" s="24">
        <v>0.1</v>
      </c>
      <c r="AC322" s="24"/>
      <c r="AD322" s="24">
        <v>0.1</v>
      </c>
      <c r="AE322" s="24"/>
      <c r="AF322" s="24">
        <v>0.1</v>
      </c>
      <c r="AG322" s="24"/>
      <c r="AH322" s="24">
        <f t="shared" ref="AH322:AI337" si="26">+J322+L322+N322+P322+R322+T322+V322+X322+Z322+AB322+AD322+AF322</f>
        <v>0.99999999999999989</v>
      </c>
      <c r="AI322" s="44">
        <f t="shared" si="26"/>
        <v>0</v>
      </c>
      <c r="AJ322" s="22" t="s">
        <v>822</v>
      </c>
      <c r="AK322" s="302"/>
      <c r="AL322" s="270"/>
      <c r="AM322" s="45" t="s">
        <v>651</v>
      </c>
      <c r="AN322" s="45" t="s">
        <v>652</v>
      </c>
      <c r="AO322" s="25" t="s">
        <v>653</v>
      </c>
      <c r="AP322" s="25" t="s">
        <v>416</v>
      </c>
      <c r="AQ322" s="72"/>
    </row>
    <row r="323" spans="1:43" s="46" customFormat="1" ht="128.25" hidden="1" x14ac:dyDescent="0.25">
      <c r="A323" s="42" t="s">
        <v>41</v>
      </c>
      <c r="B323" s="43" t="s">
        <v>437</v>
      </c>
      <c r="C323" s="43">
        <v>424</v>
      </c>
      <c r="D323" s="22" t="s">
        <v>818</v>
      </c>
      <c r="E323" s="22" t="s">
        <v>823</v>
      </c>
      <c r="F323" s="23">
        <v>44621</v>
      </c>
      <c r="G323" s="23">
        <v>44925</v>
      </c>
      <c r="H323" s="271"/>
      <c r="I323" s="24">
        <v>0.1</v>
      </c>
      <c r="J323" s="24"/>
      <c r="K323" s="24"/>
      <c r="L323" s="24"/>
      <c r="M323" s="24"/>
      <c r="N323" s="24">
        <v>0.1</v>
      </c>
      <c r="O323" s="24"/>
      <c r="P323" s="24">
        <v>0.1</v>
      </c>
      <c r="Q323" s="24"/>
      <c r="R323" s="24">
        <v>0.1</v>
      </c>
      <c r="S323" s="24"/>
      <c r="T323" s="24">
        <v>0.1</v>
      </c>
      <c r="U323" s="24"/>
      <c r="V323" s="24">
        <v>0.1</v>
      </c>
      <c r="W323" s="24"/>
      <c r="X323" s="24">
        <v>0.1</v>
      </c>
      <c r="Y323" s="24"/>
      <c r="Z323" s="24">
        <v>0.1</v>
      </c>
      <c r="AA323" s="24"/>
      <c r="AB323" s="24">
        <v>0.1</v>
      </c>
      <c r="AC323" s="24"/>
      <c r="AD323" s="24">
        <v>0.1</v>
      </c>
      <c r="AE323" s="24"/>
      <c r="AF323" s="24">
        <v>0.1</v>
      </c>
      <c r="AG323" s="24"/>
      <c r="AH323" s="24">
        <f t="shared" si="26"/>
        <v>0.99999999999999989</v>
      </c>
      <c r="AI323" s="44">
        <f t="shared" si="26"/>
        <v>0</v>
      </c>
      <c r="AJ323" s="22" t="s">
        <v>824</v>
      </c>
      <c r="AK323" s="302"/>
      <c r="AL323" s="270"/>
      <c r="AM323" s="45" t="s">
        <v>651</v>
      </c>
      <c r="AN323" s="45" t="s">
        <v>652</v>
      </c>
      <c r="AO323" s="25" t="s">
        <v>653</v>
      </c>
      <c r="AP323" s="25" t="s">
        <v>416</v>
      </c>
      <c r="AQ323" s="72"/>
    </row>
    <row r="324" spans="1:43" s="46" customFormat="1" ht="99.75" hidden="1" x14ac:dyDescent="0.25">
      <c r="A324" s="42" t="s">
        <v>41</v>
      </c>
      <c r="B324" s="43" t="s">
        <v>437</v>
      </c>
      <c r="C324" s="43">
        <v>424</v>
      </c>
      <c r="D324" s="22" t="s">
        <v>818</v>
      </c>
      <c r="E324" s="22" t="s">
        <v>825</v>
      </c>
      <c r="F324" s="23">
        <v>44593</v>
      </c>
      <c r="G324" s="23">
        <v>44925</v>
      </c>
      <c r="H324" s="271"/>
      <c r="I324" s="24">
        <v>0.3</v>
      </c>
      <c r="J324" s="24"/>
      <c r="K324" s="24"/>
      <c r="L324" s="24">
        <v>0.09</v>
      </c>
      <c r="M324" s="24"/>
      <c r="N324" s="24">
        <v>0.09</v>
      </c>
      <c r="O324" s="24"/>
      <c r="P324" s="24">
        <v>0.09</v>
      </c>
      <c r="Q324" s="24"/>
      <c r="R324" s="24">
        <v>0.09</v>
      </c>
      <c r="S324" s="24"/>
      <c r="T324" s="24">
        <v>0.09</v>
      </c>
      <c r="U324" s="24"/>
      <c r="V324" s="24">
        <v>0.09</v>
      </c>
      <c r="W324" s="24"/>
      <c r="X324" s="24">
        <v>0.09</v>
      </c>
      <c r="Y324" s="24"/>
      <c r="Z324" s="24">
        <v>0.09</v>
      </c>
      <c r="AA324" s="24"/>
      <c r="AB324" s="24">
        <v>0.09</v>
      </c>
      <c r="AC324" s="24"/>
      <c r="AD324" s="24">
        <v>0.1</v>
      </c>
      <c r="AE324" s="24"/>
      <c r="AF324" s="24">
        <v>0.09</v>
      </c>
      <c r="AG324" s="24"/>
      <c r="AH324" s="24">
        <f t="shared" si="26"/>
        <v>0.99999999999999978</v>
      </c>
      <c r="AI324" s="44">
        <f t="shared" si="26"/>
        <v>0</v>
      </c>
      <c r="AJ324" s="22" t="s">
        <v>826</v>
      </c>
      <c r="AK324" s="302"/>
      <c r="AL324" s="270"/>
      <c r="AM324" s="45" t="s">
        <v>651</v>
      </c>
      <c r="AN324" s="45" t="s">
        <v>652</v>
      </c>
      <c r="AO324" s="25" t="s">
        <v>653</v>
      </c>
      <c r="AP324" s="25" t="s">
        <v>416</v>
      </c>
      <c r="AQ324" s="72"/>
    </row>
    <row r="325" spans="1:43" s="46" customFormat="1" ht="57" hidden="1" x14ac:dyDescent="0.25">
      <c r="A325" s="42" t="s">
        <v>41</v>
      </c>
      <c r="B325" s="43" t="s">
        <v>437</v>
      </c>
      <c r="C325" s="43">
        <v>424</v>
      </c>
      <c r="D325" s="22" t="s">
        <v>818</v>
      </c>
      <c r="E325" s="22" t="s">
        <v>827</v>
      </c>
      <c r="F325" s="23">
        <v>44743</v>
      </c>
      <c r="G325" s="23">
        <v>44925</v>
      </c>
      <c r="H325" s="271"/>
      <c r="I325" s="24">
        <v>0.1</v>
      </c>
      <c r="J325" s="24"/>
      <c r="K325" s="24"/>
      <c r="L325" s="24"/>
      <c r="M325" s="24"/>
      <c r="N325" s="24"/>
      <c r="O325" s="24"/>
      <c r="P325" s="24"/>
      <c r="Q325" s="24"/>
      <c r="R325" s="24"/>
      <c r="S325" s="24"/>
      <c r="T325" s="24"/>
      <c r="U325" s="24"/>
      <c r="V325" s="24">
        <v>0.1</v>
      </c>
      <c r="W325" s="24"/>
      <c r="X325" s="24">
        <v>0.15</v>
      </c>
      <c r="Y325" s="24"/>
      <c r="Z325" s="24">
        <v>0.2</v>
      </c>
      <c r="AA325" s="24"/>
      <c r="AB325" s="24">
        <v>0.2</v>
      </c>
      <c r="AC325" s="24"/>
      <c r="AD325" s="24">
        <v>0.2</v>
      </c>
      <c r="AE325" s="24"/>
      <c r="AF325" s="24">
        <v>0.15</v>
      </c>
      <c r="AG325" s="24"/>
      <c r="AH325" s="24">
        <f t="shared" si="26"/>
        <v>1</v>
      </c>
      <c r="AI325" s="44">
        <f t="shared" si="26"/>
        <v>0</v>
      </c>
      <c r="AJ325" s="22" t="s">
        <v>828</v>
      </c>
      <c r="AK325" s="302"/>
      <c r="AL325" s="277"/>
      <c r="AM325" s="45" t="s">
        <v>651</v>
      </c>
      <c r="AN325" s="45" t="s">
        <v>652</v>
      </c>
      <c r="AO325" s="25" t="s">
        <v>653</v>
      </c>
      <c r="AP325" s="25" t="s">
        <v>416</v>
      </c>
      <c r="AQ325" s="72"/>
    </row>
    <row r="326" spans="1:43" s="46" customFormat="1" ht="78" hidden="1" customHeight="1" x14ac:dyDescent="0.25">
      <c r="A326" s="42" t="s">
        <v>41</v>
      </c>
      <c r="B326" s="43" t="s">
        <v>437</v>
      </c>
      <c r="C326" s="43">
        <v>424</v>
      </c>
      <c r="D326" s="22" t="s">
        <v>829</v>
      </c>
      <c r="E326" s="22" t="s">
        <v>830</v>
      </c>
      <c r="F326" s="23">
        <v>44682</v>
      </c>
      <c r="G326" s="23">
        <v>44742</v>
      </c>
      <c r="H326" s="271">
        <f>+I326+I327+I328</f>
        <v>1</v>
      </c>
      <c r="I326" s="24">
        <v>0.4</v>
      </c>
      <c r="J326" s="24"/>
      <c r="K326" s="24"/>
      <c r="L326" s="24"/>
      <c r="M326" s="24"/>
      <c r="N326" s="24"/>
      <c r="O326" s="24"/>
      <c r="P326" s="24"/>
      <c r="Q326" s="24"/>
      <c r="R326" s="24">
        <v>0.5</v>
      </c>
      <c r="S326" s="24"/>
      <c r="T326" s="24">
        <v>0.5</v>
      </c>
      <c r="U326" s="24"/>
      <c r="V326" s="24"/>
      <c r="W326" s="24"/>
      <c r="X326" s="24"/>
      <c r="Y326" s="24"/>
      <c r="Z326" s="24"/>
      <c r="AA326" s="24"/>
      <c r="AB326" s="24"/>
      <c r="AC326" s="24"/>
      <c r="AD326" s="24"/>
      <c r="AE326" s="24"/>
      <c r="AF326" s="24"/>
      <c r="AG326" s="24"/>
      <c r="AH326" s="24">
        <f t="shared" si="26"/>
        <v>1</v>
      </c>
      <c r="AI326" s="44">
        <f t="shared" si="26"/>
        <v>0</v>
      </c>
      <c r="AJ326" s="22" t="s">
        <v>831</v>
      </c>
      <c r="AK326" s="47" t="s">
        <v>82</v>
      </c>
      <c r="AL326" s="47" t="s">
        <v>82</v>
      </c>
      <c r="AM326" s="45" t="s">
        <v>651</v>
      </c>
      <c r="AN326" s="45" t="s">
        <v>652</v>
      </c>
      <c r="AO326" s="25" t="s">
        <v>653</v>
      </c>
      <c r="AP326" s="25" t="s">
        <v>416</v>
      </c>
      <c r="AQ326" s="72"/>
    </row>
    <row r="327" spans="1:43" s="46" customFormat="1" ht="78" hidden="1" customHeight="1" x14ac:dyDescent="0.25">
      <c r="A327" s="42" t="s">
        <v>41</v>
      </c>
      <c r="B327" s="43" t="s">
        <v>437</v>
      </c>
      <c r="C327" s="43">
        <v>424</v>
      </c>
      <c r="D327" s="22" t="s">
        <v>829</v>
      </c>
      <c r="E327" s="22" t="s">
        <v>832</v>
      </c>
      <c r="F327" s="23">
        <v>44593</v>
      </c>
      <c r="G327" s="23">
        <v>44895</v>
      </c>
      <c r="H327" s="271"/>
      <c r="I327" s="24">
        <v>0.4</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 t="shared" si="26"/>
        <v>0.99999999999999989</v>
      </c>
      <c r="AI327" s="44">
        <f t="shared" si="26"/>
        <v>0</v>
      </c>
      <c r="AJ327" s="22" t="s">
        <v>833</v>
      </c>
      <c r="AK327" s="45" t="s">
        <v>82</v>
      </c>
      <c r="AL327" s="47" t="s">
        <v>82</v>
      </c>
      <c r="AM327" s="45" t="s">
        <v>651</v>
      </c>
      <c r="AN327" s="45" t="s">
        <v>652</v>
      </c>
      <c r="AO327" s="25" t="s">
        <v>653</v>
      </c>
      <c r="AP327" s="25" t="s">
        <v>416</v>
      </c>
      <c r="AQ327" s="72"/>
    </row>
    <row r="328" spans="1:43" s="46" customFormat="1" ht="59.25" hidden="1" customHeight="1" x14ac:dyDescent="0.25">
      <c r="A328" s="42" t="s">
        <v>41</v>
      </c>
      <c r="B328" s="43" t="s">
        <v>437</v>
      </c>
      <c r="C328" s="43">
        <v>424</v>
      </c>
      <c r="D328" s="22" t="s">
        <v>829</v>
      </c>
      <c r="E328" s="22" t="s">
        <v>571</v>
      </c>
      <c r="F328" s="23">
        <v>44713</v>
      </c>
      <c r="G328" s="23">
        <v>44742</v>
      </c>
      <c r="H328" s="271"/>
      <c r="I328" s="24">
        <v>0.2</v>
      </c>
      <c r="J328" s="24"/>
      <c r="K328" s="24"/>
      <c r="L328" s="24"/>
      <c r="M328" s="24"/>
      <c r="N328" s="24"/>
      <c r="O328" s="24"/>
      <c r="P328" s="24"/>
      <c r="Q328" s="24"/>
      <c r="R328" s="24"/>
      <c r="S328" s="24"/>
      <c r="T328" s="24">
        <v>1</v>
      </c>
      <c r="U328" s="24"/>
      <c r="V328" s="24"/>
      <c r="W328" s="24"/>
      <c r="X328" s="24"/>
      <c r="Y328" s="24"/>
      <c r="Z328" s="24"/>
      <c r="AA328" s="24"/>
      <c r="AB328" s="24"/>
      <c r="AC328" s="24"/>
      <c r="AD328" s="24"/>
      <c r="AE328" s="24"/>
      <c r="AF328" s="24"/>
      <c r="AG328" s="24"/>
      <c r="AH328" s="24">
        <f t="shared" si="26"/>
        <v>1</v>
      </c>
      <c r="AI328" s="44">
        <f t="shared" si="26"/>
        <v>0</v>
      </c>
      <c r="AJ328" s="22" t="s">
        <v>522</v>
      </c>
      <c r="AK328" s="45" t="s">
        <v>82</v>
      </c>
      <c r="AL328" s="47" t="s">
        <v>82</v>
      </c>
      <c r="AM328" s="45" t="s">
        <v>651</v>
      </c>
      <c r="AN328" s="45" t="s">
        <v>652</v>
      </c>
      <c r="AO328" s="25" t="s">
        <v>653</v>
      </c>
      <c r="AP328" s="25" t="s">
        <v>416</v>
      </c>
      <c r="AQ328" s="72"/>
    </row>
    <row r="329" spans="1:43" s="46" customFormat="1" ht="57" hidden="1" x14ac:dyDescent="0.25">
      <c r="A329" s="42" t="s">
        <v>411</v>
      </c>
      <c r="B329" s="43" t="s">
        <v>412</v>
      </c>
      <c r="C329" s="43">
        <v>329</v>
      </c>
      <c r="D329" s="22" t="s">
        <v>834</v>
      </c>
      <c r="E329" s="22" t="s">
        <v>835</v>
      </c>
      <c r="F329" s="23">
        <v>44564</v>
      </c>
      <c r="G329" s="23">
        <v>44620</v>
      </c>
      <c r="H329" s="271">
        <v>1</v>
      </c>
      <c r="I329" s="24">
        <v>0.25</v>
      </c>
      <c r="J329" s="24">
        <v>0.4</v>
      </c>
      <c r="K329" s="24"/>
      <c r="L329" s="24">
        <v>0.6</v>
      </c>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si="26"/>
        <v>1</v>
      </c>
      <c r="AI329" s="44">
        <f t="shared" si="26"/>
        <v>0</v>
      </c>
      <c r="AJ329" s="22" t="s">
        <v>836</v>
      </c>
      <c r="AK329" s="302">
        <v>105</v>
      </c>
      <c r="AL329" s="269">
        <v>2092450000</v>
      </c>
      <c r="AM329" s="45" t="s">
        <v>837</v>
      </c>
      <c r="AN329" s="45" t="s">
        <v>838</v>
      </c>
      <c r="AO329" s="25" t="s">
        <v>839</v>
      </c>
      <c r="AP329" s="25" t="s">
        <v>416</v>
      </c>
      <c r="AQ329" s="72"/>
    </row>
    <row r="330" spans="1:43" s="46" customFormat="1" ht="71.25" hidden="1" x14ac:dyDescent="0.25">
      <c r="A330" s="42" t="s">
        <v>411</v>
      </c>
      <c r="B330" s="43" t="s">
        <v>412</v>
      </c>
      <c r="C330" s="43">
        <v>329</v>
      </c>
      <c r="D330" s="22" t="s">
        <v>834</v>
      </c>
      <c r="E330" s="22" t="s">
        <v>840</v>
      </c>
      <c r="F330" s="23">
        <v>44621</v>
      </c>
      <c r="G330" s="23">
        <v>44681</v>
      </c>
      <c r="H330" s="271"/>
      <c r="I330" s="24">
        <v>0.2</v>
      </c>
      <c r="J330" s="24"/>
      <c r="K330" s="24"/>
      <c r="L330" s="24"/>
      <c r="M330" s="24"/>
      <c r="N330" s="24">
        <v>0.3</v>
      </c>
      <c r="O330" s="24"/>
      <c r="P330" s="24">
        <v>0.7</v>
      </c>
      <c r="Q330" s="24"/>
      <c r="R330" s="24"/>
      <c r="S330" s="24"/>
      <c r="T330" s="24"/>
      <c r="U330" s="24"/>
      <c r="V330" s="24"/>
      <c r="W330" s="24"/>
      <c r="X330" s="24"/>
      <c r="Y330" s="24"/>
      <c r="Z330" s="24"/>
      <c r="AA330" s="24"/>
      <c r="AB330" s="24"/>
      <c r="AC330" s="24"/>
      <c r="AD330" s="24"/>
      <c r="AE330" s="24"/>
      <c r="AF330" s="24"/>
      <c r="AG330" s="24"/>
      <c r="AH330" s="24">
        <f t="shared" si="26"/>
        <v>1</v>
      </c>
      <c r="AI330" s="44">
        <f t="shared" si="26"/>
        <v>0</v>
      </c>
      <c r="AJ330" s="22" t="s">
        <v>841</v>
      </c>
      <c r="AK330" s="302"/>
      <c r="AL330" s="270"/>
      <c r="AM330" s="45" t="s">
        <v>837</v>
      </c>
      <c r="AN330" s="45" t="s">
        <v>838</v>
      </c>
      <c r="AO330" s="25" t="s">
        <v>839</v>
      </c>
      <c r="AP330" s="25" t="s">
        <v>416</v>
      </c>
      <c r="AQ330" s="72"/>
    </row>
    <row r="331" spans="1:43" s="46" customFormat="1" ht="57.75" hidden="1" customHeight="1" x14ac:dyDescent="0.25">
      <c r="A331" s="42" t="s">
        <v>411</v>
      </c>
      <c r="B331" s="43" t="s">
        <v>412</v>
      </c>
      <c r="C331" s="43">
        <v>329</v>
      </c>
      <c r="D331" s="22" t="s">
        <v>834</v>
      </c>
      <c r="E331" s="22" t="s">
        <v>916</v>
      </c>
      <c r="F331" s="23">
        <v>44621</v>
      </c>
      <c r="G331" s="23">
        <v>44742</v>
      </c>
      <c r="H331" s="271"/>
      <c r="I331" s="24">
        <v>0.1</v>
      </c>
      <c r="J331" s="24"/>
      <c r="K331" s="24"/>
      <c r="L331" s="24"/>
      <c r="M331" s="24"/>
      <c r="N331" s="24">
        <v>0.25</v>
      </c>
      <c r="O331" s="24"/>
      <c r="P331" s="24">
        <v>0.25</v>
      </c>
      <c r="Q331" s="24"/>
      <c r="R331" s="24">
        <v>0.25</v>
      </c>
      <c r="S331" s="24"/>
      <c r="T331" s="24">
        <v>0.25</v>
      </c>
      <c r="U331" s="24"/>
      <c r="V331" s="24"/>
      <c r="W331" s="24"/>
      <c r="X331" s="24"/>
      <c r="Y331" s="24"/>
      <c r="Z331" s="24"/>
      <c r="AA331" s="24"/>
      <c r="AB331" s="24"/>
      <c r="AC331" s="24"/>
      <c r="AD331" s="24"/>
      <c r="AE331" s="24"/>
      <c r="AF331" s="24"/>
      <c r="AG331" s="24"/>
      <c r="AH331" s="24">
        <f t="shared" si="26"/>
        <v>1</v>
      </c>
      <c r="AI331" s="44">
        <f t="shared" si="26"/>
        <v>0</v>
      </c>
      <c r="AJ331" s="22" t="s">
        <v>917</v>
      </c>
      <c r="AK331" s="302"/>
      <c r="AL331" s="270"/>
      <c r="AM331" s="45" t="s">
        <v>837</v>
      </c>
      <c r="AN331" s="45" t="s">
        <v>838</v>
      </c>
      <c r="AO331" s="25" t="s">
        <v>839</v>
      </c>
      <c r="AP331" s="25" t="s">
        <v>416</v>
      </c>
      <c r="AQ331" s="72"/>
    </row>
    <row r="332" spans="1:43" s="46" customFormat="1" ht="76.5" hidden="1" customHeight="1" x14ac:dyDescent="0.25">
      <c r="A332" s="42" t="s">
        <v>411</v>
      </c>
      <c r="B332" s="43" t="s">
        <v>412</v>
      </c>
      <c r="C332" s="43">
        <v>329</v>
      </c>
      <c r="D332" s="22" t="s">
        <v>834</v>
      </c>
      <c r="E332" s="22" t="s">
        <v>844</v>
      </c>
      <c r="F332" s="23">
        <v>44564</v>
      </c>
      <c r="G332" s="23">
        <v>44681</v>
      </c>
      <c r="H332" s="271"/>
      <c r="I332" s="24">
        <v>0.35</v>
      </c>
      <c r="J332" s="24">
        <v>0.1</v>
      </c>
      <c r="K332" s="24"/>
      <c r="L332" s="24">
        <v>0.3</v>
      </c>
      <c r="M332" s="24"/>
      <c r="N332" s="24">
        <v>0.4</v>
      </c>
      <c r="O332" s="24"/>
      <c r="P332" s="24">
        <v>0.2</v>
      </c>
      <c r="Q332" s="24"/>
      <c r="R332" s="24"/>
      <c r="S332" s="24"/>
      <c r="T332" s="24"/>
      <c r="U332" s="24"/>
      <c r="V332" s="24"/>
      <c r="W332" s="24"/>
      <c r="X332" s="24"/>
      <c r="Y332" s="24"/>
      <c r="Z332" s="24"/>
      <c r="AA332" s="24"/>
      <c r="AB332" s="24"/>
      <c r="AC332" s="24"/>
      <c r="AD332" s="24"/>
      <c r="AE332" s="24"/>
      <c r="AF332" s="24"/>
      <c r="AG332" s="24"/>
      <c r="AH332" s="24">
        <f t="shared" si="26"/>
        <v>1</v>
      </c>
      <c r="AI332" s="44">
        <f t="shared" si="26"/>
        <v>0</v>
      </c>
      <c r="AJ332" s="22" t="s">
        <v>845</v>
      </c>
      <c r="AK332" s="302"/>
      <c r="AL332" s="270"/>
      <c r="AM332" s="45" t="s">
        <v>837</v>
      </c>
      <c r="AN332" s="45" t="s">
        <v>838</v>
      </c>
      <c r="AO332" s="25" t="s">
        <v>839</v>
      </c>
      <c r="AP332" s="25" t="s">
        <v>416</v>
      </c>
      <c r="AQ332" s="72"/>
    </row>
    <row r="333" spans="1:43" s="46" customFormat="1" ht="69.75" hidden="1" customHeight="1" x14ac:dyDescent="0.25">
      <c r="A333" s="42" t="s">
        <v>411</v>
      </c>
      <c r="B333" s="43" t="s">
        <v>412</v>
      </c>
      <c r="C333" s="43">
        <v>329</v>
      </c>
      <c r="D333" s="22" t="s">
        <v>834</v>
      </c>
      <c r="E333" s="22" t="s">
        <v>846</v>
      </c>
      <c r="F333" s="23">
        <v>44621</v>
      </c>
      <c r="G333" s="23">
        <v>44681</v>
      </c>
      <c r="H333" s="271"/>
      <c r="I333" s="24">
        <v>0.1</v>
      </c>
      <c r="J333" s="24"/>
      <c r="K333" s="24"/>
      <c r="L333" s="24"/>
      <c r="M333" s="24"/>
      <c r="N333" s="24">
        <v>0.3</v>
      </c>
      <c r="O333" s="24"/>
      <c r="P333" s="24">
        <v>0.7</v>
      </c>
      <c r="Q333" s="24"/>
      <c r="R333" s="24"/>
      <c r="S333" s="24"/>
      <c r="T333" s="24"/>
      <c r="U333" s="24"/>
      <c r="V333" s="24"/>
      <c r="W333" s="24"/>
      <c r="X333" s="24"/>
      <c r="Y333" s="24"/>
      <c r="Z333" s="24"/>
      <c r="AA333" s="24"/>
      <c r="AB333" s="24"/>
      <c r="AC333" s="24"/>
      <c r="AD333" s="24"/>
      <c r="AE333" s="24"/>
      <c r="AF333" s="24"/>
      <c r="AG333" s="24"/>
      <c r="AH333" s="24">
        <f t="shared" si="26"/>
        <v>1</v>
      </c>
      <c r="AI333" s="44">
        <f t="shared" si="26"/>
        <v>0</v>
      </c>
      <c r="AJ333" s="22" t="s">
        <v>847</v>
      </c>
      <c r="AK333" s="302"/>
      <c r="AL333" s="277"/>
      <c r="AM333" s="45" t="s">
        <v>837</v>
      </c>
      <c r="AN333" s="45" t="s">
        <v>838</v>
      </c>
      <c r="AO333" s="25" t="s">
        <v>839</v>
      </c>
      <c r="AP333" s="25" t="s">
        <v>416</v>
      </c>
      <c r="AQ333" s="72"/>
    </row>
    <row r="334" spans="1:43" s="46" customFormat="1" ht="57" hidden="1" x14ac:dyDescent="0.25">
      <c r="A334" s="42" t="s">
        <v>411</v>
      </c>
      <c r="B334" s="43" t="s">
        <v>412</v>
      </c>
      <c r="C334" s="43">
        <v>329</v>
      </c>
      <c r="D334" s="22" t="s">
        <v>848</v>
      </c>
      <c r="E334" s="22" t="s">
        <v>849</v>
      </c>
      <c r="F334" s="23">
        <v>44593</v>
      </c>
      <c r="G334" s="23">
        <v>44620</v>
      </c>
      <c r="H334" s="271">
        <f>+I334+I335+I336+I337+I338+I339</f>
        <v>1</v>
      </c>
      <c r="I334" s="24">
        <v>0.2</v>
      </c>
      <c r="J334" s="65"/>
      <c r="K334" s="24"/>
      <c r="L334" s="24">
        <v>1</v>
      </c>
      <c r="M334" s="24"/>
      <c r="N334" s="24"/>
      <c r="O334" s="24"/>
      <c r="P334" s="24"/>
      <c r="Q334" s="24"/>
      <c r="R334" s="24"/>
      <c r="S334" s="24"/>
      <c r="T334" s="24"/>
      <c r="U334" s="24"/>
      <c r="V334" s="24"/>
      <c r="W334" s="24"/>
      <c r="X334" s="24"/>
      <c r="Y334" s="24"/>
      <c r="Z334" s="24"/>
      <c r="AA334" s="24"/>
      <c r="AB334" s="24"/>
      <c r="AC334" s="24"/>
      <c r="AD334" s="24"/>
      <c r="AE334" s="24"/>
      <c r="AF334" s="24"/>
      <c r="AG334" s="24"/>
      <c r="AH334" s="24" t="e">
        <f>+L334+#REF!+N334+P334+R334+T334+V334+X334+Z334+AB334+AD334+AF334</f>
        <v>#REF!</v>
      </c>
      <c r="AI334" s="44">
        <f t="shared" si="26"/>
        <v>0</v>
      </c>
      <c r="AJ334" s="22" t="s">
        <v>850</v>
      </c>
      <c r="AK334" s="47" t="s">
        <v>82</v>
      </c>
      <c r="AL334" s="47" t="s">
        <v>82</v>
      </c>
      <c r="AM334" s="45" t="s">
        <v>837</v>
      </c>
      <c r="AN334" s="45" t="s">
        <v>838</v>
      </c>
      <c r="AO334" s="25" t="s">
        <v>839</v>
      </c>
      <c r="AP334" s="25" t="s">
        <v>416</v>
      </c>
      <c r="AQ334" s="72"/>
    </row>
    <row r="335" spans="1:43" s="46" customFormat="1" ht="57" hidden="1" x14ac:dyDescent="0.25">
      <c r="A335" s="42" t="s">
        <v>411</v>
      </c>
      <c r="B335" s="43" t="s">
        <v>412</v>
      </c>
      <c r="C335" s="43">
        <v>329</v>
      </c>
      <c r="D335" s="22" t="s">
        <v>848</v>
      </c>
      <c r="E335" s="22" t="s">
        <v>851</v>
      </c>
      <c r="F335" s="23">
        <v>44652</v>
      </c>
      <c r="G335" s="23">
        <v>44711</v>
      </c>
      <c r="H335" s="271"/>
      <c r="I335" s="24">
        <v>0.2</v>
      </c>
      <c r="J335" s="24"/>
      <c r="K335" s="24"/>
      <c r="L335" s="24"/>
      <c r="M335" s="24"/>
      <c r="N335" s="24"/>
      <c r="O335" s="24"/>
      <c r="P335" s="24">
        <v>0.3</v>
      </c>
      <c r="Q335" s="24"/>
      <c r="R335" s="24">
        <v>0.7</v>
      </c>
      <c r="S335" s="24"/>
      <c r="T335" s="24"/>
      <c r="U335" s="24"/>
      <c r="V335" s="24"/>
      <c r="W335" s="24"/>
      <c r="X335" s="24"/>
      <c r="Y335" s="24"/>
      <c r="Z335" s="24"/>
      <c r="AA335" s="24"/>
      <c r="AB335" s="24"/>
      <c r="AC335" s="24"/>
      <c r="AD335" s="24"/>
      <c r="AE335" s="24"/>
      <c r="AF335" s="24"/>
      <c r="AG335" s="24"/>
      <c r="AH335" s="24">
        <f t="shared" si="26"/>
        <v>1</v>
      </c>
      <c r="AI335" s="44">
        <f t="shared" si="26"/>
        <v>0</v>
      </c>
      <c r="AJ335" s="22" t="s">
        <v>852</v>
      </c>
      <c r="AK335" s="47" t="s">
        <v>82</v>
      </c>
      <c r="AL335" s="47" t="s">
        <v>82</v>
      </c>
      <c r="AM335" s="45" t="s">
        <v>837</v>
      </c>
      <c r="AN335" s="45" t="s">
        <v>838</v>
      </c>
      <c r="AO335" s="25" t="s">
        <v>839</v>
      </c>
      <c r="AP335" s="25" t="s">
        <v>416</v>
      </c>
      <c r="AQ335" s="72"/>
    </row>
    <row r="336" spans="1:43" s="46" customFormat="1" ht="57" hidden="1" x14ac:dyDescent="0.25">
      <c r="A336" s="42" t="s">
        <v>411</v>
      </c>
      <c r="B336" s="43" t="s">
        <v>412</v>
      </c>
      <c r="C336" s="43">
        <v>329</v>
      </c>
      <c r="D336" s="22" t="s">
        <v>848</v>
      </c>
      <c r="E336" s="22" t="s">
        <v>853</v>
      </c>
      <c r="F336" s="23">
        <v>44713</v>
      </c>
      <c r="G336" s="23">
        <v>44757</v>
      </c>
      <c r="H336" s="271"/>
      <c r="I336" s="48">
        <v>0.05</v>
      </c>
      <c r="J336" s="24"/>
      <c r="K336" s="24"/>
      <c r="L336" s="24"/>
      <c r="M336" s="24"/>
      <c r="N336" s="24"/>
      <c r="O336" s="24"/>
      <c r="P336" s="24"/>
      <c r="Q336" s="24"/>
      <c r="R336" s="24"/>
      <c r="S336" s="24"/>
      <c r="T336" s="24">
        <v>0.4</v>
      </c>
      <c r="U336" s="24"/>
      <c r="V336" s="24">
        <v>0.6</v>
      </c>
      <c r="W336" s="24"/>
      <c r="X336" s="24"/>
      <c r="Y336" s="24"/>
      <c r="Z336" s="24"/>
      <c r="AA336" s="24"/>
      <c r="AB336" s="24"/>
      <c r="AC336" s="24"/>
      <c r="AD336" s="24"/>
      <c r="AE336" s="24"/>
      <c r="AF336" s="24"/>
      <c r="AG336" s="24"/>
      <c r="AH336" s="24">
        <f t="shared" si="26"/>
        <v>1</v>
      </c>
      <c r="AI336" s="44">
        <f t="shared" si="26"/>
        <v>0</v>
      </c>
      <c r="AJ336" s="22" t="s">
        <v>854</v>
      </c>
      <c r="AK336" s="47" t="s">
        <v>82</v>
      </c>
      <c r="AL336" s="47" t="s">
        <v>82</v>
      </c>
      <c r="AM336" s="45" t="s">
        <v>837</v>
      </c>
      <c r="AN336" s="45" t="s">
        <v>838</v>
      </c>
      <c r="AO336" s="25" t="s">
        <v>839</v>
      </c>
      <c r="AP336" s="25" t="s">
        <v>416</v>
      </c>
      <c r="AQ336" s="72"/>
    </row>
    <row r="337" spans="1:43" s="46" customFormat="1" ht="57" hidden="1" x14ac:dyDescent="0.25">
      <c r="A337" s="42" t="s">
        <v>411</v>
      </c>
      <c r="B337" s="43" t="s">
        <v>412</v>
      </c>
      <c r="C337" s="43">
        <v>329</v>
      </c>
      <c r="D337" s="22" t="s">
        <v>848</v>
      </c>
      <c r="E337" s="22" t="s">
        <v>855</v>
      </c>
      <c r="F337" s="51">
        <v>44713</v>
      </c>
      <c r="G337" s="51">
        <v>44742</v>
      </c>
      <c r="H337" s="271"/>
      <c r="I337" s="48">
        <v>0.1</v>
      </c>
      <c r="J337" s="24"/>
      <c r="K337" s="24"/>
      <c r="L337" s="24"/>
      <c r="M337" s="24"/>
      <c r="N337" s="24"/>
      <c r="O337" s="24"/>
      <c r="P337" s="24"/>
      <c r="Q337" s="24"/>
      <c r="R337" s="24"/>
      <c r="S337" s="24"/>
      <c r="T337" s="24">
        <v>1</v>
      </c>
      <c r="U337" s="24"/>
      <c r="V337" s="24"/>
      <c r="W337" s="24"/>
      <c r="X337" s="24"/>
      <c r="Y337" s="24"/>
      <c r="Z337" s="24"/>
      <c r="AA337" s="24"/>
      <c r="AB337" s="24"/>
      <c r="AC337" s="24"/>
      <c r="AD337" s="24"/>
      <c r="AE337" s="24"/>
      <c r="AF337" s="24"/>
      <c r="AG337" s="24"/>
      <c r="AH337" s="24">
        <f t="shared" si="26"/>
        <v>1</v>
      </c>
      <c r="AI337" s="44">
        <f t="shared" si="26"/>
        <v>0</v>
      </c>
      <c r="AJ337" s="22" t="s">
        <v>522</v>
      </c>
      <c r="AK337" s="47" t="s">
        <v>82</v>
      </c>
      <c r="AL337" s="47" t="s">
        <v>82</v>
      </c>
      <c r="AM337" s="45" t="s">
        <v>837</v>
      </c>
      <c r="AN337" s="45" t="s">
        <v>838</v>
      </c>
      <c r="AO337" s="25" t="s">
        <v>839</v>
      </c>
      <c r="AP337" s="25" t="s">
        <v>416</v>
      </c>
      <c r="AQ337" s="72"/>
    </row>
    <row r="338" spans="1:43" s="46" customFormat="1" ht="57" hidden="1" x14ac:dyDescent="0.25">
      <c r="A338" s="42" t="s">
        <v>411</v>
      </c>
      <c r="B338" s="43" t="s">
        <v>412</v>
      </c>
      <c r="C338" s="43">
        <v>329</v>
      </c>
      <c r="D338" s="22" t="s">
        <v>848</v>
      </c>
      <c r="E338" s="22" t="s">
        <v>856</v>
      </c>
      <c r="F338" s="23">
        <v>44866</v>
      </c>
      <c r="G338" s="23">
        <v>44895</v>
      </c>
      <c r="H338" s="271"/>
      <c r="I338" s="24">
        <v>0.15</v>
      </c>
      <c r="J338" s="24"/>
      <c r="K338" s="24"/>
      <c r="L338" s="24"/>
      <c r="M338" s="24"/>
      <c r="N338" s="24"/>
      <c r="O338" s="24"/>
      <c r="P338" s="24"/>
      <c r="Q338" s="24"/>
      <c r="R338" s="24"/>
      <c r="S338" s="24"/>
      <c r="T338" s="24"/>
      <c r="U338" s="24"/>
      <c r="V338" s="24"/>
      <c r="W338" s="24"/>
      <c r="X338" s="24"/>
      <c r="Y338" s="24"/>
      <c r="Z338" s="24"/>
      <c r="AA338" s="24"/>
      <c r="AB338" s="24"/>
      <c r="AC338" s="24"/>
      <c r="AD338" s="24">
        <v>1</v>
      </c>
      <c r="AE338" s="24"/>
      <c r="AF338" s="24"/>
      <c r="AG338" s="24"/>
      <c r="AH338" s="24">
        <f t="shared" ref="AH338:AI339" si="27">+J338+L338+N338+P338+R338+T338+V338+X338+Z338+AB338+AD338+AF338</f>
        <v>1</v>
      </c>
      <c r="AI338" s="44">
        <f t="shared" si="27"/>
        <v>0</v>
      </c>
      <c r="AJ338" s="27" t="s">
        <v>857</v>
      </c>
      <c r="AK338" s="47" t="s">
        <v>82</v>
      </c>
      <c r="AL338" s="47" t="s">
        <v>82</v>
      </c>
      <c r="AM338" s="45" t="s">
        <v>837</v>
      </c>
      <c r="AN338" s="45" t="s">
        <v>838</v>
      </c>
      <c r="AO338" s="25" t="s">
        <v>839</v>
      </c>
      <c r="AP338" s="25" t="s">
        <v>416</v>
      </c>
      <c r="AQ338" s="72"/>
    </row>
    <row r="339" spans="1:43" s="46" customFormat="1" ht="81" hidden="1" customHeight="1" x14ac:dyDescent="0.25">
      <c r="A339" s="42" t="s">
        <v>411</v>
      </c>
      <c r="B339" s="43" t="s">
        <v>412</v>
      </c>
      <c r="C339" s="43">
        <v>329</v>
      </c>
      <c r="D339" s="22" t="s">
        <v>848</v>
      </c>
      <c r="E339" s="22" t="s">
        <v>858</v>
      </c>
      <c r="F339" s="51">
        <v>44562</v>
      </c>
      <c r="G339" s="51">
        <v>44925</v>
      </c>
      <c r="H339" s="271"/>
      <c r="I339" s="24">
        <v>0.3</v>
      </c>
      <c r="J339" s="24">
        <v>0.05</v>
      </c>
      <c r="K339" s="24"/>
      <c r="L339" s="24">
        <v>0.05</v>
      </c>
      <c r="M339" s="24"/>
      <c r="N339" s="24">
        <v>0.05</v>
      </c>
      <c r="O339" s="24"/>
      <c r="P339" s="24">
        <v>0.05</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27"/>
        <v>0.99999999999999989</v>
      </c>
      <c r="AI339" s="44">
        <f t="shared" si="27"/>
        <v>0</v>
      </c>
      <c r="AJ339" s="27" t="s">
        <v>859</v>
      </c>
      <c r="AK339" s="47" t="s">
        <v>82</v>
      </c>
      <c r="AL339" s="47" t="s">
        <v>82</v>
      </c>
      <c r="AM339" s="45" t="s">
        <v>837</v>
      </c>
      <c r="AN339" s="45" t="s">
        <v>838</v>
      </c>
      <c r="AO339" s="25" t="s">
        <v>839</v>
      </c>
      <c r="AP339" s="25" t="s">
        <v>416</v>
      </c>
      <c r="AQ339" s="72"/>
    </row>
    <row r="340" spans="1:43" s="46" customFormat="1" ht="57" hidden="1" x14ac:dyDescent="0.25">
      <c r="A340" s="42" t="s">
        <v>41</v>
      </c>
      <c r="B340" s="43" t="s">
        <v>437</v>
      </c>
      <c r="C340" s="43">
        <v>424</v>
      </c>
      <c r="D340" s="22" t="s">
        <v>860</v>
      </c>
      <c r="E340" s="22" t="s">
        <v>861</v>
      </c>
      <c r="F340" s="23">
        <v>44593</v>
      </c>
      <c r="G340" s="23">
        <v>44926</v>
      </c>
      <c r="H340" s="272">
        <f>+I340+I341+I342+I343+I344+I345+I346+I347+I348+I349</f>
        <v>0.99999999999999989</v>
      </c>
      <c r="I340" s="24">
        <v>0.1</v>
      </c>
      <c r="J340" s="24"/>
      <c r="K340" s="24"/>
      <c r="L340" s="24">
        <v>0.08</v>
      </c>
      <c r="M340" s="24"/>
      <c r="N340" s="24">
        <v>0.08</v>
      </c>
      <c r="O340" s="24"/>
      <c r="P340" s="24">
        <v>0.1</v>
      </c>
      <c r="Q340" s="24"/>
      <c r="R340" s="24">
        <v>0.08</v>
      </c>
      <c r="S340" s="24"/>
      <c r="T340" s="24">
        <v>0.1</v>
      </c>
      <c r="U340" s="24"/>
      <c r="V340" s="24">
        <v>0.1</v>
      </c>
      <c r="W340" s="24"/>
      <c r="X340" s="24">
        <v>0.1</v>
      </c>
      <c r="Y340" s="24"/>
      <c r="Z340" s="24">
        <v>0.1</v>
      </c>
      <c r="AA340" s="24"/>
      <c r="AB340" s="24">
        <v>0.08</v>
      </c>
      <c r="AC340" s="24"/>
      <c r="AD340" s="24">
        <v>0.08</v>
      </c>
      <c r="AE340" s="24"/>
      <c r="AF340" s="24">
        <v>0.1</v>
      </c>
      <c r="AG340" s="24"/>
      <c r="AH340" s="28">
        <f>+J340+L340+N340+P340+R340+T340+V340+X340+Z340+AB340+AD340+AF340</f>
        <v>0.99999999999999989</v>
      </c>
      <c r="AI340" s="29">
        <v>0</v>
      </c>
      <c r="AJ340" s="30" t="s">
        <v>862</v>
      </c>
      <c r="AK340" s="47" t="s">
        <v>82</v>
      </c>
      <c r="AL340" s="47" t="s">
        <v>82</v>
      </c>
      <c r="AM340" s="31" t="s">
        <v>863</v>
      </c>
      <c r="AN340" s="31" t="s">
        <v>864</v>
      </c>
      <c r="AO340" s="31" t="s">
        <v>865</v>
      </c>
      <c r="AP340" s="25" t="s">
        <v>444</v>
      </c>
      <c r="AQ340" s="72"/>
    </row>
    <row r="341" spans="1:43" s="46" customFormat="1" ht="42.75" hidden="1" x14ac:dyDescent="0.25">
      <c r="A341" s="42" t="s">
        <v>41</v>
      </c>
      <c r="B341" s="43" t="s">
        <v>437</v>
      </c>
      <c r="C341" s="43">
        <v>424</v>
      </c>
      <c r="D341" s="22" t="s">
        <v>860</v>
      </c>
      <c r="E341" s="22" t="s">
        <v>866</v>
      </c>
      <c r="F341" s="23">
        <v>44593</v>
      </c>
      <c r="G341" s="23">
        <v>44926</v>
      </c>
      <c r="H341" s="272"/>
      <c r="I341" s="24">
        <v>0.1</v>
      </c>
      <c r="J341" s="24"/>
      <c r="K341" s="24"/>
      <c r="L341" s="24">
        <v>0.06</v>
      </c>
      <c r="M341" s="24"/>
      <c r="N341" s="24">
        <v>0.12</v>
      </c>
      <c r="O341" s="24"/>
      <c r="P341" s="24">
        <v>0.08</v>
      </c>
      <c r="Q341" s="24"/>
      <c r="R341" s="24">
        <v>0.08</v>
      </c>
      <c r="S341" s="24"/>
      <c r="T341" s="24">
        <v>0.12</v>
      </c>
      <c r="U341" s="24"/>
      <c r="V341" s="24">
        <v>0.08</v>
      </c>
      <c r="W341" s="24"/>
      <c r="X341" s="24">
        <v>0.08</v>
      </c>
      <c r="Y341" s="24"/>
      <c r="Z341" s="24">
        <v>0.08</v>
      </c>
      <c r="AA341" s="24"/>
      <c r="AB341" s="24">
        <v>0.08</v>
      </c>
      <c r="AC341" s="24"/>
      <c r="AD341" s="24">
        <v>0.12</v>
      </c>
      <c r="AE341" s="24"/>
      <c r="AF341" s="24">
        <v>0.1</v>
      </c>
      <c r="AG341" s="24"/>
      <c r="AH341" s="28">
        <f t="shared" ref="AH341:AH349" si="28">+J341+L341+N341+P341+R341+T341+V341+X341+Z341+AB341+AD341+AF341</f>
        <v>0.99999999999999989</v>
      </c>
      <c r="AI341" s="29">
        <v>0</v>
      </c>
      <c r="AJ341" s="30" t="s">
        <v>867</v>
      </c>
      <c r="AK341" s="47" t="s">
        <v>82</v>
      </c>
      <c r="AL341" s="47" t="s">
        <v>82</v>
      </c>
      <c r="AM341" s="31" t="s">
        <v>863</v>
      </c>
      <c r="AN341" s="31" t="s">
        <v>864</v>
      </c>
      <c r="AO341" s="31" t="s">
        <v>865</v>
      </c>
      <c r="AP341" s="25" t="s">
        <v>444</v>
      </c>
      <c r="AQ341" s="72"/>
    </row>
    <row r="342" spans="1:43" s="46" customFormat="1" ht="42.75" hidden="1" x14ac:dyDescent="0.25">
      <c r="A342" s="42" t="s">
        <v>41</v>
      </c>
      <c r="B342" s="43" t="s">
        <v>437</v>
      </c>
      <c r="C342" s="43">
        <v>424</v>
      </c>
      <c r="D342" s="22" t="s">
        <v>860</v>
      </c>
      <c r="E342" s="22" t="s">
        <v>868</v>
      </c>
      <c r="F342" s="23">
        <v>44682</v>
      </c>
      <c r="G342" s="23">
        <v>44895</v>
      </c>
      <c r="H342" s="272"/>
      <c r="I342" s="24">
        <v>0.1</v>
      </c>
      <c r="J342" s="24"/>
      <c r="K342" s="24"/>
      <c r="L342" s="24"/>
      <c r="M342" s="24"/>
      <c r="N342" s="24"/>
      <c r="O342" s="24"/>
      <c r="P342" s="24"/>
      <c r="Q342" s="24"/>
      <c r="R342" s="24">
        <v>0.2</v>
      </c>
      <c r="S342" s="24"/>
      <c r="T342" s="24">
        <v>0.25</v>
      </c>
      <c r="U342" s="24"/>
      <c r="V342" s="24"/>
      <c r="W342" s="24"/>
      <c r="X342" s="24"/>
      <c r="Y342" s="24"/>
      <c r="Z342" s="24">
        <v>0.25</v>
      </c>
      <c r="AA342" s="24"/>
      <c r="AB342" s="24"/>
      <c r="AC342" s="24"/>
      <c r="AD342" s="24">
        <v>0.3</v>
      </c>
      <c r="AE342" s="24"/>
      <c r="AF342" s="24"/>
      <c r="AG342" s="24"/>
      <c r="AH342" s="28">
        <f t="shared" si="28"/>
        <v>1</v>
      </c>
      <c r="AI342" s="29">
        <v>0</v>
      </c>
      <c r="AJ342" s="30" t="s">
        <v>918</v>
      </c>
      <c r="AK342" s="47" t="s">
        <v>82</v>
      </c>
      <c r="AL342" s="47" t="s">
        <v>82</v>
      </c>
      <c r="AM342" s="31" t="s">
        <v>863</v>
      </c>
      <c r="AN342" s="31" t="s">
        <v>864</v>
      </c>
      <c r="AO342" s="31" t="s">
        <v>865</v>
      </c>
      <c r="AP342" s="25" t="s">
        <v>444</v>
      </c>
      <c r="AQ342" s="72"/>
    </row>
    <row r="343" spans="1:43" s="46" customFormat="1" ht="54" hidden="1" customHeight="1" x14ac:dyDescent="0.25">
      <c r="A343" s="42" t="s">
        <v>41</v>
      </c>
      <c r="B343" s="43" t="s">
        <v>437</v>
      </c>
      <c r="C343" s="43">
        <v>424</v>
      </c>
      <c r="D343" s="22" t="s">
        <v>860</v>
      </c>
      <c r="E343" s="22" t="s">
        <v>870</v>
      </c>
      <c r="F343" s="23">
        <v>44593</v>
      </c>
      <c r="G343" s="23">
        <v>44742</v>
      </c>
      <c r="H343" s="272"/>
      <c r="I343" s="24">
        <v>0.1</v>
      </c>
      <c r="J343" s="24"/>
      <c r="K343" s="24"/>
      <c r="L343" s="24">
        <v>0.15</v>
      </c>
      <c r="M343" s="24"/>
      <c r="N343" s="24"/>
      <c r="O343" s="24"/>
      <c r="P343" s="24">
        <v>0.2</v>
      </c>
      <c r="Q343" s="24"/>
      <c r="R343" s="24">
        <v>0.3</v>
      </c>
      <c r="S343" s="24"/>
      <c r="T343" s="24">
        <v>0.35</v>
      </c>
      <c r="U343" s="24"/>
      <c r="V343" s="24"/>
      <c r="W343" s="24"/>
      <c r="X343" s="24"/>
      <c r="Y343" s="24"/>
      <c r="Z343" s="24"/>
      <c r="AA343" s="24"/>
      <c r="AB343" s="24"/>
      <c r="AC343" s="24"/>
      <c r="AD343" s="24"/>
      <c r="AE343" s="24"/>
      <c r="AF343" s="24"/>
      <c r="AG343" s="24"/>
      <c r="AH343" s="28">
        <f t="shared" si="28"/>
        <v>0.99999999999999989</v>
      </c>
      <c r="AI343" s="29">
        <v>0</v>
      </c>
      <c r="AJ343" s="30" t="s">
        <v>871</v>
      </c>
      <c r="AK343" s="47" t="s">
        <v>82</v>
      </c>
      <c r="AL343" s="47" t="s">
        <v>82</v>
      </c>
      <c r="AM343" s="31" t="s">
        <v>863</v>
      </c>
      <c r="AN343" s="31" t="s">
        <v>864</v>
      </c>
      <c r="AO343" s="31" t="s">
        <v>865</v>
      </c>
      <c r="AP343" s="25" t="s">
        <v>444</v>
      </c>
      <c r="AQ343" s="72"/>
    </row>
    <row r="344" spans="1:43" s="46" customFormat="1" ht="71.25" hidden="1" x14ac:dyDescent="0.25">
      <c r="A344" s="42" t="s">
        <v>41</v>
      </c>
      <c r="B344" s="43" t="s">
        <v>437</v>
      </c>
      <c r="C344" s="43">
        <v>424</v>
      </c>
      <c r="D344" s="22" t="s">
        <v>860</v>
      </c>
      <c r="E344" s="22" t="s">
        <v>872</v>
      </c>
      <c r="F344" s="23">
        <v>44593</v>
      </c>
      <c r="G344" s="23">
        <v>44895</v>
      </c>
      <c r="H344" s="272"/>
      <c r="I344" s="24">
        <v>0.1</v>
      </c>
      <c r="J344" s="24"/>
      <c r="K344" s="24"/>
      <c r="L344" s="24">
        <v>0.1</v>
      </c>
      <c r="M344" s="24"/>
      <c r="N344" s="24">
        <v>0.1</v>
      </c>
      <c r="O344" s="24"/>
      <c r="P344" s="24"/>
      <c r="Q344" s="24"/>
      <c r="R344" s="24">
        <v>0.2</v>
      </c>
      <c r="S344" s="24"/>
      <c r="T344" s="24"/>
      <c r="U344" s="24"/>
      <c r="V344" s="24">
        <v>0.2</v>
      </c>
      <c r="W344" s="24"/>
      <c r="X344" s="24"/>
      <c r="Y344" s="24"/>
      <c r="Z344" s="24">
        <v>0.2</v>
      </c>
      <c r="AA344" s="24"/>
      <c r="AB344" s="24"/>
      <c r="AC344" s="24"/>
      <c r="AD344" s="24">
        <v>0.2</v>
      </c>
      <c r="AE344" s="24"/>
      <c r="AF344" s="24"/>
      <c r="AG344" s="24"/>
      <c r="AH344" s="28">
        <f t="shared" si="28"/>
        <v>1</v>
      </c>
      <c r="AI344" s="29">
        <v>0</v>
      </c>
      <c r="AJ344" s="30" t="s">
        <v>873</v>
      </c>
      <c r="AK344" s="47" t="s">
        <v>82</v>
      </c>
      <c r="AL344" s="47" t="s">
        <v>82</v>
      </c>
      <c r="AM344" s="31" t="s">
        <v>863</v>
      </c>
      <c r="AN344" s="31" t="s">
        <v>864</v>
      </c>
      <c r="AO344" s="31" t="s">
        <v>865</v>
      </c>
      <c r="AP344" s="25" t="s">
        <v>444</v>
      </c>
      <c r="AQ344" s="72"/>
    </row>
    <row r="345" spans="1:43" s="46" customFormat="1" ht="71.25" hidden="1" x14ac:dyDescent="0.25">
      <c r="A345" s="42" t="s">
        <v>41</v>
      </c>
      <c r="B345" s="43" t="s">
        <v>437</v>
      </c>
      <c r="C345" s="43">
        <v>424</v>
      </c>
      <c r="D345" s="22" t="s">
        <v>860</v>
      </c>
      <c r="E345" s="22" t="s">
        <v>874</v>
      </c>
      <c r="F345" s="23">
        <v>44593</v>
      </c>
      <c r="G345" s="23">
        <v>44925</v>
      </c>
      <c r="H345" s="272"/>
      <c r="I345" s="24">
        <v>0.1</v>
      </c>
      <c r="J345" s="24"/>
      <c r="K345" s="24"/>
      <c r="L345" s="24">
        <v>0.1</v>
      </c>
      <c r="M345" s="24"/>
      <c r="N345" s="24">
        <v>0.1</v>
      </c>
      <c r="O345" s="24"/>
      <c r="P345" s="24"/>
      <c r="Q345" s="24"/>
      <c r="R345" s="24">
        <v>0.2</v>
      </c>
      <c r="S345" s="24"/>
      <c r="T345" s="24"/>
      <c r="U345" s="24"/>
      <c r="V345" s="24">
        <v>0.2</v>
      </c>
      <c r="W345" s="24"/>
      <c r="X345" s="24"/>
      <c r="Y345" s="24"/>
      <c r="Z345" s="24"/>
      <c r="AA345" s="24"/>
      <c r="AB345" s="24">
        <v>0.1</v>
      </c>
      <c r="AC345" s="24"/>
      <c r="AD345" s="24"/>
      <c r="AE345" s="24"/>
      <c r="AF345" s="24">
        <v>0.3</v>
      </c>
      <c r="AG345" s="24"/>
      <c r="AH345" s="28">
        <f t="shared" si="28"/>
        <v>1</v>
      </c>
      <c r="AI345" s="29">
        <v>0</v>
      </c>
      <c r="AJ345" s="30" t="s">
        <v>875</v>
      </c>
      <c r="AK345" s="47" t="s">
        <v>82</v>
      </c>
      <c r="AL345" s="47" t="s">
        <v>82</v>
      </c>
      <c r="AM345" s="31" t="s">
        <v>863</v>
      </c>
      <c r="AN345" s="31" t="s">
        <v>864</v>
      </c>
      <c r="AO345" s="31" t="s">
        <v>865</v>
      </c>
      <c r="AP345" s="25" t="s">
        <v>444</v>
      </c>
      <c r="AQ345" s="72"/>
    </row>
    <row r="346" spans="1:43" s="46" customFormat="1" ht="42.75" hidden="1" customHeight="1" x14ac:dyDescent="0.25">
      <c r="A346" s="42" t="s">
        <v>41</v>
      </c>
      <c r="B346" s="43" t="s">
        <v>437</v>
      </c>
      <c r="C346" s="43">
        <v>424</v>
      </c>
      <c r="D346" s="22" t="s">
        <v>860</v>
      </c>
      <c r="E346" s="22" t="s">
        <v>876</v>
      </c>
      <c r="F346" s="23">
        <v>44593</v>
      </c>
      <c r="G346" s="23">
        <v>44895</v>
      </c>
      <c r="H346" s="272"/>
      <c r="I346" s="24">
        <v>0.1</v>
      </c>
      <c r="J346" s="24"/>
      <c r="K346" s="24"/>
      <c r="L346" s="24">
        <v>0.1</v>
      </c>
      <c r="M346" s="24"/>
      <c r="N346" s="24"/>
      <c r="O346" s="24"/>
      <c r="P346" s="24"/>
      <c r="Q346" s="24"/>
      <c r="R346" s="24">
        <v>0.2</v>
      </c>
      <c r="S346" s="24"/>
      <c r="T346" s="24">
        <v>0.2</v>
      </c>
      <c r="U346" s="24"/>
      <c r="V346" s="24"/>
      <c r="W346" s="24"/>
      <c r="X346" s="24"/>
      <c r="Y346" s="24"/>
      <c r="Z346" s="24"/>
      <c r="AA346" s="24"/>
      <c r="AB346" s="24">
        <v>0.3</v>
      </c>
      <c r="AC346" s="24"/>
      <c r="AD346" s="24">
        <v>0.2</v>
      </c>
      <c r="AE346" s="24"/>
      <c r="AF346" s="24"/>
      <c r="AG346" s="24"/>
      <c r="AH346" s="28">
        <f t="shared" si="28"/>
        <v>1</v>
      </c>
      <c r="AI346" s="29">
        <v>0</v>
      </c>
      <c r="AJ346" s="30" t="s">
        <v>877</v>
      </c>
      <c r="AK346" s="47" t="s">
        <v>82</v>
      </c>
      <c r="AL346" s="47" t="s">
        <v>82</v>
      </c>
      <c r="AM346" s="31" t="s">
        <v>863</v>
      </c>
      <c r="AN346" s="31" t="s">
        <v>864</v>
      </c>
      <c r="AO346" s="31" t="s">
        <v>865</v>
      </c>
      <c r="AP346" s="25" t="s">
        <v>444</v>
      </c>
      <c r="AQ346" s="72"/>
    </row>
    <row r="347" spans="1:43" s="46" customFormat="1" ht="68.25" hidden="1" customHeight="1" x14ac:dyDescent="0.25">
      <c r="A347" s="42" t="s">
        <v>41</v>
      </c>
      <c r="B347" s="43" t="s">
        <v>437</v>
      </c>
      <c r="C347" s="43">
        <v>424</v>
      </c>
      <c r="D347" s="22" t="s">
        <v>860</v>
      </c>
      <c r="E347" s="22" t="s">
        <v>878</v>
      </c>
      <c r="F347" s="23">
        <v>44593</v>
      </c>
      <c r="G347" s="23">
        <v>44926</v>
      </c>
      <c r="H347" s="272"/>
      <c r="I347" s="24">
        <v>0.1</v>
      </c>
      <c r="J347" s="24"/>
      <c r="K347" s="24"/>
      <c r="L347" s="24">
        <v>0.1</v>
      </c>
      <c r="M347" s="24"/>
      <c r="N347" s="24">
        <v>0.2</v>
      </c>
      <c r="O347" s="24"/>
      <c r="P347" s="24"/>
      <c r="Q347" s="24"/>
      <c r="R347" s="24">
        <v>0.15</v>
      </c>
      <c r="S347" s="24"/>
      <c r="T347" s="24"/>
      <c r="U347" s="24"/>
      <c r="V347" s="24"/>
      <c r="W347" s="24"/>
      <c r="X347" s="24"/>
      <c r="Y347" s="24"/>
      <c r="Z347" s="24">
        <v>0.25</v>
      </c>
      <c r="AA347" s="24"/>
      <c r="AB347" s="24"/>
      <c r="AC347" s="24"/>
      <c r="AD347" s="24"/>
      <c r="AE347" s="24"/>
      <c r="AF347" s="24">
        <v>0.3</v>
      </c>
      <c r="AG347" s="24"/>
      <c r="AH347" s="28">
        <f t="shared" si="28"/>
        <v>1</v>
      </c>
      <c r="AI347" s="29">
        <v>0</v>
      </c>
      <c r="AJ347" s="30" t="s">
        <v>879</v>
      </c>
      <c r="AK347" s="47" t="s">
        <v>82</v>
      </c>
      <c r="AL347" s="47" t="s">
        <v>82</v>
      </c>
      <c r="AM347" s="31" t="s">
        <v>863</v>
      </c>
      <c r="AN347" s="31" t="s">
        <v>864</v>
      </c>
      <c r="AO347" s="31" t="s">
        <v>865</v>
      </c>
      <c r="AP347" s="25" t="s">
        <v>444</v>
      </c>
      <c r="AQ347" s="72"/>
    </row>
    <row r="348" spans="1:43" ht="56.25" hidden="1" customHeight="1" x14ac:dyDescent="0.25">
      <c r="A348" s="33" t="s">
        <v>41</v>
      </c>
      <c r="B348" s="32" t="s">
        <v>437</v>
      </c>
      <c r="C348" s="32">
        <v>424</v>
      </c>
      <c r="D348" s="22" t="s">
        <v>860</v>
      </c>
      <c r="E348" s="22" t="s">
        <v>880</v>
      </c>
      <c r="F348" s="23">
        <v>44593</v>
      </c>
      <c r="G348" s="23">
        <v>44926</v>
      </c>
      <c r="H348" s="272"/>
      <c r="I348" s="24">
        <v>0.1</v>
      </c>
      <c r="J348" s="24"/>
      <c r="K348" s="24"/>
      <c r="L348" s="24">
        <v>0.2</v>
      </c>
      <c r="M348" s="24"/>
      <c r="N348" s="24">
        <v>0.2</v>
      </c>
      <c r="O348" s="24"/>
      <c r="P348" s="24"/>
      <c r="Q348" s="24"/>
      <c r="R348" s="24"/>
      <c r="S348" s="24"/>
      <c r="T348" s="24"/>
      <c r="U348" s="24"/>
      <c r="V348" s="24">
        <v>0.4</v>
      </c>
      <c r="W348" s="24"/>
      <c r="X348" s="24"/>
      <c r="Y348" s="24"/>
      <c r="Z348" s="24"/>
      <c r="AA348" s="24"/>
      <c r="AB348" s="24"/>
      <c r="AC348" s="24"/>
      <c r="AD348" s="24"/>
      <c r="AE348" s="24"/>
      <c r="AF348" s="24">
        <v>0.2</v>
      </c>
      <c r="AG348" s="24"/>
      <c r="AH348" s="28">
        <f t="shared" si="28"/>
        <v>1</v>
      </c>
      <c r="AI348" s="29">
        <v>0</v>
      </c>
      <c r="AJ348" s="30" t="s">
        <v>881</v>
      </c>
      <c r="AK348" s="47" t="s">
        <v>82</v>
      </c>
      <c r="AL348" s="47" t="s">
        <v>82</v>
      </c>
      <c r="AM348" s="31" t="s">
        <v>863</v>
      </c>
      <c r="AN348" s="31" t="s">
        <v>864</v>
      </c>
      <c r="AO348" s="31" t="s">
        <v>865</v>
      </c>
      <c r="AP348" s="25" t="s">
        <v>444</v>
      </c>
      <c r="AQ348" s="73"/>
    </row>
    <row r="349" spans="1:43" ht="55.5" hidden="1" customHeight="1" x14ac:dyDescent="0.25">
      <c r="A349" s="33" t="s">
        <v>41</v>
      </c>
      <c r="B349" s="32" t="s">
        <v>437</v>
      </c>
      <c r="C349" s="32">
        <v>424</v>
      </c>
      <c r="D349" s="22" t="s">
        <v>860</v>
      </c>
      <c r="E349" s="22" t="s">
        <v>571</v>
      </c>
      <c r="F349" s="23">
        <v>44713</v>
      </c>
      <c r="G349" s="23">
        <v>44742</v>
      </c>
      <c r="H349" s="272"/>
      <c r="I349" s="24">
        <v>0.1</v>
      </c>
      <c r="J349" s="24"/>
      <c r="K349" s="24"/>
      <c r="L349" s="24"/>
      <c r="M349" s="24"/>
      <c r="N349" s="24"/>
      <c r="O349" s="24"/>
      <c r="P349" s="24"/>
      <c r="Q349" s="24"/>
      <c r="R349" s="24"/>
      <c r="S349" s="24"/>
      <c r="T349" s="24">
        <v>1</v>
      </c>
      <c r="U349" s="24"/>
      <c r="V349" s="24"/>
      <c r="W349" s="24"/>
      <c r="X349" s="24"/>
      <c r="Y349" s="24"/>
      <c r="Z349" s="24"/>
      <c r="AA349" s="24"/>
      <c r="AB349" s="24"/>
      <c r="AC349" s="24"/>
      <c r="AD349" s="24"/>
      <c r="AE349" s="24"/>
      <c r="AF349" s="24"/>
      <c r="AG349" s="24"/>
      <c r="AH349" s="28">
        <f t="shared" si="28"/>
        <v>1</v>
      </c>
      <c r="AI349" s="29">
        <v>0</v>
      </c>
      <c r="AJ349" s="22" t="s">
        <v>522</v>
      </c>
      <c r="AK349" s="47" t="s">
        <v>82</v>
      </c>
      <c r="AL349" s="47" t="s">
        <v>82</v>
      </c>
      <c r="AM349" s="31" t="s">
        <v>863</v>
      </c>
      <c r="AN349" s="31" t="s">
        <v>864</v>
      </c>
      <c r="AO349" s="31" t="s">
        <v>865</v>
      </c>
      <c r="AP349" s="25" t="s">
        <v>444</v>
      </c>
      <c r="AQ349" s="73"/>
    </row>
    <row r="350" spans="1:43" x14ac:dyDescent="0.25">
      <c r="AL350" s="67"/>
    </row>
    <row r="355" spans="5:5" ht="15" x14ac:dyDescent="0.25">
      <c r="E355" s="39"/>
    </row>
  </sheetData>
  <autoFilter ref="A9:AQ349">
    <filterColumn colId="38">
      <colorFilter dxfId="3"/>
    </filterColumn>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4:D26"/>
    <mergeCell ref="H24:H31"/>
    <mergeCell ref="H32:H53"/>
    <mergeCell ref="H54:H68"/>
    <mergeCell ref="H69:H73"/>
    <mergeCell ref="H74:H76"/>
    <mergeCell ref="H98:H107"/>
    <mergeCell ref="H108:H109"/>
    <mergeCell ref="H110:H119"/>
    <mergeCell ref="H120:H127"/>
    <mergeCell ref="H128:H138"/>
    <mergeCell ref="H139:H144"/>
    <mergeCell ref="H77:H82"/>
    <mergeCell ref="H83:H85"/>
    <mergeCell ref="H86:H89"/>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178:H184"/>
    <mergeCell ref="H185:H189"/>
    <mergeCell ref="AK185:AK189"/>
    <mergeCell ref="AL185:AL189"/>
    <mergeCell ref="H191:H197"/>
    <mergeCell ref="AK191:AK197"/>
    <mergeCell ref="AL191:AL202"/>
    <mergeCell ref="H198:H202"/>
    <mergeCell ref="AK198:AK202"/>
    <mergeCell ref="H203:H212"/>
    <mergeCell ref="H213:H215"/>
    <mergeCell ref="AK213:AK215"/>
    <mergeCell ref="AL213:AL215"/>
    <mergeCell ref="H216:H221"/>
    <mergeCell ref="AK216:AK221"/>
    <mergeCell ref="AL216:AL227"/>
    <mergeCell ref="H222:H227"/>
    <mergeCell ref="AK222:AK227"/>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1"/>
  <sheetViews>
    <sheetView topLeftCell="X2" zoomScale="70" zoomScaleNormal="70" workbookViewId="0">
      <pane ySplit="8" topLeftCell="A174" activePane="bottomLeft" state="frozen"/>
      <selection activeCell="F314" sqref="F314"/>
      <selection pane="bottomLeft" activeCell="F314" sqref="F314"/>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6.2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x14ac:dyDescent="0.25">
      <c r="E4" s="7"/>
      <c r="F4" s="7"/>
      <c r="AJ4" s="5"/>
      <c r="AK4" s="5"/>
      <c r="AL4" s="5"/>
    </row>
    <row r="5" spans="1:43" ht="38.25" customHeight="1" x14ac:dyDescent="0.25">
      <c r="A5" s="9" t="s">
        <v>3</v>
      </c>
      <c r="B5" s="10">
        <v>44586</v>
      </c>
      <c r="C5" s="35" t="s">
        <v>4</v>
      </c>
      <c r="D5" s="37">
        <v>44680</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4</v>
      </c>
    </row>
    <row r="6" spans="1:43" s="19" customFormat="1" ht="24"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293" t="s">
        <v>919</v>
      </c>
    </row>
    <row r="8" spans="1:43" ht="27" hidden="1"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293"/>
    </row>
    <row r="9" spans="1:43" ht="63" hidden="1" customHeight="1" x14ac:dyDescent="0.25">
      <c r="A9" s="293"/>
      <c r="B9" s="293"/>
      <c r="C9" s="293"/>
      <c r="D9" s="293"/>
      <c r="E9" s="293"/>
      <c r="F9" s="293"/>
      <c r="G9" s="293"/>
      <c r="H9" s="293"/>
      <c r="I9" s="29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93"/>
      <c r="AI9" s="293"/>
      <c r="AJ9" s="293"/>
      <c r="AK9" s="293"/>
      <c r="AL9" s="296"/>
      <c r="AM9" s="293"/>
      <c r="AN9" s="293"/>
      <c r="AO9" s="293"/>
      <c r="AP9" s="293"/>
      <c r="AQ9" s="293"/>
    </row>
    <row r="10" spans="1:43" s="46" customFormat="1" ht="105" hidden="1" customHeight="1" x14ac:dyDescent="0.25">
      <c r="A10" s="42" t="s">
        <v>41</v>
      </c>
      <c r="B10" s="43" t="s">
        <v>42</v>
      </c>
      <c r="C10" s="43">
        <v>526</v>
      </c>
      <c r="D10" s="22" t="s">
        <v>43</v>
      </c>
      <c r="E10" s="22" t="s">
        <v>44</v>
      </c>
      <c r="F10" s="23">
        <v>44593</v>
      </c>
      <c r="G10" s="23">
        <v>44620</v>
      </c>
      <c r="H10" s="271">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90">
        <v>1</v>
      </c>
      <c r="AL10" s="269">
        <v>2153221339</v>
      </c>
      <c r="AM10" s="45" t="s">
        <v>46</v>
      </c>
      <c r="AN10" s="45" t="s">
        <v>47</v>
      </c>
      <c r="AO10" s="25" t="s">
        <v>48</v>
      </c>
      <c r="AP10" s="25" t="s">
        <v>49</v>
      </c>
      <c r="AQ10" s="72"/>
    </row>
    <row r="11" spans="1:43" s="46" customFormat="1" ht="93" hidden="1" customHeight="1" x14ac:dyDescent="0.25">
      <c r="A11" s="42" t="s">
        <v>41</v>
      </c>
      <c r="B11" s="43" t="s">
        <v>42</v>
      </c>
      <c r="C11" s="43">
        <v>526</v>
      </c>
      <c r="D11" s="22" t="s">
        <v>43</v>
      </c>
      <c r="E11" s="22" t="s">
        <v>50</v>
      </c>
      <c r="F11" s="23">
        <v>44621</v>
      </c>
      <c r="G11" s="23">
        <v>44895</v>
      </c>
      <c r="H11" s="271"/>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2" si="0">+J11+L11+N11+P11+R11+T11+V11+X11+Z11+AB11+AD11+AF11</f>
        <v>1.0000000000000002</v>
      </c>
      <c r="AI11" s="44">
        <f t="shared" si="0"/>
        <v>0</v>
      </c>
      <c r="AJ11" s="22" t="s">
        <v>51</v>
      </c>
      <c r="AK11" s="291"/>
      <c r="AL11" s="270"/>
      <c r="AM11" s="45" t="s">
        <v>46</v>
      </c>
      <c r="AN11" s="25" t="s">
        <v>48</v>
      </c>
      <c r="AO11" s="45" t="s">
        <v>47</v>
      </c>
      <c r="AP11" s="25" t="s">
        <v>49</v>
      </c>
      <c r="AQ11" s="72"/>
    </row>
    <row r="12" spans="1:43" s="46" customFormat="1" ht="68.25" hidden="1" customHeight="1" x14ac:dyDescent="0.25">
      <c r="A12" s="42" t="s">
        <v>41</v>
      </c>
      <c r="B12" s="43" t="s">
        <v>42</v>
      </c>
      <c r="C12" s="43">
        <v>526</v>
      </c>
      <c r="D12" s="22" t="s">
        <v>43</v>
      </c>
      <c r="E12" s="22" t="s">
        <v>52</v>
      </c>
      <c r="F12" s="23">
        <v>44621</v>
      </c>
      <c r="G12" s="23">
        <v>44910</v>
      </c>
      <c r="H12" s="271"/>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91"/>
      <c r="AL12" s="270"/>
      <c r="AM12" s="45" t="s">
        <v>46</v>
      </c>
      <c r="AN12" s="25" t="s">
        <v>48</v>
      </c>
      <c r="AO12" s="45" t="s">
        <v>47</v>
      </c>
      <c r="AP12" s="25" t="s">
        <v>49</v>
      </c>
      <c r="AQ12" s="72"/>
    </row>
    <row r="13" spans="1:43" s="46" customFormat="1" ht="83.25" hidden="1" customHeight="1" x14ac:dyDescent="0.25">
      <c r="A13" s="42" t="s">
        <v>41</v>
      </c>
      <c r="B13" s="43" t="s">
        <v>42</v>
      </c>
      <c r="C13" s="43">
        <v>526</v>
      </c>
      <c r="D13" s="22" t="s">
        <v>43</v>
      </c>
      <c r="E13" s="22" t="s">
        <v>54</v>
      </c>
      <c r="F13" s="23">
        <v>44743</v>
      </c>
      <c r="G13" s="23">
        <v>44910</v>
      </c>
      <c r="H13" s="271"/>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92"/>
      <c r="AL13" s="277"/>
      <c r="AM13" s="45" t="s">
        <v>46</v>
      </c>
      <c r="AN13" s="45" t="s">
        <v>47</v>
      </c>
      <c r="AO13" s="25" t="s">
        <v>48</v>
      </c>
      <c r="AP13" s="25" t="s">
        <v>49</v>
      </c>
      <c r="AQ13" s="72"/>
    </row>
    <row r="14" spans="1:43" s="46" customFormat="1" ht="84.75" hidden="1" customHeight="1" x14ac:dyDescent="0.25">
      <c r="A14" s="42" t="s">
        <v>41</v>
      </c>
      <c r="B14" s="43" t="s">
        <v>42</v>
      </c>
      <c r="C14" s="43">
        <v>527</v>
      </c>
      <c r="D14" s="22" t="s">
        <v>56</v>
      </c>
      <c r="E14" s="22" t="s">
        <v>57</v>
      </c>
      <c r="F14" s="23">
        <v>44593</v>
      </c>
      <c r="G14" s="23">
        <v>44620</v>
      </c>
      <c r="H14" s="271">
        <f>+I14+I15+I16+I17+I18+I19+I20+I21+I22</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302">
        <v>1</v>
      </c>
      <c r="AL14" s="269">
        <v>1048640000</v>
      </c>
      <c r="AM14" s="45" t="s">
        <v>59</v>
      </c>
      <c r="AN14" s="45" t="s">
        <v>60</v>
      </c>
      <c r="AO14" s="25" t="s">
        <v>48</v>
      </c>
      <c r="AP14" s="25" t="s">
        <v>49</v>
      </c>
      <c r="AQ14" s="72"/>
    </row>
    <row r="15" spans="1:43" s="46" customFormat="1" ht="90.75" hidden="1" customHeight="1" x14ac:dyDescent="0.25">
      <c r="A15" s="42" t="s">
        <v>41</v>
      </c>
      <c r="B15" s="43" t="s">
        <v>42</v>
      </c>
      <c r="C15" s="43">
        <v>527</v>
      </c>
      <c r="D15" s="22" t="s">
        <v>56</v>
      </c>
      <c r="E15" s="22" t="s">
        <v>61</v>
      </c>
      <c r="F15" s="23">
        <v>44593</v>
      </c>
      <c r="G15" s="23">
        <v>44773</v>
      </c>
      <c r="H15" s="271"/>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302"/>
      <c r="AL15" s="270"/>
      <c r="AM15" s="45" t="s">
        <v>59</v>
      </c>
      <c r="AN15" s="45" t="s">
        <v>60</v>
      </c>
      <c r="AO15" s="25" t="s">
        <v>48</v>
      </c>
      <c r="AP15" s="25" t="s">
        <v>49</v>
      </c>
      <c r="AQ15" s="72"/>
    </row>
    <row r="16" spans="1:43" s="46" customFormat="1" ht="72" hidden="1" customHeight="1" x14ac:dyDescent="0.25">
      <c r="A16" s="42" t="s">
        <v>41</v>
      </c>
      <c r="B16" s="43" t="s">
        <v>42</v>
      </c>
      <c r="C16" s="43">
        <v>527</v>
      </c>
      <c r="D16" s="22" t="s">
        <v>56</v>
      </c>
      <c r="E16" s="22" t="s">
        <v>63</v>
      </c>
      <c r="F16" s="23">
        <v>44621</v>
      </c>
      <c r="G16" s="23">
        <v>44712</v>
      </c>
      <c r="H16" s="271"/>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302"/>
      <c r="AL16" s="270"/>
      <c r="AM16" s="45" t="s">
        <v>59</v>
      </c>
      <c r="AN16" s="45" t="s">
        <v>60</v>
      </c>
      <c r="AO16" s="25" t="s">
        <v>48</v>
      </c>
      <c r="AP16" s="25" t="s">
        <v>49</v>
      </c>
      <c r="AQ16" s="72"/>
    </row>
    <row r="17" spans="1:43" s="46" customFormat="1" ht="72" hidden="1" customHeight="1" x14ac:dyDescent="0.25">
      <c r="A17" s="42" t="s">
        <v>41</v>
      </c>
      <c r="B17" s="43" t="s">
        <v>42</v>
      </c>
      <c r="C17" s="43">
        <v>527</v>
      </c>
      <c r="D17" s="22" t="s">
        <v>56</v>
      </c>
      <c r="E17" s="22" t="s">
        <v>65</v>
      </c>
      <c r="F17" s="23">
        <v>44713</v>
      </c>
      <c r="G17" s="23">
        <v>44773</v>
      </c>
      <c r="H17" s="271"/>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302"/>
      <c r="AL17" s="270"/>
      <c r="AM17" s="45" t="s">
        <v>59</v>
      </c>
      <c r="AN17" s="45" t="s">
        <v>60</v>
      </c>
      <c r="AO17" s="25" t="s">
        <v>48</v>
      </c>
      <c r="AP17" s="25" t="s">
        <v>49</v>
      </c>
      <c r="AQ17" s="72"/>
    </row>
    <row r="18" spans="1:43" s="46" customFormat="1" ht="65.25" hidden="1" customHeight="1" x14ac:dyDescent="0.25">
      <c r="A18" s="42" t="s">
        <v>41</v>
      </c>
      <c r="B18" s="43" t="s">
        <v>42</v>
      </c>
      <c r="C18" s="43">
        <v>527</v>
      </c>
      <c r="D18" s="22" t="s">
        <v>56</v>
      </c>
      <c r="E18" s="22" t="s">
        <v>67</v>
      </c>
      <c r="F18" s="23">
        <v>44621</v>
      </c>
      <c r="G18" s="23">
        <v>44651</v>
      </c>
      <c r="H18" s="271"/>
      <c r="I18" s="24">
        <v>0.1</v>
      </c>
      <c r="J18" s="24"/>
      <c r="K18" s="24"/>
      <c r="L18" s="24"/>
      <c r="M18" s="24"/>
      <c r="N18" s="24">
        <v>1</v>
      </c>
      <c r="O18" s="24"/>
      <c r="P18" s="24"/>
      <c r="Q18" s="24"/>
      <c r="R18" s="24"/>
      <c r="S18" s="24"/>
      <c r="T18" s="24"/>
      <c r="U18" s="24"/>
      <c r="V18" s="24"/>
      <c r="W18" s="24"/>
      <c r="X18" s="24"/>
      <c r="Y18" s="24"/>
      <c r="Z18" s="24"/>
      <c r="AA18" s="24"/>
      <c r="AB18" s="24"/>
      <c r="AC18" s="24"/>
      <c r="AD18" s="24"/>
      <c r="AE18" s="24"/>
      <c r="AF18" s="24"/>
      <c r="AG18" s="24"/>
      <c r="AH18" s="24">
        <f t="shared" si="0"/>
        <v>1</v>
      </c>
      <c r="AI18" s="44">
        <f t="shared" si="0"/>
        <v>0</v>
      </c>
      <c r="AJ18" s="22" t="s">
        <v>68</v>
      </c>
      <c r="AK18" s="302"/>
      <c r="AL18" s="270"/>
      <c r="AM18" s="45" t="s">
        <v>59</v>
      </c>
      <c r="AN18" s="45" t="s">
        <v>60</v>
      </c>
      <c r="AO18" s="25" t="s">
        <v>48</v>
      </c>
      <c r="AP18" s="25" t="s">
        <v>49</v>
      </c>
      <c r="AQ18" s="72"/>
    </row>
    <row r="19" spans="1:43" s="46" customFormat="1" ht="66" hidden="1" customHeight="1" x14ac:dyDescent="0.25">
      <c r="A19" s="42" t="s">
        <v>41</v>
      </c>
      <c r="B19" s="43" t="s">
        <v>42</v>
      </c>
      <c r="C19" s="43">
        <v>527</v>
      </c>
      <c r="D19" s="22" t="s">
        <v>56</v>
      </c>
      <c r="E19" s="22" t="s">
        <v>69</v>
      </c>
      <c r="F19" s="23">
        <v>44835</v>
      </c>
      <c r="G19" s="23">
        <v>44895</v>
      </c>
      <c r="H19" s="271"/>
      <c r="I19" s="24">
        <v>0.1</v>
      </c>
      <c r="J19" s="24"/>
      <c r="K19" s="24"/>
      <c r="L19" s="24"/>
      <c r="M19" s="24"/>
      <c r="N19" s="24"/>
      <c r="O19" s="24"/>
      <c r="P19" s="24"/>
      <c r="Q19" s="24"/>
      <c r="R19" s="24"/>
      <c r="S19" s="24"/>
      <c r="T19" s="24"/>
      <c r="U19" s="24"/>
      <c r="V19" s="24"/>
      <c r="W19" s="24"/>
      <c r="X19" s="24"/>
      <c r="Y19" s="24"/>
      <c r="Z19" s="24"/>
      <c r="AA19" s="24"/>
      <c r="AB19" s="24">
        <v>0.5</v>
      </c>
      <c r="AC19" s="24"/>
      <c r="AD19" s="24">
        <v>0.5</v>
      </c>
      <c r="AE19" s="24"/>
      <c r="AF19" s="24"/>
      <c r="AG19" s="24"/>
      <c r="AH19" s="24">
        <f t="shared" si="0"/>
        <v>1</v>
      </c>
      <c r="AI19" s="44">
        <f t="shared" si="0"/>
        <v>0</v>
      </c>
      <c r="AJ19" s="22" t="s">
        <v>70</v>
      </c>
      <c r="AK19" s="302"/>
      <c r="AL19" s="270"/>
      <c r="AM19" s="45" t="s">
        <v>59</v>
      </c>
      <c r="AN19" s="45" t="s">
        <v>60</v>
      </c>
      <c r="AO19" s="25" t="s">
        <v>48</v>
      </c>
      <c r="AP19" s="25" t="s">
        <v>49</v>
      </c>
      <c r="AQ19" s="72"/>
    </row>
    <row r="20" spans="1:43" s="46" customFormat="1" ht="70.5" hidden="1" customHeight="1" x14ac:dyDescent="0.25">
      <c r="A20" s="42" t="s">
        <v>41</v>
      </c>
      <c r="B20" s="43" t="s">
        <v>42</v>
      </c>
      <c r="C20" s="43">
        <v>527</v>
      </c>
      <c r="D20" s="22" t="s">
        <v>56</v>
      </c>
      <c r="E20" s="22" t="s">
        <v>71</v>
      </c>
      <c r="F20" s="23">
        <v>44743</v>
      </c>
      <c r="G20" s="23">
        <v>44895</v>
      </c>
      <c r="H20" s="271"/>
      <c r="I20" s="24">
        <v>0.1</v>
      </c>
      <c r="J20" s="24"/>
      <c r="K20" s="24"/>
      <c r="L20" s="24"/>
      <c r="M20" s="24"/>
      <c r="N20" s="24"/>
      <c r="O20" s="24"/>
      <c r="P20" s="24"/>
      <c r="Q20" s="24"/>
      <c r="R20" s="24"/>
      <c r="S20" s="24"/>
      <c r="T20" s="24"/>
      <c r="U20" s="24"/>
      <c r="V20" s="24">
        <v>0.2</v>
      </c>
      <c r="W20" s="24"/>
      <c r="X20" s="24">
        <v>0.2</v>
      </c>
      <c r="Y20" s="24"/>
      <c r="Z20" s="24">
        <v>0.2</v>
      </c>
      <c r="AA20" s="24"/>
      <c r="AB20" s="24">
        <v>0.2</v>
      </c>
      <c r="AC20" s="24"/>
      <c r="AD20" s="24">
        <v>0.2</v>
      </c>
      <c r="AE20" s="24"/>
      <c r="AF20" s="24"/>
      <c r="AG20" s="24"/>
      <c r="AH20" s="24">
        <f t="shared" si="0"/>
        <v>1</v>
      </c>
      <c r="AI20" s="44">
        <f t="shared" si="0"/>
        <v>0</v>
      </c>
      <c r="AJ20" s="22" t="s">
        <v>72</v>
      </c>
      <c r="AK20" s="302"/>
      <c r="AL20" s="270"/>
      <c r="AM20" s="45" t="s">
        <v>73</v>
      </c>
      <c r="AN20" s="45" t="s">
        <v>74</v>
      </c>
      <c r="AO20" s="25" t="s">
        <v>48</v>
      </c>
      <c r="AP20" s="25" t="s">
        <v>49</v>
      </c>
      <c r="AQ20" s="72"/>
    </row>
    <row r="21" spans="1:43" s="46" customFormat="1" ht="84" hidden="1" customHeight="1" x14ac:dyDescent="0.25">
      <c r="A21" s="42" t="s">
        <v>41</v>
      </c>
      <c r="B21" s="43" t="s">
        <v>42</v>
      </c>
      <c r="C21" s="43">
        <v>527</v>
      </c>
      <c r="D21" s="22" t="s">
        <v>56</v>
      </c>
      <c r="E21" s="22" t="s">
        <v>75</v>
      </c>
      <c r="F21" s="23">
        <v>44593</v>
      </c>
      <c r="G21" s="23">
        <v>44895</v>
      </c>
      <c r="H21" s="271"/>
      <c r="I21" s="24">
        <v>0.1</v>
      </c>
      <c r="J21" s="24"/>
      <c r="K21" s="24"/>
      <c r="L21" s="24">
        <v>0.1</v>
      </c>
      <c r="M21" s="24"/>
      <c r="N21" s="24">
        <v>0.1</v>
      </c>
      <c r="O21" s="24"/>
      <c r="P21" s="24">
        <v>0.1</v>
      </c>
      <c r="Q21" s="24"/>
      <c r="R21" s="24">
        <v>0.1</v>
      </c>
      <c r="S21" s="24"/>
      <c r="T21" s="24">
        <v>0.1</v>
      </c>
      <c r="U21" s="24"/>
      <c r="V21" s="24">
        <v>0.1</v>
      </c>
      <c r="W21" s="24"/>
      <c r="X21" s="24">
        <v>0.1</v>
      </c>
      <c r="Y21" s="24"/>
      <c r="Z21" s="24">
        <v>0.1</v>
      </c>
      <c r="AA21" s="24"/>
      <c r="AB21" s="24">
        <v>0.1</v>
      </c>
      <c r="AC21" s="24"/>
      <c r="AD21" s="24">
        <v>0.1</v>
      </c>
      <c r="AE21" s="24"/>
      <c r="AF21" s="24"/>
      <c r="AG21" s="24"/>
      <c r="AH21" s="24">
        <f t="shared" si="0"/>
        <v>0.99999999999999989</v>
      </c>
      <c r="AI21" s="44">
        <f t="shared" si="0"/>
        <v>0</v>
      </c>
      <c r="AJ21" s="22" t="s">
        <v>76</v>
      </c>
      <c r="AK21" s="302"/>
      <c r="AL21" s="270"/>
      <c r="AM21" s="45" t="s">
        <v>73</v>
      </c>
      <c r="AN21" s="45" t="s">
        <v>74</v>
      </c>
      <c r="AO21" s="25" t="s">
        <v>48</v>
      </c>
      <c r="AP21" s="25" t="s">
        <v>49</v>
      </c>
      <c r="AQ21" s="72"/>
    </row>
    <row r="22" spans="1:43" s="46" customFormat="1" ht="91.5" hidden="1" customHeight="1" x14ac:dyDescent="0.25">
      <c r="A22" s="42" t="s">
        <v>41</v>
      </c>
      <c r="B22" s="43" t="s">
        <v>42</v>
      </c>
      <c r="C22" s="43">
        <v>527</v>
      </c>
      <c r="D22" s="22" t="s">
        <v>56</v>
      </c>
      <c r="E22" s="22" t="s">
        <v>77</v>
      </c>
      <c r="F22" s="23">
        <v>44562</v>
      </c>
      <c r="G22" s="23">
        <v>44773</v>
      </c>
      <c r="H22" s="271"/>
      <c r="I22" s="24">
        <v>0.1</v>
      </c>
      <c r="J22" s="24">
        <v>0.15</v>
      </c>
      <c r="K22" s="24"/>
      <c r="L22" s="24">
        <v>0.15</v>
      </c>
      <c r="M22" s="24"/>
      <c r="N22" s="24">
        <v>0.15</v>
      </c>
      <c r="O22" s="24"/>
      <c r="P22" s="24">
        <v>0.15</v>
      </c>
      <c r="Q22" s="24"/>
      <c r="R22" s="24">
        <v>0.15</v>
      </c>
      <c r="S22" s="24"/>
      <c r="T22" s="24">
        <v>0.15</v>
      </c>
      <c r="U22" s="24"/>
      <c r="V22" s="24">
        <v>0.1</v>
      </c>
      <c r="W22" s="24"/>
      <c r="X22" s="24"/>
      <c r="Y22" s="24"/>
      <c r="Z22" s="24"/>
      <c r="AA22" s="24"/>
      <c r="AB22" s="24"/>
      <c r="AC22" s="24"/>
      <c r="AD22" s="24"/>
      <c r="AE22" s="24"/>
      <c r="AF22" s="24"/>
      <c r="AG22" s="24"/>
      <c r="AH22" s="24">
        <f t="shared" si="0"/>
        <v>1</v>
      </c>
      <c r="AI22" s="44">
        <f t="shared" si="0"/>
        <v>0</v>
      </c>
      <c r="AJ22" s="22" t="s">
        <v>78</v>
      </c>
      <c r="AK22" s="302"/>
      <c r="AL22" s="277"/>
      <c r="AM22" s="45" t="s">
        <v>73</v>
      </c>
      <c r="AN22" s="45" t="s">
        <v>74</v>
      </c>
      <c r="AO22" s="25" t="s">
        <v>48</v>
      </c>
      <c r="AP22" s="25" t="s">
        <v>49</v>
      </c>
      <c r="AQ22" s="72"/>
    </row>
    <row r="23" spans="1:43" s="46" customFormat="1" ht="81.75" hidden="1" customHeight="1" x14ac:dyDescent="0.25">
      <c r="A23" s="42" t="s">
        <v>41</v>
      </c>
      <c r="B23" s="43" t="s">
        <v>42</v>
      </c>
      <c r="C23" s="43">
        <v>526</v>
      </c>
      <c r="D23" s="313" t="s">
        <v>79</v>
      </c>
      <c r="E23" s="22" t="s">
        <v>80</v>
      </c>
      <c r="F23" s="23">
        <v>44621</v>
      </c>
      <c r="G23" s="23">
        <v>44910</v>
      </c>
      <c r="H23" s="271">
        <f>+I23+I24+I25+I26+I27+I28+I29+I30</f>
        <v>0.99999999999999989</v>
      </c>
      <c r="I23" s="40">
        <v>0.15</v>
      </c>
      <c r="J23" s="24"/>
      <c r="K23" s="24"/>
      <c r="L23" s="24"/>
      <c r="M23" s="24"/>
      <c r="N23" s="24">
        <v>0.2</v>
      </c>
      <c r="O23" s="24"/>
      <c r="P23" s="24"/>
      <c r="Q23" s="24"/>
      <c r="R23" s="24">
        <v>0.2</v>
      </c>
      <c r="S23" s="24"/>
      <c r="T23" s="24"/>
      <c r="U23" s="24"/>
      <c r="V23" s="24">
        <v>0.2</v>
      </c>
      <c r="W23" s="24"/>
      <c r="X23" s="24"/>
      <c r="Y23" s="24"/>
      <c r="Z23" s="24">
        <v>0.2</v>
      </c>
      <c r="AA23" s="24"/>
      <c r="AB23" s="24"/>
      <c r="AC23" s="24"/>
      <c r="AD23" s="24">
        <v>0.2</v>
      </c>
      <c r="AE23" s="24"/>
      <c r="AF23" s="24"/>
      <c r="AG23" s="24"/>
      <c r="AH23" s="24">
        <f>+J23+L23+N23+P23+R23+T23+V23+X23+Z23+AB23+AD23+AF23</f>
        <v>1</v>
      </c>
      <c r="AI23" s="44">
        <f>+K23+M23+O23+Q23+S23+U23+W23+Y23+AA23+AC23+AE23+AG23</f>
        <v>0</v>
      </c>
      <c r="AJ23" s="26" t="s">
        <v>81</v>
      </c>
      <c r="AK23" s="47" t="s">
        <v>82</v>
      </c>
      <c r="AL23" s="47" t="s">
        <v>82</v>
      </c>
      <c r="AM23" s="45" t="s">
        <v>83</v>
      </c>
      <c r="AN23" s="45" t="s">
        <v>74</v>
      </c>
      <c r="AO23" s="25" t="s">
        <v>84</v>
      </c>
      <c r="AP23" s="25" t="s">
        <v>49</v>
      </c>
      <c r="AQ23" s="72"/>
    </row>
    <row r="24" spans="1:43" s="46" customFormat="1" ht="57" hidden="1" customHeight="1" x14ac:dyDescent="0.25">
      <c r="A24" s="42" t="s">
        <v>41</v>
      </c>
      <c r="B24" s="43" t="s">
        <v>42</v>
      </c>
      <c r="C24" s="43">
        <v>526</v>
      </c>
      <c r="D24" s="313"/>
      <c r="E24" s="22" t="s">
        <v>85</v>
      </c>
      <c r="F24" s="23">
        <v>44835</v>
      </c>
      <c r="G24" s="23">
        <v>44865</v>
      </c>
      <c r="H24" s="271"/>
      <c r="I24" s="40">
        <v>0.15</v>
      </c>
      <c r="J24" s="24"/>
      <c r="K24" s="24"/>
      <c r="L24" s="24"/>
      <c r="M24" s="24"/>
      <c r="N24" s="24"/>
      <c r="O24" s="24"/>
      <c r="P24" s="24"/>
      <c r="Q24" s="24"/>
      <c r="R24" s="24"/>
      <c r="S24" s="24"/>
      <c r="T24" s="24"/>
      <c r="U24" s="24"/>
      <c r="V24" s="24"/>
      <c r="W24" s="24"/>
      <c r="X24" s="24"/>
      <c r="Y24" s="24"/>
      <c r="Z24" s="24"/>
      <c r="AA24" s="24"/>
      <c r="AB24" s="24">
        <v>1</v>
      </c>
      <c r="AC24" s="24"/>
      <c r="AD24" s="24"/>
      <c r="AE24" s="24"/>
      <c r="AF24" s="24"/>
      <c r="AG24" s="24"/>
      <c r="AH24" s="24">
        <f t="shared" ref="AH24:AI39" si="1">+J24+L24+N24+P24+R24+T24+V24+X24+Z24+AB24+AD24+AF24</f>
        <v>1</v>
      </c>
      <c r="AI24" s="44">
        <f t="shared" si="1"/>
        <v>0</v>
      </c>
      <c r="AJ24" s="26" t="s">
        <v>86</v>
      </c>
      <c r="AK24" s="47" t="s">
        <v>82</v>
      </c>
      <c r="AL24" s="47" t="s">
        <v>82</v>
      </c>
      <c r="AM24" s="45" t="s">
        <v>83</v>
      </c>
      <c r="AN24" s="45" t="s">
        <v>74</v>
      </c>
      <c r="AO24" s="25" t="s">
        <v>84</v>
      </c>
      <c r="AP24" s="25" t="s">
        <v>49</v>
      </c>
      <c r="AQ24" s="72"/>
    </row>
    <row r="25" spans="1:43" s="46" customFormat="1" ht="81.75" hidden="1" customHeight="1" x14ac:dyDescent="0.25">
      <c r="A25" s="42" t="s">
        <v>41</v>
      </c>
      <c r="B25" s="43" t="s">
        <v>42</v>
      </c>
      <c r="C25" s="43">
        <v>526</v>
      </c>
      <c r="D25" s="313"/>
      <c r="E25" s="22" t="s">
        <v>87</v>
      </c>
      <c r="F25" s="23">
        <v>44621</v>
      </c>
      <c r="G25" s="23">
        <v>44772</v>
      </c>
      <c r="H25" s="271"/>
      <c r="I25" s="40">
        <v>0.15</v>
      </c>
      <c r="J25" s="24"/>
      <c r="K25" s="24"/>
      <c r="L25" s="24"/>
      <c r="M25" s="24"/>
      <c r="N25" s="24">
        <v>0.2</v>
      </c>
      <c r="O25" s="24"/>
      <c r="P25" s="24">
        <v>0.2</v>
      </c>
      <c r="Q25" s="24"/>
      <c r="R25" s="24">
        <v>0.2</v>
      </c>
      <c r="S25" s="24"/>
      <c r="T25" s="24">
        <v>0.2</v>
      </c>
      <c r="U25" s="24"/>
      <c r="V25" s="24">
        <v>0.2</v>
      </c>
      <c r="W25" s="24"/>
      <c r="X25" s="24"/>
      <c r="Y25" s="24"/>
      <c r="Z25" s="24"/>
      <c r="AA25" s="24"/>
      <c r="AB25" s="24"/>
      <c r="AC25" s="24"/>
      <c r="AD25" s="24"/>
      <c r="AE25" s="24"/>
      <c r="AF25" s="24"/>
      <c r="AG25" s="24"/>
      <c r="AH25" s="24">
        <f t="shared" si="1"/>
        <v>1</v>
      </c>
      <c r="AI25" s="44">
        <f t="shared" si="1"/>
        <v>0</v>
      </c>
      <c r="AJ25" s="26" t="s">
        <v>88</v>
      </c>
      <c r="AK25" s="47" t="s">
        <v>82</v>
      </c>
      <c r="AL25" s="47" t="s">
        <v>82</v>
      </c>
      <c r="AM25" s="45" t="s">
        <v>83</v>
      </c>
      <c r="AN25" s="45" t="s">
        <v>74</v>
      </c>
      <c r="AO25" s="25" t="s">
        <v>84</v>
      </c>
      <c r="AP25" s="25" t="s">
        <v>49</v>
      </c>
      <c r="AQ25" s="72"/>
    </row>
    <row r="26" spans="1:43" s="46" customFormat="1" ht="76.5" hidden="1" customHeight="1" x14ac:dyDescent="0.25">
      <c r="A26" s="42" t="s">
        <v>41</v>
      </c>
      <c r="B26" s="43" t="s">
        <v>42</v>
      </c>
      <c r="C26" s="43">
        <v>526</v>
      </c>
      <c r="D26" s="22" t="s">
        <v>89</v>
      </c>
      <c r="E26" s="22" t="s">
        <v>90</v>
      </c>
      <c r="F26" s="23">
        <v>44607</v>
      </c>
      <c r="G26" s="23">
        <v>44742</v>
      </c>
      <c r="H26" s="271"/>
      <c r="I26" s="40">
        <v>0.1</v>
      </c>
      <c r="J26" s="24"/>
      <c r="K26" s="24"/>
      <c r="L26" s="24">
        <v>0.2</v>
      </c>
      <c r="M26" s="24"/>
      <c r="N26" s="24">
        <v>0.2</v>
      </c>
      <c r="O26" s="24"/>
      <c r="P26" s="24">
        <v>0.2</v>
      </c>
      <c r="Q26" s="24"/>
      <c r="R26" s="24">
        <v>0.2</v>
      </c>
      <c r="S26" s="24"/>
      <c r="T26" s="24">
        <v>0.2</v>
      </c>
      <c r="U26" s="24"/>
      <c r="V26" s="24"/>
      <c r="W26" s="24"/>
      <c r="X26" s="24"/>
      <c r="Y26" s="24"/>
      <c r="Z26" s="24"/>
      <c r="AA26" s="24"/>
      <c r="AB26" s="24"/>
      <c r="AC26" s="24"/>
      <c r="AD26" s="24"/>
      <c r="AE26" s="24"/>
      <c r="AF26" s="24"/>
      <c r="AG26" s="24"/>
      <c r="AH26" s="24">
        <f t="shared" si="1"/>
        <v>1</v>
      </c>
      <c r="AI26" s="44">
        <f t="shared" si="1"/>
        <v>0</v>
      </c>
      <c r="AJ26" s="26" t="s">
        <v>91</v>
      </c>
      <c r="AK26" s="47" t="s">
        <v>82</v>
      </c>
      <c r="AL26" s="47" t="s">
        <v>82</v>
      </c>
      <c r="AM26" s="45" t="s">
        <v>83</v>
      </c>
      <c r="AN26" s="45" t="s">
        <v>74</v>
      </c>
      <c r="AO26" s="25" t="s">
        <v>84</v>
      </c>
      <c r="AP26" s="25" t="s">
        <v>49</v>
      </c>
      <c r="AQ26" s="72"/>
    </row>
    <row r="27" spans="1:43" s="46" customFormat="1" ht="60.75" hidden="1" customHeight="1" x14ac:dyDescent="0.25">
      <c r="A27" s="42" t="s">
        <v>41</v>
      </c>
      <c r="B27" s="43" t="s">
        <v>42</v>
      </c>
      <c r="C27" s="43">
        <v>526</v>
      </c>
      <c r="D27" s="22" t="s">
        <v>92</v>
      </c>
      <c r="E27" s="22" t="s">
        <v>93</v>
      </c>
      <c r="F27" s="23">
        <v>44593</v>
      </c>
      <c r="G27" s="23">
        <v>44865</v>
      </c>
      <c r="H27" s="271"/>
      <c r="I27" s="40">
        <v>0.1</v>
      </c>
      <c r="J27" s="24"/>
      <c r="K27" s="24"/>
      <c r="L27" s="24">
        <v>0.2</v>
      </c>
      <c r="M27" s="24"/>
      <c r="N27" s="24"/>
      <c r="O27" s="24"/>
      <c r="P27" s="24">
        <v>0.2</v>
      </c>
      <c r="Q27" s="24"/>
      <c r="R27" s="24"/>
      <c r="S27" s="24"/>
      <c r="T27" s="24">
        <v>0.2</v>
      </c>
      <c r="U27" s="24"/>
      <c r="V27" s="24"/>
      <c r="W27" s="24"/>
      <c r="X27" s="24">
        <v>0.2</v>
      </c>
      <c r="Y27" s="24"/>
      <c r="Z27" s="24"/>
      <c r="AA27" s="24"/>
      <c r="AB27" s="24">
        <v>0.2</v>
      </c>
      <c r="AC27" s="24"/>
      <c r="AD27" s="24"/>
      <c r="AE27" s="24"/>
      <c r="AF27" s="24"/>
      <c r="AG27" s="24"/>
      <c r="AH27" s="24">
        <f t="shared" si="1"/>
        <v>1</v>
      </c>
      <c r="AI27" s="44">
        <f t="shared" si="1"/>
        <v>0</v>
      </c>
      <c r="AJ27" s="26" t="s">
        <v>94</v>
      </c>
      <c r="AK27" s="47" t="s">
        <v>82</v>
      </c>
      <c r="AL27" s="47" t="s">
        <v>82</v>
      </c>
      <c r="AM27" s="45" t="s">
        <v>83</v>
      </c>
      <c r="AN27" s="45" t="s">
        <v>74</v>
      </c>
      <c r="AO27" s="25" t="s">
        <v>84</v>
      </c>
      <c r="AP27" s="25" t="s">
        <v>49</v>
      </c>
      <c r="AQ27" s="72"/>
    </row>
    <row r="28" spans="1:43" s="46" customFormat="1" ht="148.5" hidden="1" customHeight="1" x14ac:dyDescent="0.25">
      <c r="A28" s="42" t="s">
        <v>41</v>
      </c>
      <c r="B28" s="43" t="s">
        <v>42</v>
      </c>
      <c r="C28" s="43">
        <v>526</v>
      </c>
      <c r="D28" s="22" t="s">
        <v>95</v>
      </c>
      <c r="E28" s="22" t="s">
        <v>96</v>
      </c>
      <c r="F28" s="23">
        <v>44593</v>
      </c>
      <c r="G28" s="23">
        <v>44711</v>
      </c>
      <c r="H28" s="271"/>
      <c r="I28" s="40">
        <v>0.1</v>
      </c>
      <c r="J28" s="24"/>
      <c r="K28" s="24"/>
      <c r="L28" s="24">
        <v>0.25</v>
      </c>
      <c r="M28" s="24"/>
      <c r="N28" s="24">
        <v>0.25</v>
      </c>
      <c r="O28" s="24"/>
      <c r="P28" s="24">
        <v>0.25</v>
      </c>
      <c r="Q28" s="24"/>
      <c r="R28" s="24">
        <v>0.25</v>
      </c>
      <c r="S28" s="24"/>
      <c r="T28" s="24"/>
      <c r="U28" s="24"/>
      <c r="V28" s="24"/>
      <c r="W28" s="24"/>
      <c r="X28" s="24"/>
      <c r="Y28" s="24"/>
      <c r="Z28" s="24"/>
      <c r="AA28" s="24"/>
      <c r="AB28" s="24"/>
      <c r="AC28" s="24"/>
      <c r="AD28" s="24"/>
      <c r="AE28" s="24"/>
      <c r="AF28" s="24"/>
      <c r="AG28" s="24"/>
      <c r="AH28" s="24">
        <f t="shared" si="1"/>
        <v>1</v>
      </c>
      <c r="AI28" s="44">
        <f t="shared" si="1"/>
        <v>0</v>
      </c>
      <c r="AJ28" s="26" t="s">
        <v>97</v>
      </c>
      <c r="AK28" s="47" t="s">
        <v>82</v>
      </c>
      <c r="AL28" s="47" t="s">
        <v>82</v>
      </c>
      <c r="AM28" s="45" t="s">
        <v>83</v>
      </c>
      <c r="AN28" s="45" t="s">
        <v>74</v>
      </c>
      <c r="AO28" s="25" t="s">
        <v>84</v>
      </c>
      <c r="AP28" s="25" t="s">
        <v>49</v>
      </c>
      <c r="AQ28" s="72"/>
    </row>
    <row r="29" spans="1:43" s="46" customFormat="1" ht="62.25" hidden="1" customHeight="1" x14ac:dyDescent="0.25">
      <c r="A29" s="42" t="s">
        <v>41</v>
      </c>
      <c r="B29" s="43" t="s">
        <v>42</v>
      </c>
      <c r="C29" s="43">
        <v>526</v>
      </c>
      <c r="D29" s="22" t="s">
        <v>98</v>
      </c>
      <c r="E29" s="22" t="s">
        <v>99</v>
      </c>
      <c r="F29" s="23">
        <v>44652</v>
      </c>
      <c r="G29" s="23">
        <v>44910</v>
      </c>
      <c r="H29" s="271"/>
      <c r="I29" s="40">
        <v>0.1</v>
      </c>
      <c r="J29" s="24"/>
      <c r="K29" s="24"/>
      <c r="L29" s="24"/>
      <c r="M29" s="24"/>
      <c r="N29" s="24"/>
      <c r="O29" s="24"/>
      <c r="P29" s="24">
        <v>0.2</v>
      </c>
      <c r="Q29" s="24"/>
      <c r="R29" s="24"/>
      <c r="S29" s="24"/>
      <c r="T29" s="24">
        <v>0.2</v>
      </c>
      <c r="U29" s="24"/>
      <c r="V29" s="24"/>
      <c r="W29" s="24"/>
      <c r="X29" s="24">
        <v>0.2</v>
      </c>
      <c r="Y29" s="24"/>
      <c r="Z29" s="24"/>
      <c r="AA29" s="24"/>
      <c r="AB29" s="24">
        <v>0.2</v>
      </c>
      <c r="AC29" s="24"/>
      <c r="AD29" s="24"/>
      <c r="AE29" s="24"/>
      <c r="AF29" s="24">
        <v>0.2</v>
      </c>
      <c r="AG29" s="24"/>
      <c r="AH29" s="24">
        <f t="shared" si="1"/>
        <v>1</v>
      </c>
      <c r="AI29" s="44">
        <f t="shared" si="1"/>
        <v>0</v>
      </c>
      <c r="AJ29" s="26" t="s">
        <v>100</v>
      </c>
      <c r="AK29" s="47" t="s">
        <v>82</v>
      </c>
      <c r="AL29" s="47" t="s">
        <v>82</v>
      </c>
      <c r="AM29" s="45" t="s">
        <v>83</v>
      </c>
      <c r="AN29" s="45" t="s">
        <v>74</v>
      </c>
      <c r="AO29" s="25" t="s">
        <v>84</v>
      </c>
      <c r="AP29" s="25" t="s">
        <v>49</v>
      </c>
      <c r="AQ29" s="72"/>
    </row>
    <row r="30" spans="1:43" s="46" customFormat="1" ht="71.25" hidden="1" customHeight="1" x14ac:dyDescent="0.25">
      <c r="A30" s="42" t="s">
        <v>41</v>
      </c>
      <c r="B30" s="43" t="s">
        <v>42</v>
      </c>
      <c r="C30" s="43">
        <v>526</v>
      </c>
      <c r="D30" s="22" t="s">
        <v>101</v>
      </c>
      <c r="E30" s="22" t="s">
        <v>102</v>
      </c>
      <c r="F30" s="23">
        <v>44621</v>
      </c>
      <c r="G30" s="23">
        <v>44926</v>
      </c>
      <c r="H30" s="271"/>
      <c r="I30" s="40">
        <v>0.15</v>
      </c>
      <c r="J30" s="24"/>
      <c r="K30" s="24"/>
      <c r="L30" s="24"/>
      <c r="M30" s="24"/>
      <c r="N30" s="24">
        <v>0.25</v>
      </c>
      <c r="O30" s="24"/>
      <c r="P30" s="24"/>
      <c r="Q30" s="24"/>
      <c r="R30" s="24"/>
      <c r="S30" s="24"/>
      <c r="T30" s="24">
        <v>0.25</v>
      </c>
      <c r="U30" s="24"/>
      <c r="V30" s="24"/>
      <c r="W30" s="24"/>
      <c r="X30" s="24"/>
      <c r="Y30" s="24"/>
      <c r="Z30" s="24">
        <v>0.25</v>
      </c>
      <c r="AA30" s="24"/>
      <c r="AB30" s="24"/>
      <c r="AC30" s="24"/>
      <c r="AD30" s="24"/>
      <c r="AE30" s="24"/>
      <c r="AF30" s="24">
        <v>0.25</v>
      </c>
      <c r="AG30" s="24"/>
      <c r="AH30" s="24">
        <f t="shared" si="1"/>
        <v>1</v>
      </c>
      <c r="AI30" s="44">
        <f t="shared" si="1"/>
        <v>0</v>
      </c>
      <c r="AJ30" s="26" t="s">
        <v>103</v>
      </c>
      <c r="AK30" s="47" t="s">
        <v>82</v>
      </c>
      <c r="AL30" s="47" t="s">
        <v>82</v>
      </c>
      <c r="AM30" s="45" t="s">
        <v>83</v>
      </c>
      <c r="AN30" s="45" t="s">
        <v>74</v>
      </c>
      <c r="AO30" s="25" t="s">
        <v>84</v>
      </c>
      <c r="AP30" s="25" t="s">
        <v>49</v>
      </c>
      <c r="AQ30" s="72"/>
    </row>
    <row r="31" spans="1:43" s="46" customFormat="1" ht="74.25" hidden="1" customHeight="1" x14ac:dyDescent="0.25">
      <c r="A31" s="42" t="s">
        <v>41</v>
      </c>
      <c r="B31" s="43" t="s">
        <v>42</v>
      </c>
      <c r="C31" s="43">
        <v>526</v>
      </c>
      <c r="D31" s="22" t="s">
        <v>104</v>
      </c>
      <c r="E31" s="22" t="s">
        <v>105</v>
      </c>
      <c r="F31" s="23">
        <v>44593</v>
      </c>
      <c r="G31" s="23">
        <v>44620</v>
      </c>
      <c r="H31" s="271">
        <f>SUM(I31:I53)</f>
        <v>1.01</v>
      </c>
      <c r="I31" s="40">
        <v>0.05</v>
      </c>
      <c r="J31" s="24"/>
      <c r="K31" s="24"/>
      <c r="L31" s="24">
        <v>1</v>
      </c>
      <c r="M31" s="24"/>
      <c r="N31" s="24"/>
      <c r="O31" s="24"/>
      <c r="P31" s="24"/>
      <c r="Q31" s="24"/>
      <c r="R31" s="24"/>
      <c r="S31" s="24"/>
      <c r="T31" s="24"/>
      <c r="U31" s="24"/>
      <c r="V31" s="24"/>
      <c r="W31" s="24"/>
      <c r="X31" s="24"/>
      <c r="Y31" s="24"/>
      <c r="Z31" s="24"/>
      <c r="AA31" s="24"/>
      <c r="AB31" s="24"/>
      <c r="AC31" s="24"/>
      <c r="AD31" s="24"/>
      <c r="AE31" s="24"/>
      <c r="AF31" s="24"/>
      <c r="AG31" s="24"/>
      <c r="AH31" s="24">
        <f t="shared" si="1"/>
        <v>1</v>
      </c>
      <c r="AI31" s="44">
        <f t="shared" si="1"/>
        <v>0</v>
      </c>
      <c r="AJ31" s="26" t="s">
        <v>106</v>
      </c>
      <c r="AK31" s="47" t="s">
        <v>82</v>
      </c>
      <c r="AL31" s="47" t="s">
        <v>82</v>
      </c>
      <c r="AM31" s="45" t="s">
        <v>107</v>
      </c>
      <c r="AN31" s="45" t="s">
        <v>108</v>
      </c>
      <c r="AO31" s="25" t="s">
        <v>48</v>
      </c>
      <c r="AP31" s="25" t="s">
        <v>49</v>
      </c>
      <c r="AQ31" s="72"/>
    </row>
    <row r="32" spans="1:43" s="46" customFormat="1" ht="99.75" hidden="1" x14ac:dyDescent="0.25">
      <c r="A32" s="42" t="s">
        <v>41</v>
      </c>
      <c r="B32" s="43" t="s">
        <v>42</v>
      </c>
      <c r="C32" s="43">
        <v>526</v>
      </c>
      <c r="D32" s="22" t="s">
        <v>109</v>
      </c>
      <c r="E32" s="22" t="s">
        <v>110</v>
      </c>
      <c r="F32" s="23">
        <v>44621</v>
      </c>
      <c r="G32" s="23">
        <v>44651</v>
      </c>
      <c r="H32" s="271"/>
      <c r="I32" s="40">
        <v>0.03</v>
      </c>
      <c r="J32" s="24"/>
      <c r="K32" s="24"/>
      <c r="L32" s="24"/>
      <c r="M32" s="24"/>
      <c r="N32" s="24">
        <v>1</v>
      </c>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111</v>
      </c>
      <c r="AK32" s="47" t="s">
        <v>82</v>
      </c>
      <c r="AL32" s="47" t="s">
        <v>82</v>
      </c>
      <c r="AM32" s="45" t="s">
        <v>107</v>
      </c>
      <c r="AN32" s="45" t="s">
        <v>108</v>
      </c>
      <c r="AO32" s="25" t="s">
        <v>48</v>
      </c>
      <c r="AP32" s="25" t="s">
        <v>49</v>
      </c>
      <c r="AQ32" s="72"/>
    </row>
    <row r="33" spans="1:43" s="46" customFormat="1" ht="112.35" hidden="1" customHeight="1" x14ac:dyDescent="0.25">
      <c r="A33" s="42" t="s">
        <v>41</v>
      </c>
      <c r="B33" s="43" t="s">
        <v>42</v>
      </c>
      <c r="C33" s="43">
        <v>526</v>
      </c>
      <c r="D33" s="22" t="s">
        <v>112</v>
      </c>
      <c r="E33" s="22" t="s">
        <v>113</v>
      </c>
      <c r="F33" s="23">
        <v>44652</v>
      </c>
      <c r="G33" s="23">
        <v>44923</v>
      </c>
      <c r="H33" s="271"/>
      <c r="I33" s="40">
        <v>0.12</v>
      </c>
      <c r="J33" s="24"/>
      <c r="K33" s="24"/>
      <c r="L33" s="24"/>
      <c r="M33" s="24"/>
      <c r="N33" s="24"/>
      <c r="O33" s="24"/>
      <c r="P33" s="24"/>
      <c r="Q33" s="24"/>
      <c r="R33" s="24"/>
      <c r="S33" s="24"/>
      <c r="T33" s="24">
        <v>0.33333333333333337</v>
      </c>
      <c r="U33" s="24"/>
      <c r="V33" s="24"/>
      <c r="W33" s="24"/>
      <c r="X33" s="24"/>
      <c r="Y33" s="24"/>
      <c r="Z33" s="24">
        <v>0.33333333333333337</v>
      </c>
      <c r="AA33" s="24"/>
      <c r="AB33" s="24"/>
      <c r="AC33" s="24"/>
      <c r="AD33" s="24"/>
      <c r="AE33" s="24"/>
      <c r="AF33" s="24">
        <v>0.33333333333333337</v>
      </c>
      <c r="AG33" s="24"/>
      <c r="AH33" s="24">
        <f t="shared" si="1"/>
        <v>1</v>
      </c>
      <c r="AI33" s="44">
        <f t="shared" si="1"/>
        <v>0</v>
      </c>
      <c r="AJ33" s="26" t="s">
        <v>114</v>
      </c>
      <c r="AK33" s="47" t="s">
        <v>82</v>
      </c>
      <c r="AL33" s="47" t="s">
        <v>82</v>
      </c>
      <c r="AM33" s="45" t="s">
        <v>107</v>
      </c>
      <c r="AN33" s="45" t="s">
        <v>108</v>
      </c>
      <c r="AO33" s="25" t="s">
        <v>48</v>
      </c>
      <c r="AP33" s="25" t="s">
        <v>49</v>
      </c>
      <c r="AQ33" s="72"/>
    </row>
    <row r="34" spans="1:43" s="46" customFormat="1" ht="113.45" hidden="1" customHeight="1" x14ac:dyDescent="0.25">
      <c r="A34" s="42" t="s">
        <v>41</v>
      </c>
      <c r="B34" s="43" t="s">
        <v>42</v>
      </c>
      <c r="C34" s="43">
        <v>526</v>
      </c>
      <c r="D34" s="22" t="s">
        <v>115</v>
      </c>
      <c r="E34" s="22" t="s">
        <v>116</v>
      </c>
      <c r="F34" s="23">
        <v>44682</v>
      </c>
      <c r="G34" s="23">
        <v>44895</v>
      </c>
      <c r="H34" s="271"/>
      <c r="I34" s="40">
        <v>0.05</v>
      </c>
      <c r="J34" s="24"/>
      <c r="K34" s="24"/>
      <c r="L34" s="24"/>
      <c r="M34" s="24"/>
      <c r="N34" s="24"/>
      <c r="O34" s="24"/>
      <c r="P34" s="24"/>
      <c r="Q34" s="24"/>
      <c r="R34" s="24">
        <v>0.5</v>
      </c>
      <c r="S34" s="24"/>
      <c r="T34" s="24"/>
      <c r="U34" s="24"/>
      <c r="V34" s="24"/>
      <c r="W34" s="24"/>
      <c r="X34" s="24"/>
      <c r="Y34" s="24"/>
      <c r="Z34" s="24"/>
      <c r="AA34" s="24"/>
      <c r="AB34" s="24"/>
      <c r="AC34" s="24"/>
      <c r="AD34" s="24">
        <v>0.5</v>
      </c>
      <c r="AE34" s="24"/>
      <c r="AF34" s="24"/>
      <c r="AG34" s="24"/>
      <c r="AH34" s="24">
        <f t="shared" si="1"/>
        <v>1</v>
      </c>
      <c r="AI34" s="44">
        <f t="shared" si="1"/>
        <v>0</v>
      </c>
      <c r="AJ34" s="26" t="s">
        <v>117</v>
      </c>
      <c r="AK34" s="47" t="s">
        <v>82</v>
      </c>
      <c r="AL34" s="47" t="s">
        <v>82</v>
      </c>
      <c r="AM34" s="45" t="s">
        <v>107</v>
      </c>
      <c r="AN34" s="45" t="s">
        <v>108</v>
      </c>
      <c r="AO34" s="25" t="s">
        <v>48</v>
      </c>
      <c r="AP34" s="25" t="s">
        <v>49</v>
      </c>
      <c r="AQ34" s="72"/>
    </row>
    <row r="35" spans="1:43" s="46" customFormat="1" ht="57" hidden="1" x14ac:dyDescent="0.25">
      <c r="A35" s="42" t="s">
        <v>41</v>
      </c>
      <c r="B35" s="43" t="s">
        <v>42</v>
      </c>
      <c r="C35" s="43">
        <v>526</v>
      </c>
      <c r="D35" s="22" t="s">
        <v>118</v>
      </c>
      <c r="E35" s="22" t="s">
        <v>119</v>
      </c>
      <c r="F35" s="23">
        <v>44713</v>
      </c>
      <c r="G35" s="23">
        <v>44895</v>
      </c>
      <c r="H35" s="271"/>
      <c r="I35" s="40">
        <v>0.05</v>
      </c>
      <c r="J35" s="24"/>
      <c r="K35" s="24"/>
      <c r="L35" s="24"/>
      <c r="M35" s="24"/>
      <c r="N35" s="24"/>
      <c r="O35" s="24"/>
      <c r="P35" s="24"/>
      <c r="Q35" s="24"/>
      <c r="R35" s="24"/>
      <c r="S35" s="24"/>
      <c r="T35" s="24">
        <v>0.5</v>
      </c>
      <c r="U35" s="24"/>
      <c r="V35" s="24"/>
      <c r="W35" s="24"/>
      <c r="X35" s="24"/>
      <c r="Y35" s="24"/>
      <c r="Z35" s="24"/>
      <c r="AA35" s="24"/>
      <c r="AB35" s="24"/>
      <c r="AC35" s="24"/>
      <c r="AD35" s="24">
        <v>0.5</v>
      </c>
      <c r="AE35" s="24"/>
      <c r="AF35" s="24"/>
      <c r="AG35" s="24"/>
      <c r="AH35" s="24">
        <f t="shared" si="1"/>
        <v>1</v>
      </c>
      <c r="AI35" s="44">
        <f>+K35+M35+O35+Q35+S35+U35+W35+Y35+AA35+AC35+AE35+AG35</f>
        <v>0</v>
      </c>
      <c r="AJ35" s="26" t="s">
        <v>120</v>
      </c>
      <c r="AK35" s="47" t="s">
        <v>82</v>
      </c>
      <c r="AL35" s="47" t="s">
        <v>82</v>
      </c>
      <c r="AM35" s="45" t="s">
        <v>107</v>
      </c>
      <c r="AN35" s="45" t="s">
        <v>108</v>
      </c>
      <c r="AO35" s="25" t="s">
        <v>48</v>
      </c>
      <c r="AP35" s="25" t="s">
        <v>49</v>
      </c>
      <c r="AQ35" s="72"/>
    </row>
    <row r="36" spans="1:43" s="46" customFormat="1" ht="42.75" hidden="1" x14ac:dyDescent="0.25">
      <c r="A36" s="42" t="s">
        <v>41</v>
      </c>
      <c r="B36" s="43" t="s">
        <v>42</v>
      </c>
      <c r="C36" s="43">
        <v>526</v>
      </c>
      <c r="D36" s="22" t="s">
        <v>121</v>
      </c>
      <c r="E36" s="22" t="s">
        <v>122</v>
      </c>
      <c r="F36" s="23">
        <v>44682</v>
      </c>
      <c r="G36" s="23">
        <v>44804</v>
      </c>
      <c r="H36" s="271"/>
      <c r="I36" s="40">
        <v>0.05</v>
      </c>
      <c r="J36" s="24"/>
      <c r="K36" s="24"/>
      <c r="L36" s="24"/>
      <c r="M36" s="24"/>
      <c r="N36" s="24"/>
      <c r="O36" s="24"/>
      <c r="P36" s="24"/>
      <c r="Q36" s="24"/>
      <c r="R36" s="24">
        <v>0.1</v>
      </c>
      <c r="S36" s="24"/>
      <c r="T36" s="24">
        <v>0.2</v>
      </c>
      <c r="U36" s="24"/>
      <c r="V36" s="24">
        <v>0.2</v>
      </c>
      <c r="W36" s="24"/>
      <c r="X36" s="24">
        <v>0.5</v>
      </c>
      <c r="Y36" s="24"/>
      <c r="Z36" s="24"/>
      <c r="AA36" s="24"/>
      <c r="AB36" s="24"/>
      <c r="AC36" s="24"/>
      <c r="AD36" s="24"/>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x14ac:dyDescent="0.25">
      <c r="A37" s="42" t="s">
        <v>41</v>
      </c>
      <c r="B37" s="43" t="s">
        <v>42</v>
      </c>
      <c r="C37" s="43">
        <v>526</v>
      </c>
      <c r="D37" s="22" t="s">
        <v>123</v>
      </c>
      <c r="E37" s="22" t="s">
        <v>124</v>
      </c>
      <c r="F37" s="23">
        <v>44621</v>
      </c>
      <c r="G37" s="23">
        <v>44865</v>
      </c>
      <c r="H37" s="271"/>
      <c r="I37" s="40">
        <v>0.05</v>
      </c>
      <c r="J37" s="24"/>
      <c r="K37" s="24"/>
      <c r="L37" s="24"/>
      <c r="M37" s="24"/>
      <c r="N37" s="24"/>
      <c r="O37" s="24"/>
      <c r="P37" s="24">
        <v>0.5</v>
      </c>
      <c r="Q37" s="24"/>
      <c r="R37" s="24"/>
      <c r="S37" s="24"/>
      <c r="T37" s="24"/>
      <c r="U37" s="24"/>
      <c r="V37" s="24"/>
      <c r="W37" s="24"/>
      <c r="X37" s="24"/>
      <c r="Y37" s="24"/>
      <c r="Z37" s="24"/>
      <c r="AA37" s="24"/>
      <c r="AB37" s="24">
        <v>0.5</v>
      </c>
      <c r="AC37" s="24"/>
      <c r="AD37" s="24"/>
      <c r="AE37" s="24"/>
      <c r="AF37" s="24"/>
      <c r="AG37" s="24"/>
      <c r="AH37" s="24">
        <f t="shared" si="1"/>
        <v>1</v>
      </c>
      <c r="AI37" s="44">
        <f t="shared" si="1"/>
        <v>0</v>
      </c>
      <c r="AJ37" s="26" t="s">
        <v>120</v>
      </c>
      <c r="AK37" s="47" t="s">
        <v>82</v>
      </c>
      <c r="AL37" s="47" t="s">
        <v>82</v>
      </c>
      <c r="AM37" s="45" t="s">
        <v>107</v>
      </c>
      <c r="AN37" s="45" t="s">
        <v>108</v>
      </c>
      <c r="AO37" s="25" t="s">
        <v>48</v>
      </c>
      <c r="AP37" s="25" t="s">
        <v>49</v>
      </c>
      <c r="AQ37" s="72"/>
    </row>
    <row r="38" spans="1:43" s="46" customFormat="1" ht="60.75" hidden="1" customHeight="1" x14ac:dyDescent="0.25">
      <c r="A38" s="42" t="s">
        <v>41</v>
      </c>
      <c r="B38" s="43" t="s">
        <v>42</v>
      </c>
      <c r="C38" s="43">
        <v>526</v>
      </c>
      <c r="D38" s="22" t="s">
        <v>123</v>
      </c>
      <c r="E38" s="22" t="s">
        <v>125</v>
      </c>
      <c r="F38" s="23">
        <v>44713</v>
      </c>
      <c r="G38" s="23">
        <v>44773</v>
      </c>
      <c r="H38" s="271"/>
      <c r="I38" s="40">
        <v>0.05</v>
      </c>
      <c r="J38" s="24"/>
      <c r="K38" s="24"/>
      <c r="L38" s="24"/>
      <c r="M38" s="24"/>
      <c r="N38" s="24"/>
      <c r="O38" s="24"/>
      <c r="P38" s="24"/>
      <c r="Q38" s="24"/>
      <c r="R38" s="24"/>
      <c r="S38" s="24"/>
      <c r="T38" s="24">
        <v>0.2</v>
      </c>
      <c r="U38" s="24"/>
      <c r="V38" s="24">
        <v>0.8</v>
      </c>
      <c r="W38" s="24"/>
      <c r="X38" s="24"/>
      <c r="Y38" s="24"/>
      <c r="Z38" s="24"/>
      <c r="AA38" s="24"/>
      <c r="AB38" s="24"/>
      <c r="AC38" s="24"/>
      <c r="AD38" s="24"/>
      <c r="AE38" s="24"/>
      <c r="AF38" s="24"/>
      <c r="AG38" s="24"/>
      <c r="AH38" s="24">
        <f t="shared" si="1"/>
        <v>1</v>
      </c>
      <c r="AI38" s="44">
        <f t="shared" si="1"/>
        <v>0</v>
      </c>
      <c r="AJ38" s="26" t="s">
        <v>120</v>
      </c>
      <c r="AK38" s="47" t="s">
        <v>82</v>
      </c>
      <c r="AL38" s="47" t="s">
        <v>82</v>
      </c>
      <c r="AM38" s="45" t="s">
        <v>107</v>
      </c>
      <c r="AN38" s="45" t="s">
        <v>108</v>
      </c>
      <c r="AO38" s="25" t="s">
        <v>48</v>
      </c>
      <c r="AP38" s="25" t="s">
        <v>49</v>
      </c>
      <c r="AQ38" s="72"/>
    </row>
    <row r="39" spans="1:43" s="46" customFormat="1" ht="56.25" hidden="1" customHeight="1" x14ac:dyDescent="0.25">
      <c r="A39" s="42" t="s">
        <v>41</v>
      </c>
      <c r="B39" s="43" t="s">
        <v>42</v>
      </c>
      <c r="C39" s="43">
        <v>526</v>
      </c>
      <c r="D39" s="22" t="s">
        <v>123</v>
      </c>
      <c r="E39" s="22" t="s">
        <v>126</v>
      </c>
      <c r="F39" s="23">
        <v>44621</v>
      </c>
      <c r="G39" s="23">
        <v>44923</v>
      </c>
      <c r="H39" s="271"/>
      <c r="I39" s="40">
        <v>0.05</v>
      </c>
      <c r="J39" s="24"/>
      <c r="K39" s="24"/>
      <c r="L39" s="24"/>
      <c r="M39" s="24"/>
      <c r="N39" s="24">
        <v>0.1</v>
      </c>
      <c r="O39" s="24"/>
      <c r="P39" s="24"/>
      <c r="Q39" s="24"/>
      <c r="R39" s="24"/>
      <c r="S39" s="24"/>
      <c r="T39" s="24">
        <v>0.3</v>
      </c>
      <c r="U39" s="24"/>
      <c r="V39" s="24"/>
      <c r="W39" s="24"/>
      <c r="X39" s="24"/>
      <c r="Y39" s="24"/>
      <c r="Z39" s="24">
        <v>0.3</v>
      </c>
      <c r="AA39" s="24"/>
      <c r="AB39" s="24"/>
      <c r="AC39" s="24"/>
      <c r="AD39" s="24"/>
      <c r="AE39" s="24"/>
      <c r="AF39" s="24">
        <v>0.3</v>
      </c>
      <c r="AG39" s="24"/>
      <c r="AH39" s="24">
        <f t="shared" si="1"/>
        <v>1</v>
      </c>
      <c r="AI39" s="44">
        <f t="shared" si="1"/>
        <v>0</v>
      </c>
      <c r="AJ39" s="26" t="s">
        <v>127</v>
      </c>
      <c r="AK39" s="47" t="s">
        <v>82</v>
      </c>
      <c r="AL39" s="47" t="s">
        <v>82</v>
      </c>
      <c r="AM39" s="45" t="s">
        <v>107</v>
      </c>
      <c r="AN39" s="45" t="s">
        <v>108</v>
      </c>
      <c r="AO39" s="25" t="s">
        <v>48</v>
      </c>
      <c r="AP39" s="25" t="s">
        <v>49</v>
      </c>
      <c r="AQ39" s="72"/>
    </row>
    <row r="40" spans="1:43" s="46" customFormat="1" ht="99" hidden="1" customHeight="1" x14ac:dyDescent="0.25">
      <c r="A40" s="42" t="s">
        <v>41</v>
      </c>
      <c r="B40" s="43" t="s">
        <v>42</v>
      </c>
      <c r="C40" s="43">
        <v>526</v>
      </c>
      <c r="D40" s="22" t="s">
        <v>128</v>
      </c>
      <c r="E40" s="22" t="s">
        <v>129</v>
      </c>
      <c r="F40" s="23">
        <v>44621</v>
      </c>
      <c r="G40" s="23">
        <v>44711</v>
      </c>
      <c r="H40" s="271"/>
      <c r="I40" s="40">
        <v>0.01</v>
      </c>
      <c r="J40" s="24"/>
      <c r="K40" s="24"/>
      <c r="L40" s="24"/>
      <c r="M40" s="24"/>
      <c r="N40" s="24">
        <v>0.2</v>
      </c>
      <c r="O40" s="24"/>
      <c r="P40" s="24">
        <v>0.4</v>
      </c>
      <c r="Q40" s="24"/>
      <c r="R40" s="24">
        <v>0.4</v>
      </c>
      <c r="S40" s="24"/>
      <c r="T40" s="24"/>
      <c r="U40" s="24"/>
      <c r="V40" s="24"/>
      <c r="W40" s="24"/>
      <c r="X40" s="24"/>
      <c r="Y40" s="24"/>
      <c r="Z40" s="24"/>
      <c r="AA40" s="24"/>
      <c r="AB40" s="24"/>
      <c r="AC40" s="24"/>
      <c r="AD40" s="24"/>
      <c r="AE40" s="24"/>
      <c r="AF40" s="24"/>
      <c r="AG40" s="24"/>
      <c r="AH40" s="24">
        <f t="shared" ref="AH40:AI76" si="2">+J40+L40+N40+P40+R40+T40+V40+X40+Z40+AB40+AD40+AF40</f>
        <v>1</v>
      </c>
      <c r="AI40" s="44">
        <f t="shared" si="2"/>
        <v>0</v>
      </c>
      <c r="AJ40" s="26" t="s">
        <v>130</v>
      </c>
      <c r="AK40" s="47" t="s">
        <v>82</v>
      </c>
      <c r="AL40" s="47" t="s">
        <v>82</v>
      </c>
      <c r="AM40" s="45" t="s">
        <v>107</v>
      </c>
      <c r="AN40" s="45" t="s">
        <v>108</v>
      </c>
      <c r="AO40" s="25" t="s">
        <v>48</v>
      </c>
      <c r="AP40" s="25" t="s">
        <v>49</v>
      </c>
      <c r="AQ40" s="72"/>
    </row>
    <row r="41" spans="1:43" s="46" customFormat="1" ht="71.25" hidden="1" x14ac:dyDescent="0.25">
      <c r="A41" s="42" t="s">
        <v>41</v>
      </c>
      <c r="B41" s="43" t="s">
        <v>42</v>
      </c>
      <c r="C41" s="43">
        <v>526</v>
      </c>
      <c r="D41" s="22" t="s">
        <v>128</v>
      </c>
      <c r="E41" s="22" t="s">
        <v>131</v>
      </c>
      <c r="F41" s="23">
        <v>44621</v>
      </c>
      <c r="G41" s="23">
        <v>44681</v>
      </c>
      <c r="H41" s="271"/>
      <c r="I41" s="40">
        <v>0.01</v>
      </c>
      <c r="J41" s="24"/>
      <c r="K41" s="24"/>
      <c r="L41" s="24"/>
      <c r="M41" s="24"/>
      <c r="N41" s="24">
        <v>0.5</v>
      </c>
      <c r="O41" s="24"/>
      <c r="P41" s="24">
        <v>0.5</v>
      </c>
      <c r="Q41" s="24"/>
      <c r="R41" s="24"/>
      <c r="S41" s="24"/>
      <c r="T41" s="24"/>
      <c r="U41" s="24"/>
      <c r="V41" s="24"/>
      <c r="W41" s="24"/>
      <c r="X41" s="24"/>
      <c r="Y41" s="24"/>
      <c r="Z41" s="24"/>
      <c r="AA41" s="24"/>
      <c r="AB41" s="24"/>
      <c r="AC41" s="24"/>
      <c r="AD41" s="24"/>
      <c r="AE41" s="24"/>
      <c r="AF41" s="24"/>
      <c r="AG41" s="24"/>
      <c r="AH41" s="24">
        <f t="shared" si="2"/>
        <v>1</v>
      </c>
      <c r="AI41" s="44">
        <f t="shared" si="2"/>
        <v>0</v>
      </c>
      <c r="AJ41" s="26" t="s">
        <v>132</v>
      </c>
      <c r="AK41" s="47" t="s">
        <v>82</v>
      </c>
      <c r="AL41" s="47" t="s">
        <v>82</v>
      </c>
      <c r="AM41" s="45" t="s">
        <v>107</v>
      </c>
      <c r="AN41" s="45" t="s">
        <v>108</v>
      </c>
      <c r="AO41" s="25" t="s">
        <v>48</v>
      </c>
      <c r="AP41" s="25" t="s">
        <v>49</v>
      </c>
      <c r="AQ41" s="72"/>
    </row>
    <row r="42" spans="1:43" s="46" customFormat="1" ht="42.75" hidden="1" x14ac:dyDescent="0.25">
      <c r="A42" s="42" t="s">
        <v>41</v>
      </c>
      <c r="B42" s="43" t="s">
        <v>42</v>
      </c>
      <c r="C42" s="43">
        <v>526</v>
      </c>
      <c r="D42" s="22" t="s">
        <v>133</v>
      </c>
      <c r="E42" s="22" t="s">
        <v>134</v>
      </c>
      <c r="F42" s="23">
        <v>44593</v>
      </c>
      <c r="G42" s="23">
        <v>44923</v>
      </c>
      <c r="H42" s="271"/>
      <c r="I42" s="40">
        <v>0.01</v>
      </c>
      <c r="J42" s="24"/>
      <c r="K42" s="24"/>
      <c r="L42" s="24"/>
      <c r="M42" s="24"/>
      <c r="N42" s="24"/>
      <c r="O42" s="24"/>
      <c r="P42" s="24">
        <v>0.33333333333333337</v>
      </c>
      <c r="Q42" s="24"/>
      <c r="R42" s="24"/>
      <c r="S42" s="24"/>
      <c r="T42" s="24"/>
      <c r="U42" s="24"/>
      <c r="V42" s="24">
        <v>0.33333333333333337</v>
      </c>
      <c r="W42" s="24"/>
      <c r="X42" s="24"/>
      <c r="Y42" s="24"/>
      <c r="Z42" s="24"/>
      <c r="AA42" s="24"/>
      <c r="AB42" s="24">
        <v>0.33333333333333337</v>
      </c>
      <c r="AC42" s="24"/>
      <c r="AD42" s="24"/>
      <c r="AE42" s="24"/>
      <c r="AF42" s="24"/>
      <c r="AG42" s="24"/>
      <c r="AH42" s="24">
        <f t="shared" si="2"/>
        <v>1</v>
      </c>
      <c r="AI42" s="44">
        <f t="shared" si="2"/>
        <v>0</v>
      </c>
      <c r="AJ42" s="26" t="s">
        <v>135</v>
      </c>
      <c r="AK42" s="47" t="s">
        <v>82</v>
      </c>
      <c r="AL42" s="47" t="s">
        <v>82</v>
      </c>
      <c r="AM42" s="45" t="s">
        <v>107</v>
      </c>
      <c r="AN42" s="45" t="s">
        <v>108</v>
      </c>
      <c r="AO42" s="25" t="s">
        <v>48</v>
      </c>
      <c r="AP42" s="25" t="s">
        <v>49</v>
      </c>
      <c r="AQ42" s="72"/>
    </row>
    <row r="43" spans="1:43" s="46" customFormat="1" ht="99.75" hidden="1" x14ac:dyDescent="0.25">
      <c r="A43" s="69" t="s">
        <v>41</v>
      </c>
      <c r="B43" s="70" t="s">
        <v>42</v>
      </c>
      <c r="C43" s="70">
        <v>526</v>
      </c>
      <c r="D43" s="71" t="s">
        <v>136</v>
      </c>
      <c r="E43" s="71" t="s">
        <v>137</v>
      </c>
      <c r="F43" s="81">
        <v>44621</v>
      </c>
      <c r="G43" s="81">
        <v>44681</v>
      </c>
      <c r="H43" s="271"/>
      <c r="I43" s="95">
        <v>0.01</v>
      </c>
      <c r="J43" s="68"/>
      <c r="K43" s="68"/>
      <c r="L43" s="68"/>
      <c r="M43" s="68"/>
      <c r="N43" s="68">
        <v>0.5</v>
      </c>
      <c r="O43" s="68"/>
      <c r="P43" s="68">
        <v>0.5</v>
      </c>
      <c r="Q43" s="68"/>
      <c r="R43" s="68"/>
      <c r="S43" s="68"/>
      <c r="T43" s="68"/>
      <c r="U43" s="68"/>
      <c r="V43" s="68"/>
      <c r="W43" s="68"/>
      <c r="X43" s="68"/>
      <c r="Y43" s="68"/>
      <c r="Z43" s="68"/>
      <c r="AA43" s="68"/>
      <c r="AB43" s="68"/>
      <c r="AC43" s="68"/>
      <c r="AD43" s="68"/>
      <c r="AE43" s="68"/>
      <c r="AF43" s="68"/>
      <c r="AG43" s="68"/>
      <c r="AH43" s="68">
        <f t="shared" si="2"/>
        <v>1</v>
      </c>
      <c r="AI43" s="77">
        <f t="shared" si="2"/>
        <v>0</v>
      </c>
      <c r="AJ43" s="105" t="s">
        <v>138</v>
      </c>
      <c r="AK43" s="80" t="s">
        <v>82</v>
      </c>
      <c r="AL43" s="80" t="s">
        <v>82</v>
      </c>
      <c r="AM43" s="78" t="s">
        <v>107</v>
      </c>
      <c r="AN43" s="78" t="s">
        <v>108</v>
      </c>
      <c r="AO43" s="79" t="s">
        <v>48</v>
      </c>
      <c r="AP43" s="79" t="s">
        <v>49</v>
      </c>
      <c r="AQ43" s="72"/>
    </row>
    <row r="44" spans="1:43" s="46" customFormat="1" ht="142.5" hidden="1" x14ac:dyDescent="0.25">
      <c r="A44" s="69" t="s">
        <v>41</v>
      </c>
      <c r="B44" s="70" t="s">
        <v>42</v>
      </c>
      <c r="C44" s="70">
        <v>526</v>
      </c>
      <c r="D44" s="71" t="s">
        <v>136</v>
      </c>
      <c r="E44" s="71" t="s">
        <v>137</v>
      </c>
      <c r="F44" s="81">
        <v>44621</v>
      </c>
      <c r="G44" s="93">
        <v>44712</v>
      </c>
      <c r="H44" s="271"/>
      <c r="I44" s="95">
        <v>0.01</v>
      </c>
      <c r="J44" s="68"/>
      <c r="K44" s="68"/>
      <c r="L44" s="68"/>
      <c r="M44" s="68"/>
      <c r="N44" s="76">
        <v>0.25</v>
      </c>
      <c r="O44" s="76"/>
      <c r="P44" s="76">
        <v>0.25</v>
      </c>
      <c r="Q44" s="76"/>
      <c r="R44" s="76">
        <v>0.5</v>
      </c>
      <c r="S44" s="68"/>
      <c r="T44" s="68"/>
      <c r="U44" s="68"/>
      <c r="V44" s="68"/>
      <c r="W44" s="68"/>
      <c r="X44" s="68"/>
      <c r="Y44" s="68"/>
      <c r="Z44" s="68"/>
      <c r="AA44" s="68"/>
      <c r="AB44" s="68"/>
      <c r="AC44" s="68"/>
      <c r="AD44" s="68"/>
      <c r="AE44" s="68"/>
      <c r="AF44" s="68"/>
      <c r="AG44" s="68"/>
      <c r="AH44" s="68">
        <f t="shared" ref="AH44" si="3">+J44+L44+N44+P44+R44+T44+V44+X44+Z44+AB44+AD44+AF44</f>
        <v>1</v>
      </c>
      <c r="AI44" s="77">
        <f t="shared" ref="AI44" si="4">+K44+M44+O44+Q44+S44+U44+W44+Y44+AA44+AC44+AE44+AG44</f>
        <v>0</v>
      </c>
      <c r="AJ44" s="105" t="s">
        <v>138</v>
      </c>
      <c r="AK44" s="80" t="s">
        <v>82</v>
      </c>
      <c r="AL44" s="80" t="s">
        <v>82</v>
      </c>
      <c r="AM44" s="78" t="s">
        <v>107</v>
      </c>
      <c r="AN44" s="78" t="s">
        <v>108</v>
      </c>
      <c r="AO44" s="79" t="s">
        <v>48</v>
      </c>
      <c r="AP44" s="79" t="s">
        <v>49</v>
      </c>
      <c r="AQ44" s="42" t="s">
        <v>924</v>
      </c>
    </row>
    <row r="45" spans="1:43" s="46" customFormat="1" ht="42.75" hidden="1" x14ac:dyDescent="0.25">
      <c r="A45" s="42" t="s">
        <v>41</v>
      </c>
      <c r="B45" s="43" t="s">
        <v>42</v>
      </c>
      <c r="C45" s="43">
        <v>526</v>
      </c>
      <c r="D45" s="22" t="s">
        <v>128</v>
      </c>
      <c r="E45" s="22" t="s">
        <v>139</v>
      </c>
      <c r="F45" s="23">
        <v>44621</v>
      </c>
      <c r="G45" s="23">
        <v>44895</v>
      </c>
      <c r="H45" s="271"/>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2"/>
        <v>1</v>
      </c>
      <c r="AI45" s="44">
        <f t="shared" si="2"/>
        <v>0</v>
      </c>
      <c r="AJ45" s="26" t="s">
        <v>140</v>
      </c>
      <c r="AK45" s="47" t="s">
        <v>82</v>
      </c>
      <c r="AL45" s="47" t="s">
        <v>82</v>
      </c>
      <c r="AM45" s="45" t="s">
        <v>107</v>
      </c>
      <c r="AN45" s="45" t="s">
        <v>108</v>
      </c>
      <c r="AO45" s="25" t="s">
        <v>48</v>
      </c>
      <c r="AP45" s="25" t="s">
        <v>49</v>
      </c>
      <c r="AQ45" s="72"/>
    </row>
    <row r="46" spans="1:43" s="46" customFormat="1" ht="42.75" hidden="1" x14ac:dyDescent="0.25">
      <c r="A46" s="42" t="s">
        <v>41</v>
      </c>
      <c r="B46" s="43" t="s">
        <v>42</v>
      </c>
      <c r="C46" s="43">
        <v>526</v>
      </c>
      <c r="D46" s="22" t="s">
        <v>128</v>
      </c>
      <c r="E46" s="22" t="s">
        <v>141</v>
      </c>
      <c r="F46" s="23">
        <v>44713</v>
      </c>
      <c r="G46" s="23">
        <v>44865</v>
      </c>
      <c r="H46" s="271"/>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2"/>
        <v>1</v>
      </c>
      <c r="AI46" s="44">
        <f t="shared" si="2"/>
        <v>0</v>
      </c>
      <c r="AJ46" s="26" t="s">
        <v>142</v>
      </c>
      <c r="AK46" s="47" t="s">
        <v>82</v>
      </c>
      <c r="AL46" s="47" t="s">
        <v>82</v>
      </c>
      <c r="AM46" s="45" t="s">
        <v>107</v>
      </c>
      <c r="AN46" s="45" t="s">
        <v>108</v>
      </c>
      <c r="AO46" s="25" t="s">
        <v>48</v>
      </c>
      <c r="AP46" s="25" t="s">
        <v>49</v>
      </c>
      <c r="AQ46" s="72"/>
    </row>
    <row r="47" spans="1:43" s="46" customFormat="1" ht="57" hidden="1" x14ac:dyDescent="0.25">
      <c r="A47" s="42" t="s">
        <v>41</v>
      </c>
      <c r="B47" s="43" t="s">
        <v>42</v>
      </c>
      <c r="C47" s="43">
        <v>526</v>
      </c>
      <c r="D47" s="22" t="s">
        <v>128</v>
      </c>
      <c r="E47" s="22" t="s">
        <v>143</v>
      </c>
      <c r="F47" s="23">
        <v>44621</v>
      </c>
      <c r="G47" s="23">
        <v>44923</v>
      </c>
      <c r="H47" s="271"/>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2"/>
        <v>1</v>
      </c>
      <c r="AI47" s="44">
        <f t="shared" si="2"/>
        <v>0</v>
      </c>
      <c r="AJ47" s="26" t="s">
        <v>144</v>
      </c>
      <c r="AK47" s="47" t="s">
        <v>82</v>
      </c>
      <c r="AL47" s="47" t="s">
        <v>82</v>
      </c>
      <c r="AM47" s="45" t="s">
        <v>107</v>
      </c>
      <c r="AN47" s="45" t="s">
        <v>108</v>
      </c>
      <c r="AO47" s="25" t="s">
        <v>48</v>
      </c>
      <c r="AP47" s="25" t="s">
        <v>49</v>
      </c>
      <c r="AQ47" s="72"/>
    </row>
    <row r="48" spans="1:43" s="46" customFormat="1" ht="85.5" hidden="1" x14ac:dyDescent="0.25">
      <c r="A48" s="42" t="s">
        <v>41</v>
      </c>
      <c r="B48" s="43" t="s">
        <v>42</v>
      </c>
      <c r="C48" s="43">
        <v>526</v>
      </c>
      <c r="D48" s="22" t="s">
        <v>128</v>
      </c>
      <c r="E48" s="22" t="s">
        <v>145</v>
      </c>
      <c r="F48" s="23">
        <v>44593</v>
      </c>
      <c r="G48" s="23">
        <v>44834</v>
      </c>
      <c r="H48" s="271"/>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2"/>
        <v>1</v>
      </c>
      <c r="AI48" s="44">
        <f t="shared" si="2"/>
        <v>0</v>
      </c>
      <c r="AJ48" s="26" t="s">
        <v>146</v>
      </c>
      <c r="AK48" s="47" t="s">
        <v>82</v>
      </c>
      <c r="AL48" s="47" t="s">
        <v>82</v>
      </c>
      <c r="AM48" s="45" t="s">
        <v>107</v>
      </c>
      <c r="AN48" s="45" t="s">
        <v>108</v>
      </c>
      <c r="AO48" s="25" t="s">
        <v>48</v>
      </c>
      <c r="AP48" s="25" t="s">
        <v>49</v>
      </c>
      <c r="AQ48" s="72"/>
    </row>
    <row r="49" spans="1:43" s="46" customFormat="1" ht="57" hidden="1" x14ac:dyDescent="0.25">
      <c r="A49" s="42" t="s">
        <v>41</v>
      </c>
      <c r="B49" s="43" t="s">
        <v>42</v>
      </c>
      <c r="C49" s="43">
        <v>526</v>
      </c>
      <c r="D49" s="22" t="s">
        <v>147</v>
      </c>
      <c r="E49" s="22" t="s">
        <v>148</v>
      </c>
      <c r="F49" s="23">
        <v>44621</v>
      </c>
      <c r="G49" s="23">
        <v>44895</v>
      </c>
      <c r="H49" s="271"/>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2"/>
        <v>1</v>
      </c>
      <c r="AI49" s="44">
        <f t="shared" si="2"/>
        <v>0</v>
      </c>
      <c r="AJ49" s="26" t="s">
        <v>149</v>
      </c>
      <c r="AK49" s="47" t="s">
        <v>82</v>
      </c>
      <c r="AL49" s="47" t="s">
        <v>82</v>
      </c>
      <c r="AM49" s="45" t="s">
        <v>107</v>
      </c>
      <c r="AN49" s="45" t="s">
        <v>108</v>
      </c>
      <c r="AO49" s="25" t="s">
        <v>48</v>
      </c>
      <c r="AP49" s="25" t="s">
        <v>49</v>
      </c>
      <c r="AQ49" s="72"/>
    </row>
    <row r="50" spans="1:43" s="46" customFormat="1" ht="42.75" hidden="1" x14ac:dyDescent="0.25">
      <c r="A50" s="42" t="s">
        <v>41</v>
      </c>
      <c r="B50" s="43" t="s">
        <v>42</v>
      </c>
      <c r="C50" s="43">
        <v>526</v>
      </c>
      <c r="D50" s="22" t="s">
        <v>150</v>
      </c>
      <c r="E50" s="22" t="s">
        <v>151</v>
      </c>
      <c r="F50" s="23">
        <v>44593</v>
      </c>
      <c r="G50" s="23">
        <v>44620</v>
      </c>
      <c r="H50" s="271"/>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2"/>
        <v>1</v>
      </c>
      <c r="AI50" s="44">
        <f t="shared" si="2"/>
        <v>0</v>
      </c>
      <c r="AJ50" s="26" t="s">
        <v>152</v>
      </c>
      <c r="AK50" s="47" t="s">
        <v>82</v>
      </c>
      <c r="AL50" s="47" t="s">
        <v>82</v>
      </c>
      <c r="AM50" s="45" t="s">
        <v>107</v>
      </c>
      <c r="AN50" s="45" t="s">
        <v>108</v>
      </c>
      <c r="AO50" s="25" t="s">
        <v>48</v>
      </c>
      <c r="AP50" s="25" t="s">
        <v>49</v>
      </c>
      <c r="AQ50" s="72"/>
    </row>
    <row r="51" spans="1:43" s="46" customFormat="1" ht="71.25" hidden="1" x14ac:dyDescent="0.25">
      <c r="A51" s="42" t="s">
        <v>41</v>
      </c>
      <c r="B51" s="43" t="s">
        <v>42</v>
      </c>
      <c r="C51" s="43">
        <v>526</v>
      </c>
      <c r="D51" s="22" t="s">
        <v>150</v>
      </c>
      <c r="E51" s="22" t="s">
        <v>153</v>
      </c>
      <c r="F51" s="23">
        <v>44621</v>
      </c>
      <c r="G51" s="23">
        <v>44895</v>
      </c>
      <c r="H51" s="271"/>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2"/>
        <v>1</v>
      </c>
      <c r="AI51" s="44">
        <f t="shared" si="2"/>
        <v>0</v>
      </c>
      <c r="AJ51" s="26" t="s">
        <v>154</v>
      </c>
      <c r="AK51" s="47" t="s">
        <v>82</v>
      </c>
      <c r="AL51" s="47" t="s">
        <v>82</v>
      </c>
      <c r="AM51" s="45" t="s">
        <v>107</v>
      </c>
      <c r="AN51" s="45" t="s">
        <v>108</v>
      </c>
      <c r="AO51" s="25" t="s">
        <v>48</v>
      </c>
      <c r="AP51" s="25" t="s">
        <v>49</v>
      </c>
      <c r="AQ51" s="72"/>
    </row>
    <row r="52" spans="1:43" s="46" customFormat="1" ht="57" hidden="1" customHeight="1" x14ac:dyDescent="0.25">
      <c r="A52" s="42" t="s">
        <v>41</v>
      </c>
      <c r="B52" s="43" t="s">
        <v>42</v>
      </c>
      <c r="C52" s="43">
        <v>526</v>
      </c>
      <c r="D52" s="22" t="s">
        <v>155</v>
      </c>
      <c r="E52" s="22" t="s">
        <v>156</v>
      </c>
      <c r="F52" s="23">
        <v>44774</v>
      </c>
      <c r="G52" s="23">
        <v>44834</v>
      </c>
      <c r="H52" s="271"/>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2"/>
        <v>1</v>
      </c>
      <c r="AI52" s="44">
        <f t="shared" si="2"/>
        <v>0</v>
      </c>
      <c r="AJ52" s="26" t="s">
        <v>157</v>
      </c>
      <c r="AK52" s="47" t="s">
        <v>82</v>
      </c>
      <c r="AL52" s="47" t="s">
        <v>82</v>
      </c>
      <c r="AM52" s="45" t="s">
        <v>107</v>
      </c>
      <c r="AN52" s="45" t="s">
        <v>108</v>
      </c>
      <c r="AO52" s="25" t="s">
        <v>48</v>
      </c>
      <c r="AP52" s="25" t="s">
        <v>49</v>
      </c>
      <c r="AQ52" s="72"/>
    </row>
    <row r="53" spans="1:43" s="46" customFormat="1" ht="53.25" hidden="1" customHeight="1" x14ac:dyDescent="0.25">
      <c r="A53" s="42" t="s">
        <v>41</v>
      </c>
      <c r="B53" s="43" t="s">
        <v>42</v>
      </c>
      <c r="C53" s="43">
        <v>526</v>
      </c>
      <c r="D53" s="22" t="s">
        <v>155</v>
      </c>
      <c r="E53" s="22" t="s">
        <v>158</v>
      </c>
      <c r="F53" s="23">
        <v>44621</v>
      </c>
      <c r="G53" s="23">
        <v>44923</v>
      </c>
      <c r="H53" s="271"/>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2"/>
        <v>1</v>
      </c>
      <c r="AI53" s="44">
        <f t="shared" si="2"/>
        <v>0</v>
      </c>
      <c r="AJ53" s="26" t="s">
        <v>159</v>
      </c>
      <c r="AK53" s="47" t="s">
        <v>82</v>
      </c>
      <c r="AL53" s="47" t="s">
        <v>82</v>
      </c>
      <c r="AM53" s="45" t="s">
        <v>107</v>
      </c>
      <c r="AN53" s="45" t="s">
        <v>108</v>
      </c>
      <c r="AO53" s="25" t="s">
        <v>48</v>
      </c>
      <c r="AP53" s="25" t="s">
        <v>49</v>
      </c>
      <c r="AQ53" s="72"/>
    </row>
    <row r="54" spans="1:43" s="46" customFormat="1" ht="54.75" hidden="1" customHeight="1" x14ac:dyDescent="0.25">
      <c r="A54" s="42" t="s">
        <v>41</v>
      </c>
      <c r="B54" s="43" t="s">
        <v>42</v>
      </c>
      <c r="C54" s="43">
        <v>527</v>
      </c>
      <c r="D54" s="22" t="s">
        <v>160</v>
      </c>
      <c r="E54" s="22" t="s">
        <v>161</v>
      </c>
      <c r="F54" s="23">
        <v>44593</v>
      </c>
      <c r="G54" s="23">
        <v>44712</v>
      </c>
      <c r="H54" s="271">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2"/>
        <v>1</v>
      </c>
      <c r="AI54" s="44">
        <v>0</v>
      </c>
      <c r="AJ54" s="22" t="s">
        <v>162</v>
      </c>
      <c r="AK54" s="47" t="s">
        <v>82</v>
      </c>
      <c r="AL54" s="47" t="s">
        <v>82</v>
      </c>
      <c r="AM54" s="45" t="s">
        <v>59</v>
      </c>
      <c r="AN54" s="45" t="s">
        <v>163</v>
      </c>
      <c r="AO54" s="25" t="s">
        <v>48</v>
      </c>
      <c r="AP54" s="25" t="s">
        <v>49</v>
      </c>
      <c r="AQ54" s="72"/>
    </row>
    <row r="55" spans="1:43" s="46" customFormat="1" ht="54.75" hidden="1" customHeight="1" x14ac:dyDescent="0.25">
      <c r="A55" s="42" t="s">
        <v>41</v>
      </c>
      <c r="B55" s="43" t="s">
        <v>42</v>
      </c>
      <c r="C55" s="43">
        <v>527</v>
      </c>
      <c r="D55" s="22" t="s">
        <v>160</v>
      </c>
      <c r="E55" s="22" t="s">
        <v>164</v>
      </c>
      <c r="F55" s="23">
        <v>44562</v>
      </c>
      <c r="G55" s="23">
        <v>44895</v>
      </c>
      <c r="H55" s="271"/>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2"/>
        <v>0.99999999999999978</v>
      </c>
      <c r="AI55" s="44">
        <v>0</v>
      </c>
      <c r="AJ55" s="22" t="s">
        <v>165</v>
      </c>
      <c r="AK55" s="47" t="s">
        <v>82</v>
      </c>
      <c r="AL55" s="47" t="s">
        <v>82</v>
      </c>
      <c r="AM55" s="45" t="s">
        <v>59</v>
      </c>
      <c r="AN55" s="45" t="s">
        <v>163</v>
      </c>
      <c r="AO55" s="25" t="s">
        <v>48</v>
      </c>
      <c r="AP55" s="25" t="s">
        <v>49</v>
      </c>
      <c r="AQ55" s="72"/>
    </row>
    <row r="56" spans="1:43" s="46" customFormat="1" ht="72" hidden="1" customHeight="1" x14ac:dyDescent="0.25">
      <c r="A56" s="42" t="s">
        <v>41</v>
      </c>
      <c r="B56" s="43" t="s">
        <v>42</v>
      </c>
      <c r="C56" s="43">
        <v>527</v>
      </c>
      <c r="D56" s="22" t="s">
        <v>160</v>
      </c>
      <c r="E56" s="22" t="s">
        <v>166</v>
      </c>
      <c r="F56" s="23">
        <v>44593</v>
      </c>
      <c r="G56" s="23">
        <v>44895</v>
      </c>
      <c r="H56" s="271"/>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2"/>
        <v>0.99999999999999989</v>
      </c>
      <c r="AI56" s="44">
        <v>0</v>
      </c>
      <c r="AJ56" s="22" t="s">
        <v>167</v>
      </c>
      <c r="AK56" s="47" t="s">
        <v>82</v>
      </c>
      <c r="AL56" s="47" t="s">
        <v>82</v>
      </c>
      <c r="AM56" s="45" t="s">
        <v>59</v>
      </c>
      <c r="AN56" s="45" t="s">
        <v>163</v>
      </c>
      <c r="AO56" s="25" t="s">
        <v>48</v>
      </c>
      <c r="AP56" s="25" t="s">
        <v>49</v>
      </c>
      <c r="AQ56" s="72"/>
    </row>
    <row r="57" spans="1:43" s="46" customFormat="1" ht="54.75" hidden="1" customHeight="1" x14ac:dyDescent="0.25">
      <c r="A57" s="42" t="s">
        <v>41</v>
      </c>
      <c r="B57" s="43" t="s">
        <v>42</v>
      </c>
      <c r="C57" s="43">
        <v>527</v>
      </c>
      <c r="D57" s="22" t="s">
        <v>160</v>
      </c>
      <c r="E57" s="22" t="s">
        <v>168</v>
      </c>
      <c r="F57" s="23">
        <v>44743</v>
      </c>
      <c r="G57" s="23">
        <v>44804</v>
      </c>
      <c r="H57" s="271"/>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2"/>
        <v>1</v>
      </c>
      <c r="AI57" s="44">
        <v>0</v>
      </c>
      <c r="AJ57" s="22" t="s">
        <v>169</v>
      </c>
      <c r="AK57" s="47" t="s">
        <v>82</v>
      </c>
      <c r="AL57" s="47" t="s">
        <v>82</v>
      </c>
      <c r="AM57" s="45" t="s">
        <v>59</v>
      </c>
      <c r="AN57" s="45" t="s">
        <v>163</v>
      </c>
      <c r="AO57" s="25" t="s">
        <v>48</v>
      </c>
      <c r="AP57" s="25" t="s">
        <v>49</v>
      </c>
      <c r="AQ57" s="72"/>
    </row>
    <row r="58" spans="1:43" s="46" customFormat="1" ht="54.75" hidden="1" customHeight="1" x14ac:dyDescent="0.25">
      <c r="A58" s="42" t="s">
        <v>41</v>
      </c>
      <c r="B58" s="43" t="s">
        <v>42</v>
      </c>
      <c r="C58" s="43">
        <v>527</v>
      </c>
      <c r="D58" s="22" t="s">
        <v>160</v>
      </c>
      <c r="E58" s="22" t="s">
        <v>170</v>
      </c>
      <c r="F58" s="23">
        <v>44652</v>
      </c>
      <c r="G58" s="23">
        <v>44864</v>
      </c>
      <c r="H58" s="271"/>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2"/>
        <v>1</v>
      </c>
      <c r="AI58" s="44">
        <v>0</v>
      </c>
      <c r="AJ58" s="22" t="s">
        <v>171</v>
      </c>
      <c r="AK58" s="47" t="s">
        <v>82</v>
      </c>
      <c r="AL58" s="47" t="s">
        <v>82</v>
      </c>
      <c r="AM58" s="45" t="s">
        <v>59</v>
      </c>
      <c r="AN58" s="45" t="s">
        <v>163</v>
      </c>
      <c r="AO58" s="25" t="s">
        <v>48</v>
      </c>
      <c r="AP58" s="25" t="s">
        <v>49</v>
      </c>
      <c r="AQ58" s="72"/>
    </row>
    <row r="59" spans="1:43" s="46" customFormat="1" ht="54.75" hidden="1" customHeight="1" x14ac:dyDescent="0.25">
      <c r="A59" s="42" t="s">
        <v>41</v>
      </c>
      <c r="B59" s="43" t="s">
        <v>42</v>
      </c>
      <c r="C59" s="43">
        <v>527</v>
      </c>
      <c r="D59" s="22" t="s">
        <v>160</v>
      </c>
      <c r="E59" s="22" t="s">
        <v>172</v>
      </c>
      <c r="F59" s="23">
        <v>44621</v>
      </c>
      <c r="G59" s="23">
        <v>44712</v>
      </c>
      <c r="H59" s="271"/>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2"/>
        <v>1</v>
      </c>
      <c r="AI59" s="44">
        <v>0</v>
      </c>
      <c r="AJ59" s="22" t="s">
        <v>173</v>
      </c>
      <c r="AK59" s="47" t="s">
        <v>82</v>
      </c>
      <c r="AL59" s="47" t="s">
        <v>82</v>
      </c>
      <c r="AM59" s="45" t="s">
        <v>59</v>
      </c>
      <c r="AN59" s="45" t="s">
        <v>163</v>
      </c>
      <c r="AO59" s="25" t="s">
        <v>48</v>
      </c>
      <c r="AP59" s="25" t="s">
        <v>49</v>
      </c>
      <c r="AQ59" s="72"/>
    </row>
    <row r="60" spans="1:43" s="46" customFormat="1" ht="54.75" hidden="1" customHeight="1" x14ac:dyDescent="0.25">
      <c r="A60" s="42" t="s">
        <v>41</v>
      </c>
      <c r="B60" s="43" t="s">
        <v>42</v>
      </c>
      <c r="C60" s="43">
        <v>527</v>
      </c>
      <c r="D60" s="22" t="s">
        <v>160</v>
      </c>
      <c r="E60" s="22" t="s">
        <v>174</v>
      </c>
      <c r="F60" s="23">
        <v>44621</v>
      </c>
      <c r="G60" s="23">
        <v>44712</v>
      </c>
      <c r="H60" s="271"/>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2"/>
        <v>1</v>
      </c>
      <c r="AI60" s="44">
        <v>0</v>
      </c>
      <c r="AJ60" s="22" t="s">
        <v>175</v>
      </c>
      <c r="AK60" s="47" t="s">
        <v>82</v>
      </c>
      <c r="AL60" s="47" t="s">
        <v>82</v>
      </c>
      <c r="AM60" s="45" t="s">
        <v>59</v>
      </c>
      <c r="AN60" s="45" t="s">
        <v>163</v>
      </c>
      <c r="AO60" s="25" t="s">
        <v>48</v>
      </c>
      <c r="AP60" s="25" t="s">
        <v>49</v>
      </c>
      <c r="AQ60" s="72"/>
    </row>
    <row r="61" spans="1:43" s="46" customFormat="1" ht="54.75" hidden="1" customHeight="1" x14ac:dyDescent="0.25">
      <c r="A61" s="42" t="s">
        <v>41</v>
      </c>
      <c r="B61" s="43" t="s">
        <v>42</v>
      </c>
      <c r="C61" s="43">
        <v>527</v>
      </c>
      <c r="D61" s="22" t="s">
        <v>160</v>
      </c>
      <c r="E61" s="22" t="s">
        <v>176</v>
      </c>
      <c r="F61" s="23">
        <v>44713</v>
      </c>
      <c r="G61" s="23">
        <v>44804</v>
      </c>
      <c r="H61" s="271"/>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2"/>
        <v>1</v>
      </c>
      <c r="AI61" s="44">
        <v>0</v>
      </c>
      <c r="AJ61" s="22" t="s">
        <v>177</v>
      </c>
      <c r="AK61" s="47" t="s">
        <v>82</v>
      </c>
      <c r="AL61" s="47" t="s">
        <v>82</v>
      </c>
      <c r="AM61" s="45" t="s">
        <v>59</v>
      </c>
      <c r="AN61" s="45" t="s">
        <v>163</v>
      </c>
      <c r="AO61" s="25" t="s">
        <v>48</v>
      </c>
      <c r="AP61" s="25" t="s">
        <v>49</v>
      </c>
      <c r="AQ61" s="72"/>
    </row>
    <row r="62" spans="1:43" s="46" customFormat="1" ht="54.75" hidden="1" customHeight="1" x14ac:dyDescent="0.25">
      <c r="A62" s="42" t="s">
        <v>41</v>
      </c>
      <c r="B62" s="43" t="s">
        <v>42</v>
      </c>
      <c r="C62" s="43">
        <v>527</v>
      </c>
      <c r="D62" s="22" t="s">
        <v>160</v>
      </c>
      <c r="E62" s="22" t="s">
        <v>178</v>
      </c>
      <c r="F62" s="23">
        <v>44593</v>
      </c>
      <c r="G62" s="23">
        <v>44773</v>
      </c>
      <c r="H62" s="271"/>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2"/>
        <v>1</v>
      </c>
      <c r="AI62" s="44">
        <v>0</v>
      </c>
      <c r="AJ62" s="22" t="s">
        <v>179</v>
      </c>
      <c r="AK62" s="47" t="s">
        <v>82</v>
      </c>
      <c r="AL62" s="47" t="s">
        <v>82</v>
      </c>
      <c r="AM62" s="45" t="s">
        <v>59</v>
      </c>
      <c r="AN62" s="45" t="s">
        <v>163</v>
      </c>
      <c r="AO62" s="25" t="s">
        <v>48</v>
      </c>
      <c r="AP62" s="25" t="s">
        <v>49</v>
      </c>
      <c r="AQ62" s="72"/>
    </row>
    <row r="63" spans="1:43" s="46" customFormat="1" ht="54.75" hidden="1" customHeight="1" x14ac:dyDescent="0.25">
      <c r="A63" s="42" t="s">
        <v>41</v>
      </c>
      <c r="B63" s="43" t="s">
        <v>42</v>
      </c>
      <c r="C63" s="43">
        <v>527</v>
      </c>
      <c r="D63" s="22" t="s">
        <v>160</v>
      </c>
      <c r="E63" s="22" t="s">
        <v>180</v>
      </c>
      <c r="F63" s="23">
        <v>44593</v>
      </c>
      <c r="G63" s="23">
        <v>44773</v>
      </c>
      <c r="H63" s="271"/>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2"/>
        <v>1</v>
      </c>
      <c r="AI63" s="44">
        <v>0</v>
      </c>
      <c r="AJ63" s="22" t="s">
        <v>179</v>
      </c>
      <c r="AK63" s="47" t="s">
        <v>82</v>
      </c>
      <c r="AL63" s="47" t="s">
        <v>82</v>
      </c>
      <c r="AM63" s="45" t="s">
        <v>59</v>
      </c>
      <c r="AN63" s="45" t="s">
        <v>163</v>
      </c>
      <c r="AO63" s="25" t="s">
        <v>48</v>
      </c>
      <c r="AP63" s="25" t="s">
        <v>49</v>
      </c>
      <c r="AQ63" s="72"/>
    </row>
    <row r="64" spans="1:43" s="46" customFormat="1" ht="54.75" hidden="1" customHeight="1" x14ac:dyDescent="0.25">
      <c r="A64" s="42" t="s">
        <v>41</v>
      </c>
      <c r="B64" s="43" t="s">
        <v>42</v>
      </c>
      <c r="C64" s="43">
        <v>527</v>
      </c>
      <c r="D64" s="22" t="s">
        <v>160</v>
      </c>
      <c r="E64" s="22" t="s">
        <v>181</v>
      </c>
      <c r="F64" s="23">
        <v>44593</v>
      </c>
      <c r="G64" s="23">
        <v>44773</v>
      </c>
      <c r="H64" s="271"/>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2"/>
        <v>1</v>
      </c>
      <c r="AI64" s="44">
        <v>0</v>
      </c>
      <c r="AJ64" s="22" t="s">
        <v>179</v>
      </c>
      <c r="AK64" s="47" t="s">
        <v>82</v>
      </c>
      <c r="AL64" s="47" t="s">
        <v>82</v>
      </c>
      <c r="AM64" s="45" t="s">
        <v>59</v>
      </c>
      <c r="AN64" s="45" t="s">
        <v>163</v>
      </c>
      <c r="AO64" s="25" t="s">
        <v>48</v>
      </c>
      <c r="AP64" s="25" t="s">
        <v>49</v>
      </c>
      <c r="AQ64" s="72"/>
    </row>
    <row r="65" spans="1:43" s="46" customFormat="1" ht="54.75" hidden="1" customHeight="1" x14ac:dyDescent="0.25">
      <c r="A65" s="42" t="s">
        <v>41</v>
      </c>
      <c r="B65" s="43" t="s">
        <v>42</v>
      </c>
      <c r="C65" s="43">
        <v>527</v>
      </c>
      <c r="D65" s="22" t="s">
        <v>160</v>
      </c>
      <c r="E65" s="22" t="s">
        <v>182</v>
      </c>
      <c r="F65" s="23">
        <v>44593</v>
      </c>
      <c r="G65" s="23">
        <v>44773</v>
      </c>
      <c r="H65" s="271"/>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2"/>
        <v>1</v>
      </c>
      <c r="AI65" s="44">
        <v>0</v>
      </c>
      <c r="AJ65" s="22" t="s">
        <v>179</v>
      </c>
      <c r="AK65" s="47" t="s">
        <v>82</v>
      </c>
      <c r="AL65" s="47" t="s">
        <v>82</v>
      </c>
      <c r="AM65" s="45" t="s">
        <v>59</v>
      </c>
      <c r="AN65" s="45" t="s">
        <v>163</v>
      </c>
      <c r="AO65" s="25" t="s">
        <v>48</v>
      </c>
      <c r="AP65" s="25" t="s">
        <v>49</v>
      </c>
      <c r="AQ65" s="72"/>
    </row>
    <row r="66" spans="1:43" s="46" customFormat="1" ht="54.75" hidden="1" customHeight="1" x14ac:dyDescent="0.25">
      <c r="A66" s="42" t="s">
        <v>41</v>
      </c>
      <c r="B66" s="43" t="s">
        <v>42</v>
      </c>
      <c r="C66" s="43">
        <v>527</v>
      </c>
      <c r="D66" s="22" t="s">
        <v>160</v>
      </c>
      <c r="E66" s="22" t="s">
        <v>183</v>
      </c>
      <c r="F66" s="23">
        <v>44593</v>
      </c>
      <c r="G66" s="23">
        <v>44773</v>
      </c>
      <c r="H66" s="271"/>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2"/>
        <v>1</v>
      </c>
      <c r="AI66" s="44">
        <v>0</v>
      </c>
      <c r="AJ66" s="22" t="s">
        <v>179</v>
      </c>
      <c r="AK66" s="47" t="s">
        <v>82</v>
      </c>
      <c r="AL66" s="47" t="s">
        <v>82</v>
      </c>
      <c r="AM66" s="45" t="s">
        <v>59</v>
      </c>
      <c r="AN66" s="45" t="s">
        <v>163</v>
      </c>
      <c r="AO66" s="25" t="s">
        <v>48</v>
      </c>
      <c r="AP66" s="25" t="s">
        <v>49</v>
      </c>
      <c r="AQ66" s="72"/>
    </row>
    <row r="67" spans="1:43" s="46" customFormat="1" ht="54.75" hidden="1" customHeight="1" x14ac:dyDescent="0.25">
      <c r="A67" s="42" t="s">
        <v>41</v>
      </c>
      <c r="B67" s="43" t="s">
        <v>42</v>
      </c>
      <c r="C67" s="43">
        <v>527</v>
      </c>
      <c r="D67" s="22" t="s">
        <v>160</v>
      </c>
      <c r="E67" s="22" t="s">
        <v>184</v>
      </c>
      <c r="F67" s="23">
        <v>44713</v>
      </c>
      <c r="G67" s="23">
        <v>44834</v>
      </c>
      <c r="H67" s="271"/>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2"/>
        <v>1</v>
      </c>
      <c r="AI67" s="44">
        <v>0</v>
      </c>
      <c r="AJ67" s="22" t="s">
        <v>185</v>
      </c>
      <c r="AK67" s="47" t="s">
        <v>82</v>
      </c>
      <c r="AL67" s="47" t="s">
        <v>82</v>
      </c>
      <c r="AM67" s="45" t="s">
        <v>59</v>
      </c>
      <c r="AN67" s="45" t="s">
        <v>163</v>
      </c>
      <c r="AO67" s="25" t="s">
        <v>48</v>
      </c>
      <c r="AP67" s="25" t="s">
        <v>49</v>
      </c>
      <c r="AQ67" s="72"/>
    </row>
    <row r="68" spans="1:43" s="46" customFormat="1" ht="54.75" hidden="1" customHeight="1" x14ac:dyDescent="0.25">
      <c r="A68" s="42" t="s">
        <v>41</v>
      </c>
      <c r="B68" s="43" t="s">
        <v>42</v>
      </c>
      <c r="C68" s="43">
        <v>527</v>
      </c>
      <c r="D68" s="22" t="s">
        <v>160</v>
      </c>
      <c r="E68" s="22" t="s">
        <v>186</v>
      </c>
      <c r="F68" s="23">
        <v>44713</v>
      </c>
      <c r="G68" s="23">
        <v>44834</v>
      </c>
      <c r="H68" s="271"/>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2"/>
        <v>1</v>
      </c>
      <c r="AI68" s="44">
        <v>0</v>
      </c>
      <c r="AJ68" s="22" t="s">
        <v>185</v>
      </c>
      <c r="AK68" s="47" t="s">
        <v>82</v>
      </c>
      <c r="AL68" s="47" t="s">
        <v>82</v>
      </c>
      <c r="AM68" s="45" t="s">
        <v>59</v>
      </c>
      <c r="AN68" s="45" t="s">
        <v>163</v>
      </c>
      <c r="AO68" s="25" t="s">
        <v>48</v>
      </c>
      <c r="AP68" s="25" t="s">
        <v>49</v>
      </c>
      <c r="AQ68" s="72"/>
    </row>
    <row r="69" spans="1:43" s="46" customFormat="1" ht="42.75" hidden="1" customHeight="1" x14ac:dyDescent="0.25">
      <c r="A69" s="42" t="s">
        <v>41</v>
      </c>
      <c r="B69" s="43" t="s">
        <v>42</v>
      </c>
      <c r="C69" s="43">
        <v>527</v>
      </c>
      <c r="D69" s="22" t="s">
        <v>187</v>
      </c>
      <c r="E69" s="22" t="s">
        <v>188</v>
      </c>
      <c r="F69" s="23">
        <v>44593</v>
      </c>
      <c r="G69" s="23">
        <v>44680</v>
      </c>
      <c r="H69" s="271">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2"/>
        <v>1</v>
      </c>
      <c r="AI69" s="44">
        <v>0</v>
      </c>
      <c r="AJ69" s="27" t="s">
        <v>189</v>
      </c>
      <c r="AK69" s="47" t="s">
        <v>82</v>
      </c>
      <c r="AL69" s="47" t="s">
        <v>82</v>
      </c>
      <c r="AM69" s="45" t="s">
        <v>46</v>
      </c>
      <c r="AN69" s="45" t="s">
        <v>163</v>
      </c>
      <c r="AO69" s="25" t="s">
        <v>190</v>
      </c>
      <c r="AP69" s="25" t="s">
        <v>49</v>
      </c>
      <c r="AQ69" s="72"/>
    </row>
    <row r="70" spans="1:43" s="46" customFormat="1" ht="57" hidden="1" x14ac:dyDescent="0.25">
      <c r="A70" s="42" t="s">
        <v>41</v>
      </c>
      <c r="B70" s="43" t="s">
        <v>42</v>
      </c>
      <c r="C70" s="43">
        <v>527</v>
      </c>
      <c r="D70" s="22" t="s">
        <v>187</v>
      </c>
      <c r="E70" s="22" t="s">
        <v>191</v>
      </c>
      <c r="F70" s="23">
        <v>44564</v>
      </c>
      <c r="G70" s="23">
        <v>44925</v>
      </c>
      <c r="H70" s="271"/>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2"/>
        <v>1</v>
      </c>
      <c r="AI70" s="44">
        <v>0</v>
      </c>
      <c r="AJ70" s="27" t="s">
        <v>192</v>
      </c>
      <c r="AK70" s="47" t="s">
        <v>82</v>
      </c>
      <c r="AL70" s="47" t="s">
        <v>82</v>
      </c>
      <c r="AM70" s="45" t="s">
        <v>46</v>
      </c>
      <c r="AN70" s="45" t="s">
        <v>163</v>
      </c>
      <c r="AO70" s="25" t="s">
        <v>190</v>
      </c>
      <c r="AP70" s="25" t="s">
        <v>49</v>
      </c>
      <c r="AQ70" s="72"/>
    </row>
    <row r="71" spans="1:43" s="46" customFormat="1" ht="57" hidden="1" x14ac:dyDescent="0.25">
      <c r="A71" s="42" t="s">
        <v>41</v>
      </c>
      <c r="B71" s="43" t="s">
        <v>42</v>
      </c>
      <c r="C71" s="43">
        <v>527</v>
      </c>
      <c r="D71" s="22" t="s">
        <v>187</v>
      </c>
      <c r="E71" s="22" t="s">
        <v>193</v>
      </c>
      <c r="F71" s="23">
        <v>44711</v>
      </c>
      <c r="G71" s="23">
        <v>44864</v>
      </c>
      <c r="H71" s="271"/>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2"/>
        <v>1</v>
      </c>
      <c r="AI71" s="44">
        <v>0</v>
      </c>
      <c r="AJ71" s="27" t="s">
        <v>194</v>
      </c>
      <c r="AK71" s="47" t="s">
        <v>82</v>
      </c>
      <c r="AL71" s="47" t="s">
        <v>82</v>
      </c>
      <c r="AM71" s="45" t="s">
        <v>46</v>
      </c>
      <c r="AN71" s="45" t="s">
        <v>163</v>
      </c>
      <c r="AO71" s="25" t="s">
        <v>190</v>
      </c>
      <c r="AP71" s="25" t="s">
        <v>49</v>
      </c>
      <c r="AQ71" s="72"/>
    </row>
    <row r="72" spans="1:43" s="46" customFormat="1" ht="57" hidden="1" x14ac:dyDescent="0.25">
      <c r="A72" s="42" t="s">
        <v>41</v>
      </c>
      <c r="B72" s="43" t="s">
        <v>42</v>
      </c>
      <c r="C72" s="43">
        <v>527</v>
      </c>
      <c r="D72" s="22" t="s">
        <v>187</v>
      </c>
      <c r="E72" s="22" t="s">
        <v>195</v>
      </c>
      <c r="F72" s="23">
        <v>44743</v>
      </c>
      <c r="G72" s="23">
        <v>44772</v>
      </c>
      <c r="H72" s="271"/>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2"/>
        <v>1</v>
      </c>
      <c r="AI72" s="44">
        <v>0</v>
      </c>
      <c r="AJ72" s="24" t="s">
        <v>196</v>
      </c>
      <c r="AK72" s="47" t="s">
        <v>82</v>
      </c>
      <c r="AL72" s="47" t="s">
        <v>82</v>
      </c>
      <c r="AM72" s="45" t="s">
        <v>46</v>
      </c>
      <c r="AN72" s="45" t="s">
        <v>163</v>
      </c>
      <c r="AO72" s="25" t="s">
        <v>190</v>
      </c>
      <c r="AP72" s="25" t="s">
        <v>49</v>
      </c>
      <c r="AQ72" s="72"/>
    </row>
    <row r="73" spans="1:43" s="46" customFormat="1" ht="95.25" hidden="1" customHeight="1" x14ac:dyDescent="0.25">
      <c r="A73" s="42" t="s">
        <v>41</v>
      </c>
      <c r="B73" s="43" t="s">
        <v>42</v>
      </c>
      <c r="C73" s="43">
        <v>527</v>
      </c>
      <c r="D73" s="22" t="s">
        <v>187</v>
      </c>
      <c r="E73" s="22" t="s">
        <v>197</v>
      </c>
      <c r="F73" s="23">
        <v>44683</v>
      </c>
      <c r="G73" s="23">
        <v>44834</v>
      </c>
      <c r="H73" s="271"/>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2"/>
        <v>1</v>
      </c>
      <c r="AI73" s="44">
        <v>0</v>
      </c>
      <c r="AJ73" s="27" t="s">
        <v>198</v>
      </c>
      <c r="AK73" s="47" t="s">
        <v>82</v>
      </c>
      <c r="AL73" s="47" t="s">
        <v>82</v>
      </c>
      <c r="AM73" s="45" t="s">
        <v>46</v>
      </c>
      <c r="AN73" s="45" t="s">
        <v>163</v>
      </c>
      <c r="AO73" s="25" t="s">
        <v>190</v>
      </c>
      <c r="AP73" s="25" t="s">
        <v>49</v>
      </c>
      <c r="AQ73" s="72"/>
    </row>
    <row r="74" spans="1:43" s="46" customFormat="1" ht="60.75" hidden="1" customHeight="1" x14ac:dyDescent="0.25">
      <c r="A74" s="42" t="s">
        <v>41</v>
      </c>
      <c r="B74" s="43" t="s">
        <v>42</v>
      </c>
      <c r="C74" s="43">
        <v>527</v>
      </c>
      <c r="D74" s="22" t="s">
        <v>199</v>
      </c>
      <c r="E74" s="22" t="s">
        <v>200</v>
      </c>
      <c r="F74" s="23">
        <v>44621</v>
      </c>
      <c r="G74" s="23">
        <v>44651</v>
      </c>
      <c r="H74" s="271">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2"/>
        <v>1</v>
      </c>
      <c r="AI74" s="44">
        <f t="shared" si="2"/>
        <v>0</v>
      </c>
      <c r="AJ74" s="27" t="s">
        <v>201</v>
      </c>
      <c r="AK74" s="47" t="s">
        <v>82</v>
      </c>
      <c r="AL74" s="47" t="s">
        <v>82</v>
      </c>
      <c r="AM74" s="45" t="s">
        <v>46</v>
      </c>
      <c r="AN74" s="45" t="s">
        <v>163</v>
      </c>
      <c r="AO74" s="25" t="s">
        <v>190</v>
      </c>
      <c r="AP74" s="25" t="s">
        <v>49</v>
      </c>
      <c r="AQ74" s="72"/>
    </row>
    <row r="75" spans="1:43" s="46" customFormat="1" ht="60.75" hidden="1" customHeight="1" x14ac:dyDescent="0.25">
      <c r="A75" s="42" t="s">
        <v>41</v>
      </c>
      <c r="B75" s="43" t="s">
        <v>42</v>
      </c>
      <c r="C75" s="43">
        <v>527</v>
      </c>
      <c r="D75" s="22" t="s">
        <v>199</v>
      </c>
      <c r="E75" s="22" t="s">
        <v>202</v>
      </c>
      <c r="F75" s="23">
        <v>44652</v>
      </c>
      <c r="G75" s="23">
        <v>44925</v>
      </c>
      <c r="H75" s="271"/>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2"/>
        <v>1</v>
      </c>
      <c r="AI75" s="44">
        <f t="shared" si="2"/>
        <v>0</v>
      </c>
      <c r="AJ75" s="27" t="s">
        <v>203</v>
      </c>
      <c r="AK75" s="47" t="s">
        <v>82</v>
      </c>
      <c r="AL75" s="47" t="s">
        <v>82</v>
      </c>
      <c r="AM75" s="45" t="s">
        <v>46</v>
      </c>
      <c r="AN75" s="45" t="s">
        <v>163</v>
      </c>
      <c r="AO75" s="25" t="s">
        <v>190</v>
      </c>
      <c r="AP75" s="25" t="s">
        <v>49</v>
      </c>
      <c r="AQ75" s="72"/>
    </row>
    <row r="76" spans="1:43" s="46" customFormat="1" ht="71.25" hidden="1" x14ac:dyDescent="0.25">
      <c r="A76" s="42" t="s">
        <v>41</v>
      </c>
      <c r="B76" s="43" t="s">
        <v>42</v>
      </c>
      <c r="C76" s="43">
        <v>527</v>
      </c>
      <c r="D76" s="22" t="s">
        <v>199</v>
      </c>
      <c r="E76" s="22" t="s">
        <v>204</v>
      </c>
      <c r="F76" s="23">
        <v>44805</v>
      </c>
      <c r="G76" s="23">
        <v>44925</v>
      </c>
      <c r="H76" s="271"/>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2"/>
        <v>1</v>
      </c>
      <c r="AI76" s="44">
        <f t="shared" si="2"/>
        <v>0</v>
      </c>
      <c r="AJ76" s="27" t="s">
        <v>205</v>
      </c>
      <c r="AK76" s="47" t="s">
        <v>82</v>
      </c>
      <c r="AL76" s="47" t="s">
        <v>82</v>
      </c>
      <c r="AM76" s="45" t="s">
        <v>46</v>
      </c>
      <c r="AN76" s="45" t="s">
        <v>163</v>
      </c>
      <c r="AO76" s="25" t="s">
        <v>190</v>
      </c>
      <c r="AP76" s="25" t="s">
        <v>49</v>
      </c>
      <c r="AQ76" s="72"/>
    </row>
    <row r="77" spans="1:43" s="46" customFormat="1" ht="42.75" hidden="1" x14ac:dyDescent="0.25">
      <c r="A77" s="42" t="s">
        <v>41</v>
      </c>
      <c r="B77" s="43" t="s">
        <v>42</v>
      </c>
      <c r="C77" s="43">
        <v>528</v>
      </c>
      <c r="D77" s="22" t="s">
        <v>206</v>
      </c>
      <c r="E77" s="22" t="s">
        <v>207</v>
      </c>
      <c r="F77" s="23">
        <v>44564</v>
      </c>
      <c r="G77" s="23">
        <v>44925</v>
      </c>
      <c r="H77" s="271">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x14ac:dyDescent="0.25">
      <c r="A78" s="42" t="s">
        <v>41</v>
      </c>
      <c r="B78" s="43" t="s">
        <v>42</v>
      </c>
      <c r="C78" s="43">
        <v>528</v>
      </c>
      <c r="D78" s="22" t="s">
        <v>206</v>
      </c>
      <c r="E78" s="22" t="s">
        <v>213</v>
      </c>
      <c r="F78" s="23">
        <v>44564</v>
      </c>
      <c r="G78" s="23">
        <v>44925</v>
      </c>
      <c r="H78" s="271"/>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x14ac:dyDescent="0.25">
      <c r="A79" s="42" t="s">
        <v>41</v>
      </c>
      <c r="B79" s="43" t="s">
        <v>42</v>
      </c>
      <c r="C79" s="43">
        <v>528</v>
      </c>
      <c r="D79" s="22" t="s">
        <v>206</v>
      </c>
      <c r="E79" s="22" t="s">
        <v>215</v>
      </c>
      <c r="F79" s="23">
        <v>44564</v>
      </c>
      <c r="G79" s="23">
        <v>44925</v>
      </c>
      <c r="H79" s="271"/>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x14ac:dyDescent="0.25">
      <c r="A80" s="42" t="s">
        <v>41</v>
      </c>
      <c r="B80" s="43" t="s">
        <v>42</v>
      </c>
      <c r="C80" s="43">
        <v>528</v>
      </c>
      <c r="D80" s="22" t="s">
        <v>206</v>
      </c>
      <c r="E80" s="22" t="s">
        <v>217</v>
      </c>
      <c r="F80" s="23">
        <v>44564</v>
      </c>
      <c r="G80" s="23">
        <v>44925</v>
      </c>
      <c r="H80" s="271"/>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x14ac:dyDescent="0.25">
      <c r="A81" s="42" t="s">
        <v>41</v>
      </c>
      <c r="B81" s="43" t="s">
        <v>42</v>
      </c>
      <c r="C81" s="43">
        <v>528</v>
      </c>
      <c r="D81" s="22" t="s">
        <v>206</v>
      </c>
      <c r="E81" s="22" t="s">
        <v>219</v>
      </c>
      <c r="F81" s="23">
        <v>44593</v>
      </c>
      <c r="G81" s="23">
        <v>44926</v>
      </c>
      <c r="H81" s="271"/>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75" hidden="1" x14ac:dyDescent="0.25">
      <c r="A82" s="42" t="s">
        <v>41</v>
      </c>
      <c r="B82" s="43" t="s">
        <v>42</v>
      </c>
      <c r="C82" s="43">
        <v>528</v>
      </c>
      <c r="D82" s="22" t="s">
        <v>206</v>
      </c>
      <c r="E82" s="22" t="s">
        <v>221</v>
      </c>
      <c r="F82" s="23">
        <v>44621</v>
      </c>
      <c r="G82" s="23">
        <v>44864</v>
      </c>
      <c r="H82" s="271"/>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x14ac:dyDescent="0.25">
      <c r="A83" s="42" t="s">
        <v>41</v>
      </c>
      <c r="B83" s="43" t="s">
        <v>42</v>
      </c>
      <c r="C83" s="43">
        <v>528</v>
      </c>
      <c r="D83" s="22" t="s">
        <v>223</v>
      </c>
      <c r="E83" s="22" t="s">
        <v>224</v>
      </c>
      <c r="F83" s="23">
        <v>44564</v>
      </c>
      <c r="G83" s="23">
        <v>44592</v>
      </c>
      <c r="H83" s="271">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x14ac:dyDescent="0.25">
      <c r="A84" s="42" t="s">
        <v>41</v>
      </c>
      <c r="B84" s="43" t="s">
        <v>42</v>
      </c>
      <c r="C84" s="43">
        <v>528</v>
      </c>
      <c r="D84" s="22" t="s">
        <v>223</v>
      </c>
      <c r="E84" s="22" t="s">
        <v>230</v>
      </c>
      <c r="F84" s="23">
        <v>44564</v>
      </c>
      <c r="G84" s="23">
        <v>44925</v>
      </c>
      <c r="H84" s="271"/>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x14ac:dyDescent="0.25">
      <c r="A85" s="42" t="s">
        <v>41</v>
      </c>
      <c r="B85" s="43" t="s">
        <v>42</v>
      </c>
      <c r="C85" s="43">
        <v>528</v>
      </c>
      <c r="D85" s="22" t="s">
        <v>223</v>
      </c>
      <c r="E85" s="22" t="s">
        <v>232</v>
      </c>
      <c r="F85" s="23">
        <v>44564</v>
      </c>
      <c r="G85" s="23">
        <v>44925</v>
      </c>
      <c r="H85" s="271"/>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x14ac:dyDescent="0.25">
      <c r="A86" s="42" t="s">
        <v>41</v>
      </c>
      <c r="B86" s="43" t="s">
        <v>42</v>
      </c>
      <c r="C86" s="43">
        <v>528</v>
      </c>
      <c r="D86" s="22" t="s">
        <v>234</v>
      </c>
      <c r="E86" s="22" t="s">
        <v>235</v>
      </c>
      <c r="F86" s="23">
        <v>44593</v>
      </c>
      <c r="G86" s="23">
        <v>44620</v>
      </c>
      <c r="H86" s="271">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302">
        <v>1</v>
      </c>
      <c r="AL86" s="269">
        <v>1444923661</v>
      </c>
      <c r="AM86" s="45" t="s">
        <v>237</v>
      </c>
      <c r="AN86" s="45" t="s">
        <v>238</v>
      </c>
      <c r="AO86" s="25" t="s">
        <v>239</v>
      </c>
      <c r="AP86" s="25" t="s">
        <v>240</v>
      </c>
      <c r="AQ86" s="72"/>
    </row>
    <row r="87" spans="1:43" s="46" customFormat="1" ht="61.5" hidden="1" customHeight="1" x14ac:dyDescent="0.25">
      <c r="A87" s="42" t="s">
        <v>41</v>
      </c>
      <c r="B87" s="43" t="s">
        <v>42</v>
      </c>
      <c r="C87" s="43">
        <v>528</v>
      </c>
      <c r="D87" s="22" t="s">
        <v>234</v>
      </c>
      <c r="E87" s="22" t="s">
        <v>241</v>
      </c>
      <c r="F87" s="23">
        <v>44593</v>
      </c>
      <c r="G87" s="23">
        <v>44620</v>
      </c>
      <c r="H87" s="271"/>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2" si="6">+J87+L87+N87+P87+R87+T87+V87+X87+Z87+AB87+AD87+AF87</f>
        <v>1</v>
      </c>
      <c r="AI87" s="44">
        <f t="shared" si="6"/>
        <v>0</v>
      </c>
      <c r="AJ87" s="22" t="s">
        <v>242</v>
      </c>
      <c r="AK87" s="302"/>
      <c r="AL87" s="270"/>
      <c r="AM87" s="45" t="s">
        <v>237</v>
      </c>
      <c r="AN87" s="45" t="s">
        <v>238</v>
      </c>
      <c r="AO87" s="25" t="s">
        <v>239</v>
      </c>
      <c r="AP87" s="25" t="s">
        <v>240</v>
      </c>
      <c r="AQ87" s="72"/>
    </row>
    <row r="88" spans="1:43" s="46" customFormat="1" ht="49.5" hidden="1" customHeight="1" x14ac:dyDescent="0.25">
      <c r="A88" s="42" t="s">
        <v>41</v>
      </c>
      <c r="B88" s="43" t="s">
        <v>42</v>
      </c>
      <c r="C88" s="43">
        <v>528</v>
      </c>
      <c r="D88" s="22" t="s">
        <v>234</v>
      </c>
      <c r="E88" s="22" t="s">
        <v>243</v>
      </c>
      <c r="F88" s="23">
        <v>44621</v>
      </c>
      <c r="G88" s="23">
        <v>44925</v>
      </c>
      <c r="H88" s="271"/>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302"/>
      <c r="AL88" s="270"/>
      <c r="AM88" s="45" t="s">
        <v>237</v>
      </c>
      <c r="AN88" s="45" t="s">
        <v>238</v>
      </c>
      <c r="AO88" s="25" t="s">
        <v>239</v>
      </c>
      <c r="AP88" s="25" t="s">
        <v>240</v>
      </c>
      <c r="AQ88" s="72"/>
    </row>
    <row r="89" spans="1:43" s="46" customFormat="1" ht="56.25" hidden="1" customHeight="1" x14ac:dyDescent="0.25">
      <c r="A89" s="42" t="s">
        <v>41</v>
      </c>
      <c r="B89" s="43" t="s">
        <v>42</v>
      </c>
      <c r="C89" s="43">
        <v>528</v>
      </c>
      <c r="D89" s="22" t="s">
        <v>234</v>
      </c>
      <c r="E89" s="22" t="s">
        <v>245</v>
      </c>
      <c r="F89" s="23">
        <v>44621</v>
      </c>
      <c r="G89" s="23">
        <v>44925</v>
      </c>
      <c r="H89" s="271"/>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302"/>
      <c r="AL89" s="277"/>
      <c r="AM89" s="45" t="s">
        <v>237</v>
      </c>
      <c r="AN89" s="45" t="s">
        <v>238</v>
      </c>
      <c r="AO89" s="25" t="s">
        <v>239</v>
      </c>
      <c r="AP89" s="25" t="s">
        <v>240</v>
      </c>
      <c r="AQ89" s="72"/>
    </row>
    <row r="90" spans="1:43" s="46" customFormat="1" ht="56.25" hidden="1" customHeight="1" x14ac:dyDescent="0.25">
      <c r="A90" s="42" t="s">
        <v>41</v>
      </c>
      <c r="B90" s="43" t="s">
        <v>42</v>
      </c>
      <c r="C90" s="43">
        <v>527</v>
      </c>
      <c r="D90" s="22" t="s">
        <v>247</v>
      </c>
      <c r="E90" s="22" t="s">
        <v>248</v>
      </c>
      <c r="F90" s="23">
        <v>44562</v>
      </c>
      <c r="G90" s="23">
        <v>44926</v>
      </c>
      <c r="H90" s="271">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x14ac:dyDescent="0.25">
      <c r="A91" s="42" t="s">
        <v>41</v>
      </c>
      <c r="B91" s="43" t="s">
        <v>42</v>
      </c>
      <c r="C91" s="43">
        <v>527</v>
      </c>
      <c r="D91" s="22" t="s">
        <v>247</v>
      </c>
      <c r="E91" s="22" t="s">
        <v>251</v>
      </c>
      <c r="F91" s="23">
        <v>44774</v>
      </c>
      <c r="G91" s="23">
        <v>44895</v>
      </c>
      <c r="H91" s="271"/>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x14ac:dyDescent="0.25">
      <c r="A92" s="42" t="s">
        <v>41</v>
      </c>
      <c r="B92" s="43" t="s">
        <v>42</v>
      </c>
      <c r="C92" s="43">
        <v>527</v>
      </c>
      <c r="D92" s="22" t="s">
        <v>247</v>
      </c>
      <c r="E92" s="49" t="s">
        <v>254</v>
      </c>
      <c r="F92" s="23">
        <v>44562</v>
      </c>
      <c r="G92" s="23">
        <v>44926</v>
      </c>
      <c r="H92" s="271"/>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x14ac:dyDescent="0.25">
      <c r="A93" s="42" t="s">
        <v>41</v>
      </c>
      <c r="B93" s="43" t="s">
        <v>42</v>
      </c>
      <c r="C93" s="43">
        <v>527</v>
      </c>
      <c r="D93" s="22" t="s">
        <v>247</v>
      </c>
      <c r="E93" s="22" t="s">
        <v>256</v>
      </c>
      <c r="F93" s="23">
        <v>44562</v>
      </c>
      <c r="G93" s="23">
        <v>44926</v>
      </c>
      <c r="H93" s="271"/>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x14ac:dyDescent="0.25">
      <c r="A94" s="42" t="s">
        <v>41</v>
      </c>
      <c r="B94" s="43" t="s">
        <v>42</v>
      </c>
      <c r="C94" s="43">
        <v>527</v>
      </c>
      <c r="D94" s="22" t="s">
        <v>247</v>
      </c>
      <c r="E94" s="22" t="s">
        <v>259</v>
      </c>
      <c r="F94" s="23">
        <v>44562</v>
      </c>
      <c r="G94" s="23">
        <v>44926</v>
      </c>
      <c r="H94" s="271"/>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x14ac:dyDescent="0.25">
      <c r="A95" s="42" t="s">
        <v>41</v>
      </c>
      <c r="B95" s="43" t="s">
        <v>42</v>
      </c>
      <c r="C95" s="43">
        <v>527</v>
      </c>
      <c r="D95" s="22" t="s">
        <v>247</v>
      </c>
      <c r="E95" s="22" t="s">
        <v>262</v>
      </c>
      <c r="F95" s="23">
        <v>44593</v>
      </c>
      <c r="G95" s="23" t="s">
        <v>263</v>
      </c>
      <c r="H95" s="271"/>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x14ac:dyDescent="0.25">
      <c r="A96" s="42" t="s">
        <v>41</v>
      </c>
      <c r="B96" s="43" t="s">
        <v>42</v>
      </c>
      <c r="C96" s="43">
        <v>527</v>
      </c>
      <c r="D96" s="22" t="s">
        <v>247</v>
      </c>
      <c r="E96" s="22" t="s">
        <v>266</v>
      </c>
      <c r="F96" s="23">
        <v>44593</v>
      </c>
      <c r="G96" s="23" t="s">
        <v>263</v>
      </c>
      <c r="H96" s="271"/>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x14ac:dyDescent="0.25">
      <c r="A97" s="42" t="s">
        <v>41</v>
      </c>
      <c r="B97" s="43" t="s">
        <v>42</v>
      </c>
      <c r="C97" s="43">
        <v>527</v>
      </c>
      <c r="D97" s="22" t="s">
        <v>247</v>
      </c>
      <c r="E97" s="22" t="s">
        <v>268</v>
      </c>
      <c r="F97" s="23">
        <v>44621</v>
      </c>
      <c r="G97" s="23">
        <v>44803</v>
      </c>
      <c r="H97" s="271"/>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x14ac:dyDescent="0.25">
      <c r="A98" s="42" t="s">
        <v>41</v>
      </c>
      <c r="B98" s="43" t="s">
        <v>42</v>
      </c>
      <c r="C98" s="43">
        <v>528</v>
      </c>
      <c r="D98" s="22" t="s">
        <v>270</v>
      </c>
      <c r="E98" s="50" t="s">
        <v>271</v>
      </c>
      <c r="F98" s="23">
        <v>44564</v>
      </c>
      <c r="G98" s="23">
        <v>44926</v>
      </c>
      <c r="H98" s="271">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x14ac:dyDescent="0.25">
      <c r="A99" s="42" t="s">
        <v>41</v>
      </c>
      <c r="B99" s="43" t="s">
        <v>42</v>
      </c>
      <c r="C99" s="43">
        <v>528</v>
      </c>
      <c r="D99" s="22" t="s">
        <v>273</v>
      </c>
      <c r="E99" s="50" t="s">
        <v>274</v>
      </c>
      <c r="F99" s="51">
        <v>44866</v>
      </c>
      <c r="G99" s="23">
        <v>44925</v>
      </c>
      <c r="H99" s="271"/>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x14ac:dyDescent="0.25">
      <c r="A100" s="42" t="s">
        <v>41</v>
      </c>
      <c r="B100" s="43" t="s">
        <v>42</v>
      </c>
      <c r="C100" s="43">
        <v>528</v>
      </c>
      <c r="D100" s="22" t="s">
        <v>276</v>
      </c>
      <c r="E100" s="50" t="s">
        <v>277</v>
      </c>
      <c r="F100" s="51">
        <v>44866</v>
      </c>
      <c r="G100" s="23">
        <v>44925</v>
      </c>
      <c r="H100" s="271"/>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x14ac:dyDescent="0.25">
      <c r="A101" s="42" t="s">
        <v>41</v>
      </c>
      <c r="B101" s="43" t="s">
        <v>42</v>
      </c>
      <c r="C101" s="43">
        <v>528</v>
      </c>
      <c r="D101" s="22" t="s">
        <v>273</v>
      </c>
      <c r="E101" s="50" t="s">
        <v>279</v>
      </c>
      <c r="F101" s="51">
        <v>44896</v>
      </c>
      <c r="G101" s="23">
        <v>44925</v>
      </c>
      <c r="H101" s="271"/>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x14ac:dyDescent="0.25">
      <c r="A102" s="42" t="s">
        <v>41</v>
      </c>
      <c r="B102" s="43" t="s">
        <v>42</v>
      </c>
      <c r="C102" s="43">
        <v>528</v>
      </c>
      <c r="D102" s="22" t="s">
        <v>281</v>
      </c>
      <c r="E102" s="50" t="s">
        <v>282</v>
      </c>
      <c r="F102" s="51">
        <v>44562</v>
      </c>
      <c r="G102" s="23">
        <v>44592</v>
      </c>
      <c r="H102" s="271"/>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x14ac:dyDescent="0.25">
      <c r="A103" s="42" t="s">
        <v>41</v>
      </c>
      <c r="B103" s="43" t="s">
        <v>42</v>
      </c>
      <c r="C103" s="43">
        <v>528</v>
      </c>
      <c r="D103" s="22" t="s">
        <v>284</v>
      </c>
      <c r="E103" s="50" t="s">
        <v>285</v>
      </c>
      <c r="F103" s="51">
        <v>44562</v>
      </c>
      <c r="G103" s="23">
        <v>44592</v>
      </c>
      <c r="H103" s="271"/>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x14ac:dyDescent="0.25">
      <c r="A104" s="42" t="s">
        <v>41</v>
      </c>
      <c r="B104" s="43" t="s">
        <v>42</v>
      </c>
      <c r="C104" s="43">
        <v>528</v>
      </c>
      <c r="D104" s="22" t="s">
        <v>287</v>
      </c>
      <c r="E104" s="50" t="s">
        <v>288</v>
      </c>
      <c r="F104" s="51">
        <v>44593</v>
      </c>
      <c r="G104" s="23">
        <v>44620</v>
      </c>
      <c r="H104" s="271"/>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x14ac:dyDescent="0.25">
      <c r="A105" s="42" t="s">
        <v>41</v>
      </c>
      <c r="B105" s="43" t="s">
        <v>42</v>
      </c>
      <c r="C105" s="43">
        <v>528</v>
      </c>
      <c r="D105" s="22" t="s">
        <v>290</v>
      </c>
      <c r="E105" s="50" t="s">
        <v>291</v>
      </c>
      <c r="F105" s="51">
        <v>44593</v>
      </c>
      <c r="G105" s="23">
        <v>44925</v>
      </c>
      <c r="H105" s="271"/>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x14ac:dyDescent="0.25">
      <c r="A106" s="42" t="s">
        <v>41</v>
      </c>
      <c r="B106" s="43" t="s">
        <v>42</v>
      </c>
      <c r="C106" s="43">
        <v>528</v>
      </c>
      <c r="D106" s="22" t="s">
        <v>296</v>
      </c>
      <c r="E106" s="50" t="s">
        <v>297</v>
      </c>
      <c r="F106" s="51">
        <v>44652</v>
      </c>
      <c r="G106" s="23">
        <v>44925</v>
      </c>
      <c r="H106" s="271"/>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x14ac:dyDescent="0.25">
      <c r="A107" s="42" t="s">
        <v>41</v>
      </c>
      <c r="B107" s="43" t="s">
        <v>42</v>
      </c>
      <c r="C107" s="43">
        <v>528</v>
      </c>
      <c r="D107" s="22" t="s">
        <v>299</v>
      </c>
      <c r="E107" s="50" t="s">
        <v>300</v>
      </c>
      <c r="F107" s="51">
        <v>44652</v>
      </c>
      <c r="G107" s="23">
        <v>44925</v>
      </c>
      <c r="H107" s="271"/>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x14ac:dyDescent="0.25">
      <c r="A108" s="69" t="s">
        <v>41</v>
      </c>
      <c r="B108" s="70" t="s">
        <v>42</v>
      </c>
      <c r="C108" s="70">
        <v>528</v>
      </c>
      <c r="D108" s="71" t="s">
        <v>302</v>
      </c>
      <c r="E108" s="74" t="s">
        <v>303</v>
      </c>
      <c r="F108" s="94">
        <v>44652</v>
      </c>
      <c r="G108" s="81">
        <v>44712</v>
      </c>
      <c r="H108" s="271">
        <f>+I108+I110</f>
        <v>1</v>
      </c>
      <c r="I108" s="68">
        <v>0.3</v>
      </c>
      <c r="J108" s="68"/>
      <c r="K108" s="68"/>
      <c r="L108" s="68"/>
      <c r="M108" s="68"/>
      <c r="N108" s="68"/>
      <c r="O108" s="68"/>
      <c r="P108" s="68">
        <v>0.3</v>
      </c>
      <c r="Q108" s="68"/>
      <c r="R108" s="68">
        <v>0.7</v>
      </c>
      <c r="S108" s="68"/>
      <c r="T108" s="68"/>
      <c r="U108" s="68"/>
      <c r="V108" s="68"/>
      <c r="W108" s="68"/>
      <c r="X108" s="68"/>
      <c r="Y108" s="68"/>
      <c r="Z108" s="68"/>
      <c r="AA108" s="68"/>
      <c r="AB108" s="68"/>
      <c r="AC108" s="68"/>
      <c r="AD108" s="68"/>
      <c r="AE108" s="68"/>
      <c r="AF108" s="68"/>
      <c r="AG108" s="68"/>
      <c r="AH108" s="68">
        <f t="shared" si="6"/>
        <v>1</v>
      </c>
      <c r="AI108" s="77">
        <f t="shared" si="6"/>
        <v>0</v>
      </c>
      <c r="AJ108" s="71" t="s">
        <v>304</v>
      </c>
      <c r="AK108" s="80" t="s">
        <v>82</v>
      </c>
      <c r="AL108" s="80" t="s">
        <v>82</v>
      </c>
      <c r="AM108" s="78" t="s">
        <v>305</v>
      </c>
      <c r="AN108" s="78" t="s">
        <v>306</v>
      </c>
      <c r="AO108" s="79" t="s">
        <v>307</v>
      </c>
      <c r="AP108" s="79" t="s">
        <v>240</v>
      </c>
      <c r="AQ108" s="82"/>
    </row>
    <row r="109" spans="1:43" s="46" customFormat="1" ht="162.75" hidden="1" customHeight="1" x14ac:dyDescent="0.25">
      <c r="A109" s="69" t="s">
        <v>41</v>
      </c>
      <c r="B109" s="70" t="s">
        <v>42</v>
      </c>
      <c r="C109" s="70">
        <v>528</v>
      </c>
      <c r="D109" s="71" t="s">
        <v>302</v>
      </c>
      <c r="E109" s="74" t="s">
        <v>303</v>
      </c>
      <c r="F109" s="103">
        <v>44713</v>
      </c>
      <c r="G109" s="93">
        <v>44804</v>
      </c>
      <c r="H109" s="271"/>
      <c r="I109" s="68">
        <v>0.3</v>
      </c>
      <c r="J109" s="68"/>
      <c r="K109" s="68"/>
      <c r="L109" s="68"/>
      <c r="M109" s="68"/>
      <c r="N109" s="68"/>
      <c r="O109" s="68"/>
      <c r="P109" s="68"/>
      <c r="Q109" s="68"/>
      <c r="R109" s="68"/>
      <c r="S109" s="68"/>
      <c r="T109" s="76">
        <v>0.2</v>
      </c>
      <c r="U109" s="76"/>
      <c r="V109" s="76">
        <v>0.2</v>
      </c>
      <c r="W109" s="76"/>
      <c r="X109" s="76">
        <v>0.6</v>
      </c>
      <c r="Y109" s="68"/>
      <c r="Z109" s="68"/>
      <c r="AA109" s="68"/>
      <c r="AB109" s="68"/>
      <c r="AC109" s="68"/>
      <c r="AD109" s="68"/>
      <c r="AE109" s="68"/>
      <c r="AF109" s="68"/>
      <c r="AG109" s="68"/>
      <c r="AH109" s="68">
        <f t="shared" ref="AH109" si="7">+J109+L109+N109+P109+R109+T109+V109+X109+Z109+AB109+AD109+AF109</f>
        <v>1</v>
      </c>
      <c r="AI109" s="77">
        <f t="shared" ref="AI109" si="8">+K109+M109+O109+Q109+S109+U109+W109+Y109+AA109+AC109+AE109+AG109</f>
        <v>0</v>
      </c>
      <c r="AJ109" s="71" t="s">
        <v>304</v>
      </c>
      <c r="AK109" s="80" t="s">
        <v>82</v>
      </c>
      <c r="AL109" s="80" t="s">
        <v>82</v>
      </c>
      <c r="AM109" s="78" t="s">
        <v>305</v>
      </c>
      <c r="AN109" s="78" t="s">
        <v>306</v>
      </c>
      <c r="AO109" s="79" t="s">
        <v>307</v>
      </c>
      <c r="AP109" s="79" t="s">
        <v>240</v>
      </c>
      <c r="AQ109" s="69" t="s">
        <v>925</v>
      </c>
    </row>
    <row r="110" spans="1:43" s="46" customFormat="1" ht="42.75" hidden="1" x14ac:dyDescent="0.25">
      <c r="A110" s="69" t="s">
        <v>41</v>
      </c>
      <c r="B110" s="70" t="s">
        <v>42</v>
      </c>
      <c r="C110" s="70">
        <v>528</v>
      </c>
      <c r="D110" s="71" t="s">
        <v>302</v>
      </c>
      <c r="E110" s="74" t="s">
        <v>308</v>
      </c>
      <c r="F110" s="94">
        <v>44713</v>
      </c>
      <c r="G110" s="81">
        <v>44742</v>
      </c>
      <c r="H110" s="271"/>
      <c r="I110" s="68">
        <v>0.7</v>
      </c>
      <c r="J110" s="68"/>
      <c r="K110" s="68"/>
      <c r="L110" s="68"/>
      <c r="M110" s="68"/>
      <c r="N110" s="68"/>
      <c r="O110" s="68"/>
      <c r="P110" s="68"/>
      <c r="Q110" s="68"/>
      <c r="R110" s="68"/>
      <c r="S110" s="68"/>
      <c r="T110" s="68">
        <v>1</v>
      </c>
      <c r="U110" s="68"/>
      <c r="V110" s="68"/>
      <c r="W110" s="68"/>
      <c r="X110" s="68"/>
      <c r="Y110" s="68"/>
      <c r="Z110" s="68"/>
      <c r="AA110" s="68"/>
      <c r="AB110" s="68"/>
      <c r="AC110" s="68"/>
      <c r="AD110" s="68"/>
      <c r="AE110" s="68"/>
      <c r="AF110" s="68"/>
      <c r="AG110" s="68"/>
      <c r="AH110" s="68">
        <f t="shared" si="6"/>
        <v>1</v>
      </c>
      <c r="AI110" s="77">
        <f t="shared" si="6"/>
        <v>0</v>
      </c>
      <c r="AJ110" s="71" t="s">
        <v>309</v>
      </c>
      <c r="AK110" s="80" t="s">
        <v>82</v>
      </c>
      <c r="AL110" s="80" t="s">
        <v>82</v>
      </c>
      <c r="AM110" s="78" t="s">
        <v>305</v>
      </c>
      <c r="AN110" s="78" t="s">
        <v>306</v>
      </c>
      <c r="AO110" s="79" t="s">
        <v>307</v>
      </c>
      <c r="AP110" s="79" t="s">
        <v>240</v>
      </c>
      <c r="AQ110" s="82"/>
    </row>
    <row r="111" spans="1:43" s="46" customFormat="1" ht="409.5" hidden="1" x14ac:dyDescent="0.25">
      <c r="A111" s="69" t="s">
        <v>41</v>
      </c>
      <c r="B111" s="70" t="s">
        <v>42</v>
      </c>
      <c r="C111" s="70">
        <v>528</v>
      </c>
      <c r="D111" s="71" t="s">
        <v>302</v>
      </c>
      <c r="E111" s="74" t="s">
        <v>308</v>
      </c>
      <c r="F111" s="103">
        <v>44805</v>
      </c>
      <c r="G111" s="93">
        <v>44895</v>
      </c>
      <c r="H111" s="40"/>
      <c r="I111" s="68">
        <v>0.7</v>
      </c>
      <c r="J111" s="68"/>
      <c r="K111" s="68"/>
      <c r="L111" s="68"/>
      <c r="M111" s="68"/>
      <c r="N111" s="68"/>
      <c r="O111" s="68"/>
      <c r="P111" s="68"/>
      <c r="Q111" s="68"/>
      <c r="R111" s="68"/>
      <c r="S111" s="68"/>
      <c r="T111" s="68"/>
      <c r="U111" s="68"/>
      <c r="V111" s="68"/>
      <c r="W111" s="68"/>
      <c r="X111" s="68"/>
      <c r="Y111" s="68"/>
      <c r="Z111" s="76">
        <v>0.2</v>
      </c>
      <c r="AA111" s="76"/>
      <c r="AB111" s="76">
        <v>0.2</v>
      </c>
      <c r="AC111" s="76"/>
      <c r="AD111" s="76">
        <v>0.6</v>
      </c>
      <c r="AE111" s="68"/>
      <c r="AF111" s="68"/>
      <c r="AG111" s="68"/>
      <c r="AH111" s="68">
        <f t="shared" ref="AH111" si="9">+J111+L111+N111+P111+R111+T111+V111+X111+Z111+AB111+AD111+AF111</f>
        <v>1</v>
      </c>
      <c r="AI111" s="77">
        <f t="shared" ref="AI111" si="10">+K111+M111+O111+Q111+S111+U111+W111+Y111+AA111+AC111+AE111+AG111</f>
        <v>0</v>
      </c>
      <c r="AJ111" s="71" t="s">
        <v>309</v>
      </c>
      <c r="AK111" s="80" t="s">
        <v>82</v>
      </c>
      <c r="AL111" s="80" t="s">
        <v>82</v>
      </c>
      <c r="AM111" s="78" t="s">
        <v>305</v>
      </c>
      <c r="AN111" s="78" t="s">
        <v>306</v>
      </c>
      <c r="AO111" s="79" t="s">
        <v>307</v>
      </c>
      <c r="AP111" s="79" t="s">
        <v>240</v>
      </c>
      <c r="AQ111" s="69" t="s">
        <v>925</v>
      </c>
    </row>
    <row r="112" spans="1:43" s="46" customFormat="1" ht="58.5" hidden="1" x14ac:dyDescent="0.25">
      <c r="A112" s="42" t="s">
        <v>41</v>
      </c>
      <c r="B112" s="43" t="s">
        <v>42</v>
      </c>
      <c r="C112" s="43">
        <v>528</v>
      </c>
      <c r="D112" s="22" t="s">
        <v>310</v>
      </c>
      <c r="E112" s="50" t="s">
        <v>311</v>
      </c>
      <c r="F112" s="51">
        <v>44564</v>
      </c>
      <c r="G112" s="23">
        <v>44592</v>
      </c>
      <c r="H112" s="271">
        <f>+I112+I113+I114+I115+I116+I117+I119+I120+I121+I122</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6"/>
        <v>1</v>
      </c>
      <c r="AI112" s="44">
        <f t="shared" si="6"/>
        <v>0</v>
      </c>
      <c r="AJ112" s="50" t="s">
        <v>312</v>
      </c>
      <c r="AK112" s="47" t="s">
        <v>82</v>
      </c>
      <c r="AL112" s="47" t="s">
        <v>82</v>
      </c>
      <c r="AM112" s="45" t="s">
        <v>237</v>
      </c>
      <c r="AN112" s="45" t="s">
        <v>265</v>
      </c>
      <c r="AO112" s="25" t="s">
        <v>239</v>
      </c>
      <c r="AP112" s="25" t="s">
        <v>240</v>
      </c>
      <c r="AQ112" s="72"/>
    </row>
    <row r="113" spans="1:43" s="46" customFormat="1" ht="58.5" hidden="1" x14ac:dyDescent="0.25">
      <c r="A113" s="42" t="s">
        <v>41</v>
      </c>
      <c r="B113" s="43" t="s">
        <v>42</v>
      </c>
      <c r="C113" s="43">
        <v>528</v>
      </c>
      <c r="D113" s="22" t="s">
        <v>313</v>
      </c>
      <c r="E113" s="50" t="s">
        <v>314</v>
      </c>
      <c r="F113" s="51">
        <v>44652</v>
      </c>
      <c r="G113" s="23">
        <v>44681</v>
      </c>
      <c r="H113" s="271"/>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9" si="11">+J113+L113+N113+P113+R113+T113+V113+X113+Z113+AB113+AD113+AF113</f>
        <v>1</v>
      </c>
      <c r="AI113" s="44">
        <f t="shared" si="11"/>
        <v>0</v>
      </c>
      <c r="AJ113" s="50" t="s">
        <v>315</v>
      </c>
      <c r="AK113" s="47" t="s">
        <v>82</v>
      </c>
      <c r="AL113" s="47" t="s">
        <v>82</v>
      </c>
      <c r="AM113" s="45" t="s">
        <v>316</v>
      </c>
      <c r="AN113" s="25" t="s">
        <v>317</v>
      </c>
      <c r="AO113" s="25" t="s">
        <v>318</v>
      </c>
      <c r="AP113" s="25" t="s">
        <v>240</v>
      </c>
      <c r="AQ113" s="72"/>
    </row>
    <row r="114" spans="1:43" s="46" customFormat="1" ht="58.5" hidden="1" x14ac:dyDescent="0.25">
      <c r="A114" s="42" t="s">
        <v>41</v>
      </c>
      <c r="B114" s="43" t="s">
        <v>42</v>
      </c>
      <c r="C114" s="43">
        <v>528</v>
      </c>
      <c r="D114" s="22" t="s">
        <v>319</v>
      </c>
      <c r="E114" s="50" t="s">
        <v>320</v>
      </c>
      <c r="F114" s="51">
        <v>44564</v>
      </c>
      <c r="G114" s="23">
        <v>44925</v>
      </c>
      <c r="H114" s="271"/>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11"/>
        <v>0.99999999999999978</v>
      </c>
      <c r="AI114" s="44">
        <f t="shared" si="11"/>
        <v>0</v>
      </c>
      <c r="AJ114" s="50" t="s">
        <v>321</v>
      </c>
      <c r="AK114" s="47" t="s">
        <v>82</v>
      </c>
      <c r="AL114" s="47" t="s">
        <v>82</v>
      </c>
      <c r="AM114" s="45" t="s">
        <v>322</v>
      </c>
      <c r="AN114" s="25" t="s">
        <v>294</v>
      </c>
      <c r="AO114" s="25" t="s">
        <v>323</v>
      </c>
      <c r="AP114" s="25" t="s">
        <v>240</v>
      </c>
      <c r="AQ114" s="72"/>
    </row>
    <row r="115" spans="1:43" s="46" customFormat="1" ht="58.5" hidden="1" x14ac:dyDescent="0.25">
      <c r="A115" s="42" t="s">
        <v>41</v>
      </c>
      <c r="B115" s="43" t="s">
        <v>42</v>
      </c>
      <c r="C115" s="43">
        <v>528</v>
      </c>
      <c r="D115" s="22" t="s">
        <v>324</v>
      </c>
      <c r="E115" s="50" t="s">
        <v>325</v>
      </c>
      <c r="F115" s="51">
        <v>44682</v>
      </c>
      <c r="G115" s="23">
        <v>44803</v>
      </c>
      <c r="H115" s="271"/>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11"/>
        <v>1</v>
      </c>
      <c r="AI115" s="44">
        <f t="shared" si="11"/>
        <v>0</v>
      </c>
      <c r="AJ115" s="22" t="s">
        <v>326</v>
      </c>
      <c r="AK115" s="47" t="s">
        <v>82</v>
      </c>
      <c r="AL115" s="47" t="s">
        <v>82</v>
      </c>
      <c r="AM115" s="45" t="s">
        <v>46</v>
      </c>
      <c r="AN115" s="25" t="s">
        <v>327</v>
      </c>
      <c r="AO115" s="25" t="s">
        <v>328</v>
      </c>
      <c r="AP115" s="25" t="s">
        <v>240</v>
      </c>
      <c r="AQ115" s="72"/>
    </row>
    <row r="116" spans="1:43" s="46" customFormat="1" ht="69.75" hidden="1" customHeight="1" x14ac:dyDescent="0.25">
      <c r="A116" s="42" t="s">
        <v>41</v>
      </c>
      <c r="B116" s="43" t="s">
        <v>42</v>
      </c>
      <c r="C116" s="43">
        <v>528</v>
      </c>
      <c r="D116" s="22" t="s">
        <v>329</v>
      </c>
      <c r="E116" s="50" t="s">
        <v>330</v>
      </c>
      <c r="F116" s="51">
        <v>44652</v>
      </c>
      <c r="G116" s="23">
        <v>44925</v>
      </c>
      <c r="H116" s="271"/>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11"/>
        <v>0.99990000000000001</v>
      </c>
      <c r="AI116" s="44">
        <f t="shared" si="11"/>
        <v>0</v>
      </c>
      <c r="AJ116" s="22" t="s">
        <v>331</v>
      </c>
      <c r="AK116" s="47" t="s">
        <v>82</v>
      </c>
      <c r="AL116" s="47" t="s">
        <v>82</v>
      </c>
      <c r="AM116" s="45" t="s">
        <v>237</v>
      </c>
      <c r="AN116" s="45" t="s">
        <v>265</v>
      </c>
      <c r="AO116" s="25" t="s">
        <v>239</v>
      </c>
      <c r="AP116" s="25" t="s">
        <v>240</v>
      </c>
      <c r="AQ116" s="72"/>
    </row>
    <row r="117" spans="1:43" s="46" customFormat="1" ht="58.5" hidden="1" x14ac:dyDescent="0.25">
      <c r="A117" s="69" t="s">
        <v>41</v>
      </c>
      <c r="B117" s="70" t="s">
        <v>42</v>
      </c>
      <c r="C117" s="70">
        <v>528</v>
      </c>
      <c r="D117" s="71" t="s">
        <v>332</v>
      </c>
      <c r="E117" s="74" t="s">
        <v>333</v>
      </c>
      <c r="F117" s="94">
        <v>44593</v>
      </c>
      <c r="G117" s="81">
        <v>44681</v>
      </c>
      <c r="H117" s="271"/>
      <c r="I117" s="68">
        <v>0.15</v>
      </c>
      <c r="J117" s="68"/>
      <c r="K117" s="68"/>
      <c r="L117" s="68">
        <v>0.2</v>
      </c>
      <c r="M117" s="68"/>
      <c r="N117" s="68">
        <v>0.7</v>
      </c>
      <c r="O117" s="68"/>
      <c r="P117" s="68">
        <v>0.1</v>
      </c>
      <c r="Q117" s="68"/>
      <c r="R117" s="68"/>
      <c r="S117" s="68"/>
      <c r="T117" s="68"/>
      <c r="U117" s="68"/>
      <c r="V117" s="68"/>
      <c r="W117" s="68"/>
      <c r="X117" s="68"/>
      <c r="Y117" s="68"/>
      <c r="Z117" s="68"/>
      <c r="AA117" s="68"/>
      <c r="AB117" s="68"/>
      <c r="AC117" s="68"/>
      <c r="AD117" s="68"/>
      <c r="AE117" s="68"/>
      <c r="AF117" s="68"/>
      <c r="AG117" s="68"/>
      <c r="AH117" s="68">
        <f t="shared" si="11"/>
        <v>0.99999999999999989</v>
      </c>
      <c r="AI117" s="77">
        <f t="shared" si="11"/>
        <v>0</v>
      </c>
      <c r="AJ117" s="71" t="s">
        <v>334</v>
      </c>
      <c r="AK117" s="80" t="s">
        <v>82</v>
      </c>
      <c r="AL117" s="80" t="s">
        <v>82</v>
      </c>
      <c r="AM117" s="78" t="s">
        <v>316</v>
      </c>
      <c r="AN117" s="78" t="s">
        <v>317</v>
      </c>
      <c r="AO117" s="79" t="s">
        <v>318</v>
      </c>
      <c r="AP117" s="79" t="s">
        <v>240</v>
      </c>
      <c r="AQ117" s="72"/>
    </row>
    <row r="118" spans="1:43" s="46" customFormat="1" ht="71.25" hidden="1" x14ac:dyDescent="0.25">
      <c r="A118" s="69" t="s">
        <v>41</v>
      </c>
      <c r="B118" s="70" t="s">
        <v>42</v>
      </c>
      <c r="C118" s="70">
        <v>528</v>
      </c>
      <c r="D118" s="71" t="s">
        <v>332</v>
      </c>
      <c r="E118" s="74" t="s">
        <v>333</v>
      </c>
      <c r="F118" s="94">
        <v>44593</v>
      </c>
      <c r="G118" s="93">
        <v>44712</v>
      </c>
      <c r="H118" s="271"/>
      <c r="I118" s="68">
        <v>0.15</v>
      </c>
      <c r="J118" s="68"/>
      <c r="K118" s="68"/>
      <c r="L118" s="76">
        <v>0.1</v>
      </c>
      <c r="M118" s="76"/>
      <c r="N118" s="76">
        <v>0.1</v>
      </c>
      <c r="O118" s="76"/>
      <c r="P118" s="76">
        <v>0.1</v>
      </c>
      <c r="Q118" s="76"/>
      <c r="R118" s="76">
        <v>0.7</v>
      </c>
      <c r="S118" s="68"/>
      <c r="T118" s="68"/>
      <c r="U118" s="68"/>
      <c r="V118" s="68"/>
      <c r="W118" s="68"/>
      <c r="X118" s="68"/>
      <c r="Y118" s="68"/>
      <c r="Z118" s="68"/>
      <c r="AA118" s="68"/>
      <c r="AB118" s="68"/>
      <c r="AC118" s="68"/>
      <c r="AD118" s="68"/>
      <c r="AE118" s="68"/>
      <c r="AF118" s="68"/>
      <c r="AG118" s="68"/>
      <c r="AH118" s="68">
        <f t="shared" ref="AH118" si="12">+J118+L118+N118+P118+R118+T118+V118+X118+Z118+AB118+AD118+AF118</f>
        <v>1</v>
      </c>
      <c r="AI118" s="77">
        <f t="shared" ref="AI118" si="13">+K118+M118+O118+Q118+S118+U118+W118+Y118+AA118+AC118+AE118+AG118</f>
        <v>0</v>
      </c>
      <c r="AJ118" s="71" t="s">
        <v>334</v>
      </c>
      <c r="AK118" s="80" t="s">
        <v>82</v>
      </c>
      <c r="AL118" s="80" t="s">
        <v>82</v>
      </c>
      <c r="AM118" s="78" t="s">
        <v>316</v>
      </c>
      <c r="AN118" s="78" t="s">
        <v>317</v>
      </c>
      <c r="AO118" s="79" t="s">
        <v>318</v>
      </c>
      <c r="AP118" s="79" t="s">
        <v>240</v>
      </c>
      <c r="AQ118" s="42" t="s">
        <v>926</v>
      </c>
    </row>
    <row r="119" spans="1:43" s="46" customFormat="1" ht="92.25" hidden="1" customHeight="1" x14ac:dyDescent="0.25">
      <c r="A119" s="42" t="s">
        <v>41</v>
      </c>
      <c r="B119" s="43" t="s">
        <v>42</v>
      </c>
      <c r="C119" s="43">
        <v>528</v>
      </c>
      <c r="D119" s="22" t="s">
        <v>335</v>
      </c>
      <c r="E119" s="50" t="s">
        <v>336</v>
      </c>
      <c r="F119" s="51">
        <v>44564</v>
      </c>
      <c r="G119" s="23">
        <v>44925</v>
      </c>
      <c r="H119" s="271"/>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s="46" customFormat="1" ht="73.5" hidden="1" customHeight="1" x14ac:dyDescent="0.25">
      <c r="A120" s="42" t="s">
        <v>41</v>
      </c>
      <c r="B120" s="43" t="s">
        <v>42</v>
      </c>
      <c r="C120" s="43">
        <v>528</v>
      </c>
      <c r="D120" s="22" t="s">
        <v>337</v>
      </c>
      <c r="E120" s="50" t="s">
        <v>338</v>
      </c>
      <c r="F120" s="51">
        <v>44652</v>
      </c>
      <c r="G120" s="23">
        <v>44925</v>
      </c>
      <c r="H120" s="271"/>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s="46" customFormat="1" ht="81" hidden="1" customHeight="1" x14ac:dyDescent="0.25">
      <c r="A121" s="42" t="s">
        <v>41</v>
      </c>
      <c r="B121" s="43" t="s">
        <v>42</v>
      </c>
      <c r="C121" s="43">
        <v>528</v>
      </c>
      <c r="D121" s="22" t="s">
        <v>340</v>
      </c>
      <c r="E121" s="50" t="s">
        <v>341</v>
      </c>
      <c r="F121" s="51">
        <v>44564</v>
      </c>
      <c r="G121" s="23">
        <v>44925</v>
      </c>
      <c r="H121" s="271"/>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s="46" customFormat="1" ht="84.75" hidden="1" customHeight="1" x14ac:dyDescent="0.25">
      <c r="A122" s="42" t="s">
        <v>41</v>
      </c>
      <c r="B122" s="43" t="s">
        <v>42</v>
      </c>
      <c r="C122" s="43">
        <v>528</v>
      </c>
      <c r="D122" s="22" t="s">
        <v>340</v>
      </c>
      <c r="E122" s="50" t="s">
        <v>343</v>
      </c>
      <c r="F122" s="51">
        <v>44652</v>
      </c>
      <c r="G122" s="23">
        <v>44711</v>
      </c>
      <c r="H122" s="271"/>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s="46" customFormat="1" ht="79.5" hidden="1" customHeight="1" x14ac:dyDescent="0.25">
      <c r="A123" s="42" t="s">
        <v>41</v>
      </c>
      <c r="B123" s="43" t="s">
        <v>42</v>
      </c>
      <c r="C123" s="43">
        <v>528</v>
      </c>
      <c r="D123" s="22" t="s">
        <v>345</v>
      </c>
      <c r="E123" s="50" t="s">
        <v>346</v>
      </c>
      <c r="F123" s="51">
        <v>44652</v>
      </c>
      <c r="G123" s="23">
        <v>44895</v>
      </c>
      <c r="H123" s="271">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s="46" customFormat="1" ht="75" hidden="1" customHeight="1" x14ac:dyDescent="0.25">
      <c r="A124" s="42" t="s">
        <v>41</v>
      </c>
      <c r="B124" s="43" t="s">
        <v>42</v>
      </c>
      <c r="C124" s="43">
        <v>528</v>
      </c>
      <c r="D124" s="22" t="s">
        <v>348</v>
      </c>
      <c r="E124" s="50" t="s">
        <v>349</v>
      </c>
      <c r="F124" s="51">
        <v>44652</v>
      </c>
      <c r="G124" s="23">
        <v>44925</v>
      </c>
      <c r="H124" s="271"/>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s="46" customFormat="1" ht="88.5" hidden="1" customHeight="1" x14ac:dyDescent="0.25">
      <c r="A125" s="42" t="s">
        <v>41</v>
      </c>
      <c r="B125" s="43" t="s">
        <v>42</v>
      </c>
      <c r="C125" s="43">
        <v>528</v>
      </c>
      <c r="D125" s="22" t="s">
        <v>348</v>
      </c>
      <c r="E125" s="50" t="s">
        <v>351</v>
      </c>
      <c r="F125" s="51">
        <v>44652</v>
      </c>
      <c r="G125" s="23">
        <v>44681</v>
      </c>
      <c r="H125" s="271"/>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s="46" customFormat="1" ht="86.25" hidden="1" customHeight="1" x14ac:dyDescent="0.25">
      <c r="A126" s="42" t="s">
        <v>41</v>
      </c>
      <c r="B126" s="43" t="s">
        <v>42</v>
      </c>
      <c r="C126" s="43">
        <v>528</v>
      </c>
      <c r="D126" s="22" t="s">
        <v>353</v>
      </c>
      <c r="E126" s="50" t="s">
        <v>354</v>
      </c>
      <c r="F126" s="51">
        <v>44564</v>
      </c>
      <c r="G126" s="23">
        <v>44925</v>
      </c>
      <c r="H126" s="271"/>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s="46" customFormat="1" ht="79.5" hidden="1" customHeight="1" x14ac:dyDescent="0.25">
      <c r="A127" s="42" t="s">
        <v>41</v>
      </c>
      <c r="B127" s="43" t="s">
        <v>42</v>
      </c>
      <c r="C127" s="43">
        <v>528</v>
      </c>
      <c r="D127" s="22" t="s">
        <v>355</v>
      </c>
      <c r="E127" s="50" t="s">
        <v>356</v>
      </c>
      <c r="F127" s="51">
        <v>44621</v>
      </c>
      <c r="G127" s="23">
        <v>44925</v>
      </c>
      <c r="H127" s="271"/>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s="46" customFormat="1" ht="85.5" hidden="1" x14ac:dyDescent="0.25">
      <c r="A128" s="42" t="s">
        <v>41</v>
      </c>
      <c r="B128" s="43" t="s">
        <v>42</v>
      </c>
      <c r="C128" s="43">
        <v>528</v>
      </c>
      <c r="D128" s="22" t="s">
        <v>355</v>
      </c>
      <c r="E128" s="50" t="s">
        <v>358</v>
      </c>
      <c r="F128" s="51">
        <v>44564</v>
      </c>
      <c r="G128" s="23">
        <v>44925</v>
      </c>
      <c r="H128" s="271"/>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s="46" customFormat="1" ht="57" hidden="1" x14ac:dyDescent="0.25">
      <c r="A129" s="42" t="s">
        <v>41</v>
      </c>
      <c r="B129" s="43" t="s">
        <v>42</v>
      </c>
      <c r="C129" s="43">
        <v>528</v>
      </c>
      <c r="D129" s="22" t="s">
        <v>359</v>
      </c>
      <c r="E129" s="50" t="s">
        <v>360</v>
      </c>
      <c r="F129" s="51">
        <v>44621</v>
      </c>
      <c r="G129" s="23">
        <v>44925</v>
      </c>
      <c r="H129" s="271"/>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s="46" customFormat="1" ht="58.5" hidden="1" x14ac:dyDescent="0.25">
      <c r="A130" s="42" t="s">
        <v>41</v>
      </c>
      <c r="B130" s="43" t="s">
        <v>42</v>
      </c>
      <c r="C130" s="43">
        <v>528</v>
      </c>
      <c r="D130" s="22" t="s">
        <v>362</v>
      </c>
      <c r="E130" s="50" t="s">
        <v>363</v>
      </c>
      <c r="F130" s="51">
        <v>44652</v>
      </c>
      <c r="G130" s="23">
        <v>44681</v>
      </c>
      <c r="H130" s="271">
        <f>+I130+I131+I132+I133+I134+I135+I136+I137+I138+I139+I140+I141</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6" si="14">+J130+L130+N130+P130+R130+T130+V130+X130+Z130+AB130+AD130+AF130</f>
        <v>1</v>
      </c>
      <c r="AI130" s="44">
        <f t="shared" si="14"/>
        <v>0</v>
      </c>
      <c r="AJ130" s="22" t="s">
        <v>364</v>
      </c>
      <c r="AK130" s="47" t="s">
        <v>82</v>
      </c>
      <c r="AL130" s="47" t="s">
        <v>82</v>
      </c>
      <c r="AM130" s="45" t="s">
        <v>46</v>
      </c>
      <c r="AN130" s="45" t="s">
        <v>60</v>
      </c>
      <c r="AO130" s="25" t="s">
        <v>328</v>
      </c>
      <c r="AP130" s="25" t="s">
        <v>240</v>
      </c>
      <c r="AQ130" s="72"/>
    </row>
    <row r="131" spans="1:43" s="46" customFormat="1" ht="58.5" hidden="1" x14ac:dyDescent="0.25">
      <c r="A131" s="42" t="s">
        <v>41</v>
      </c>
      <c r="B131" s="43" t="s">
        <v>42</v>
      </c>
      <c r="C131" s="43">
        <v>528</v>
      </c>
      <c r="D131" s="22" t="s">
        <v>362</v>
      </c>
      <c r="E131" s="50" t="s">
        <v>365</v>
      </c>
      <c r="F131" s="51">
        <v>44564</v>
      </c>
      <c r="G131" s="23">
        <v>44925</v>
      </c>
      <c r="H131" s="271"/>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4"/>
        <v>1</v>
      </c>
      <c r="AI131" s="44">
        <f t="shared" si="14"/>
        <v>0</v>
      </c>
      <c r="AJ131" s="22" t="s">
        <v>339</v>
      </c>
      <c r="AK131" s="47" t="s">
        <v>82</v>
      </c>
      <c r="AL131" s="47" t="s">
        <v>82</v>
      </c>
      <c r="AM131" s="45" t="s">
        <v>237</v>
      </c>
      <c r="AN131" s="45" t="s">
        <v>265</v>
      </c>
      <c r="AO131" s="25" t="s">
        <v>239</v>
      </c>
      <c r="AP131" s="25" t="s">
        <v>240</v>
      </c>
      <c r="AQ131" s="72"/>
    </row>
    <row r="132" spans="1:43" s="46" customFormat="1" ht="191.25" hidden="1" customHeight="1" x14ac:dyDescent="0.25">
      <c r="A132" s="42" t="s">
        <v>41</v>
      </c>
      <c r="B132" s="43" t="s">
        <v>42</v>
      </c>
      <c r="C132" s="43">
        <v>528</v>
      </c>
      <c r="D132" s="22" t="s">
        <v>362</v>
      </c>
      <c r="E132" s="50" t="s">
        <v>366</v>
      </c>
      <c r="F132" s="51">
        <v>44652</v>
      </c>
      <c r="G132" s="23">
        <v>44925</v>
      </c>
      <c r="H132" s="271"/>
      <c r="I132" s="24">
        <v>0.2</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4"/>
        <v>0.99990000000000001</v>
      </c>
      <c r="AI132" s="44">
        <f t="shared" si="14"/>
        <v>0</v>
      </c>
      <c r="AJ132" s="22" t="s">
        <v>367</v>
      </c>
      <c r="AK132" s="47" t="s">
        <v>82</v>
      </c>
      <c r="AL132" s="47" t="s">
        <v>82</v>
      </c>
      <c r="AM132" s="45" t="s">
        <v>237</v>
      </c>
      <c r="AN132" s="45" t="s">
        <v>368</v>
      </c>
      <c r="AO132" s="25" t="s">
        <v>239</v>
      </c>
      <c r="AP132" s="25" t="s">
        <v>240</v>
      </c>
      <c r="AQ132" s="72"/>
    </row>
    <row r="133" spans="1:43" s="46" customFormat="1" ht="191.25" hidden="1" customHeight="1" x14ac:dyDescent="0.25">
      <c r="A133" s="91" t="s">
        <v>41</v>
      </c>
      <c r="B133" s="87" t="s">
        <v>42</v>
      </c>
      <c r="C133" s="87">
        <v>528</v>
      </c>
      <c r="D133" s="92" t="s">
        <v>927</v>
      </c>
      <c r="E133" s="91" t="s">
        <v>369</v>
      </c>
      <c r="F133" s="103">
        <v>44774</v>
      </c>
      <c r="G133" s="93">
        <v>44834</v>
      </c>
      <c r="H133" s="271"/>
      <c r="I133" s="68">
        <v>0.1</v>
      </c>
      <c r="J133" s="68"/>
      <c r="K133" s="68"/>
      <c r="L133" s="68"/>
      <c r="M133" s="68"/>
      <c r="N133" s="68"/>
      <c r="O133" s="68"/>
      <c r="P133" s="68"/>
      <c r="Q133" s="68"/>
      <c r="R133" s="68"/>
      <c r="S133" s="68"/>
      <c r="T133" s="68"/>
      <c r="U133" s="68"/>
      <c r="V133" s="68"/>
      <c r="W133" s="68"/>
      <c r="X133" s="76">
        <v>0.5</v>
      </c>
      <c r="Y133" s="76"/>
      <c r="Z133" s="76">
        <v>0.5</v>
      </c>
      <c r="AA133" s="68"/>
      <c r="AB133" s="68"/>
      <c r="AC133" s="68"/>
      <c r="AD133" s="68"/>
      <c r="AE133" s="68"/>
      <c r="AF133" s="68"/>
      <c r="AG133" s="68"/>
      <c r="AH133" s="68">
        <f t="shared" ref="AH133" si="15">+J133+L133+N133+P133+R133+T133+V133+X133+Z133+AB133+AD133+AF133</f>
        <v>1</v>
      </c>
      <c r="AI133" s="77">
        <f t="shared" ref="AI133" si="16">+K133+M133+O133+Q133+S133+U133+W133+Y133+AA133+AC133+AE133+AG133</f>
        <v>0</v>
      </c>
      <c r="AJ133" s="92" t="s">
        <v>370</v>
      </c>
      <c r="AK133" s="80" t="s">
        <v>82</v>
      </c>
      <c r="AL133" s="80" t="s">
        <v>82</v>
      </c>
      <c r="AM133" s="88" t="s">
        <v>928</v>
      </c>
      <c r="AN133" s="88" t="s">
        <v>929</v>
      </c>
      <c r="AO133" s="89" t="s">
        <v>307</v>
      </c>
      <c r="AP133" s="89" t="s">
        <v>240</v>
      </c>
      <c r="AQ133" s="82" t="s">
        <v>930</v>
      </c>
    </row>
    <row r="134" spans="1:43" s="46" customFormat="1" ht="98.25" hidden="1" customHeight="1" x14ac:dyDescent="0.25">
      <c r="A134" s="42" t="s">
        <v>41</v>
      </c>
      <c r="B134" s="43" t="s">
        <v>42</v>
      </c>
      <c r="C134" s="43">
        <v>528</v>
      </c>
      <c r="D134" s="22" t="s">
        <v>373</v>
      </c>
      <c r="E134" s="50" t="s">
        <v>374</v>
      </c>
      <c r="F134" s="51">
        <v>44682</v>
      </c>
      <c r="G134" s="23">
        <v>44834</v>
      </c>
      <c r="H134" s="271"/>
      <c r="I134" s="24">
        <v>0.05</v>
      </c>
      <c r="J134" s="24"/>
      <c r="K134" s="24"/>
      <c r="L134" s="24"/>
      <c r="M134" s="24"/>
      <c r="N134" s="24"/>
      <c r="O134" s="24"/>
      <c r="P134" s="24"/>
      <c r="Q134" s="24"/>
      <c r="R134" s="24">
        <v>0.5</v>
      </c>
      <c r="S134" s="24"/>
      <c r="T134" s="24"/>
      <c r="U134" s="24"/>
      <c r="V134" s="24"/>
      <c r="W134" s="24"/>
      <c r="X134" s="24"/>
      <c r="Y134" s="24"/>
      <c r="Z134" s="24">
        <v>0.5</v>
      </c>
      <c r="AA134" s="24"/>
      <c r="AB134" s="24"/>
      <c r="AC134" s="24"/>
      <c r="AD134" s="24"/>
      <c r="AE134" s="24"/>
      <c r="AF134" s="24"/>
      <c r="AG134" s="24"/>
      <c r="AH134" s="24">
        <f t="shared" si="14"/>
        <v>1</v>
      </c>
      <c r="AI134" s="44">
        <f t="shared" si="14"/>
        <v>0</v>
      </c>
      <c r="AJ134" s="22" t="s">
        <v>375</v>
      </c>
      <c r="AK134" s="47" t="s">
        <v>82</v>
      </c>
      <c r="AL134" s="47" t="s">
        <v>82</v>
      </c>
      <c r="AM134" s="45" t="s">
        <v>293</v>
      </c>
      <c r="AN134" s="45" t="s">
        <v>294</v>
      </c>
      <c r="AO134" s="25" t="s">
        <v>295</v>
      </c>
      <c r="AP134" s="25" t="s">
        <v>240</v>
      </c>
      <c r="AQ134" s="72"/>
    </row>
    <row r="135" spans="1:43" s="46" customFormat="1" ht="72.75" hidden="1" x14ac:dyDescent="0.25">
      <c r="A135" s="42" t="s">
        <v>41</v>
      </c>
      <c r="B135" s="43" t="s">
        <v>42</v>
      </c>
      <c r="C135" s="43">
        <v>528</v>
      </c>
      <c r="D135" s="22" t="s">
        <v>376</v>
      </c>
      <c r="E135" s="50" t="s">
        <v>377</v>
      </c>
      <c r="F135" s="52">
        <v>44835</v>
      </c>
      <c r="G135" s="52">
        <v>44895</v>
      </c>
      <c r="H135" s="271"/>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4"/>
        <v>1</v>
      </c>
      <c r="AI135" s="44">
        <f t="shared" si="14"/>
        <v>0</v>
      </c>
      <c r="AJ135" s="22" t="s">
        <v>378</v>
      </c>
      <c r="AK135" s="47" t="s">
        <v>82</v>
      </c>
      <c r="AL135" s="47" t="s">
        <v>82</v>
      </c>
      <c r="AM135" s="45" t="s">
        <v>46</v>
      </c>
      <c r="AN135" s="45" t="s">
        <v>60</v>
      </c>
      <c r="AO135" s="25" t="s">
        <v>328</v>
      </c>
      <c r="AP135" s="25" t="s">
        <v>240</v>
      </c>
      <c r="AQ135" s="72"/>
    </row>
    <row r="136" spans="1:43" s="46" customFormat="1" ht="72.75" hidden="1" x14ac:dyDescent="0.25">
      <c r="A136" s="42" t="s">
        <v>41</v>
      </c>
      <c r="B136" s="43" t="s">
        <v>42</v>
      </c>
      <c r="C136" s="43">
        <v>528</v>
      </c>
      <c r="D136" s="22" t="s">
        <v>376</v>
      </c>
      <c r="E136" s="50" t="s">
        <v>379</v>
      </c>
      <c r="F136" s="52">
        <v>44835</v>
      </c>
      <c r="G136" s="52">
        <v>44895</v>
      </c>
      <c r="H136" s="271"/>
      <c r="I136" s="24">
        <v>0.05</v>
      </c>
      <c r="J136" s="24"/>
      <c r="K136" s="24"/>
      <c r="L136" s="24"/>
      <c r="M136" s="24"/>
      <c r="N136" s="24"/>
      <c r="O136" s="24"/>
      <c r="P136" s="24"/>
      <c r="Q136" s="24"/>
      <c r="R136" s="24"/>
      <c r="S136" s="24"/>
      <c r="T136" s="24"/>
      <c r="U136" s="24"/>
      <c r="V136" s="24"/>
      <c r="W136" s="24"/>
      <c r="X136" s="24"/>
      <c r="Y136" s="24"/>
      <c r="Z136" s="24"/>
      <c r="AA136" s="24"/>
      <c r="AB136" s="24">
        <v>0.3</v>
      </c>
      <c r="AC136" s="24"/>
      <c r="AD136" s="24">
        <v>0.7</v>
      </c>
      <c r="AE136" s="24"/>
      <c r="AF136" s="24"/>
      <c r="AG136" s="24"/>
      <c r="AH136" s="24">
        <f t="shared" si="14"/>
        <v>1</v>
      </c>
      <c r="AI136" s="44">
        <f t="shared" si="14"/>
        <v>0</v>
      </c>
      <c r="AJ136" s="22" t="s">
        <v>380</v>
      </c>
      <c r="AK136" s="47" t="s">
        <v>82</v>
      </c>
      <c r="AL136" s="47" t="s">
        <v>82</v>
      </c>
      <c r="AM136" s="45" t="s">
        <v>46</v>
      </c>
      <c r="AN136" s="45" t="s">
        <v>60</v>
      </c>
      <c r="AO136" s="25" t="s">
        <v>328</v>
      </c>
      <c r="AP136" s="25" t="s">
        <v>240</v>
      </c>
      <c r="AQ136" s="72"/>
    </row>
    <row r="137" spans="1:43" s="46" customFormat="1" ht="58.5" hidden="1" x14ac:dyDescent="0.25">
      <c r="A137" s="42" t="s">
        <v>41</v>
      </c>
      <c r="B137" s="43" t="s">
        <v>42</v>
      </c>
      <c r="C137" s="43">
        <v>528</v>
      </c>
      <c r="D137" s="22" t="s">
        <v>381</v>
      </c>
      <c r="E137" s="50" t="s">
        <v>382</v>
      </c>
      <c r="F137" s="51">
        <v>44652</v>
      </c>
      <c r="G137" s="23">
        <v>44925</v>
      </c>
      <c r="H137" s="271"/>
      <c r="I137" s="24">
        <v>0.05</v>
      </c>
      <c r="J137" s="24"/>
      <c r="K137" s="24"/>
      <c r="L137" s="24"/>
      <c r="M137" s="24"/>
      <c r="N137" s="24"/>
      <c r="O137" s="24"/>
      <c r="P137" s="24">
        <v>0.33329999999999999</v>
      </c>
      <c r="Q137" s="24"/>
      <c r="R137" s="24"/>
      <c r="S137" s="24"/>
      <c r="T137" s="24"/>
      <c r="U137" s="24"/>
      <c r="V137" s="24"/>
      <c r="W137" s="24"/>
      <c r="X137" s="24">
        <v>0.33329999999999999</v>
      </c>
      <c r="Y137" s="24"/>
      <c r="Z137" s="24"/>
      <c r="AA137" s="24"/>
      <c r="AB137" s="24"/>
      <c r="AC137" s="24"/>
      <c r="AD137" s="24"/>
      <c r="AE137" s="24"/>
      <c r="AF137" s="24">
        <v>0.33329999999999999</v>
      </c>
      <c r="AG137" s="24"/>
      <c r="AH137" s="24">
        <f t="shared" si="14"/>
        <v>0.99990000000000001</v>
      </c>
      <c r="AI137" s="44">
        <f t="shared" si="14"/>
        <v>0</v>
      </c>
      <c r="AJ137" s="22" t="s">
        <v>383</v>
      </c>
      <c r="AK137" s="47" t="s">
        <v>82</v>
      </c>
      <c r="AL137" s="47" t="s">
        <v>82</v>
      </c>
      <c r="AM137" s="45" t="s">
        <v>237</v>
      </c>
      <c r="AN137" s="45" t="s">
        <v>265</v>
      </c>
      <c r="AO137" s="25" t="s">
        <v>239</v>
      </c>
      <c r="AP137" s="25" t="s">
        <v>240</v>
      </c>
      <c r="AQ137" s="72"/>
    </row>
    <row r="138" spans="1:43" s="46" customFormat="1" ht="71.25" hidden="1" x14ac:dyDescent="0.25">
      <c r="A138" s="42" t="s">
        <v>41</v>
      </c>
      <c r="B138" s="43" t="s">
        <v>42</v>
      </c>
      <c r="C138" s="43">
        <v>528</v>
      </c>
      <c r="D138" s="22" t="s">
        <v>384</v>
      </c>
      <c r="E138" s="50" t="s">
        <v>385</v>
      </c>
      <c r="F138" s="51">
        <v>44593</v>
      </c>
      <c r="G138" s="23">
        <v>44742</v>
      </c>
      <c r="H138" s="271"/>
      <c r="I138" s="24">
        <v>0.1</v>
      </c>
      <c r="J138" s="24"/>
      <c r="K138" s="24"/>
      <c r="L138" s="24">
        <v>0.2</v>
      </c>
      <c r="M138" s="24"/>
      <c r="N138" s="24">
        <v>0.2</v>
      </c>
      <c r="O138" s="24"/>
      <c r="P138" s="24">
        <v>0.2</v>
      </c>
      <c r="Q138" s="24"/>
      <c r="R138" s="24">
        <v>0.2</v>
      </c>
      <c r="S138" s="24"/>
      <c r="T138" s="24">
        <v>0.2</v>
      </c>
      <c r="U138" s="24"/>
      <c r="V138" s="24"/>
      <c r="W138" s="24"/>
      <c r="X138" s="24"/>
      <c r="Y138" s="24"/>
      <c r="Z138" s="24"/>
      <c r="AA138" s="24"/>
      <c r="AB138" s="24"/>
      <c r="AC138" s="24"/>
      <c r="AD138" s="24"/>
      <c r="AE138" s="24"/>
      <c r="AF138" s="24"/>
      <c r="AG138" s="24"/>
      <c r="AH138" s="24">
        <f t="shared" si="14"/>
        <v>1</v>
      </c>
      <c r="AI138" s="44">
        <f t="shared" si="14"/>
        <v>0</v>
      </c>
      <c r="AJ138" s="22" t="s">
        <v>386</v>
      </c>
      <c r="AK138" s="47" t="s">
        <v>82</v>
      </c>
      <c r="AL138" s="47" t="s">
        <v>82</v>
      </c>
      <c r="AM138" s="45" t="s">
        <v>46</v>
      </c>
      <c r="AN138" s="45" t="s">
        <v>327</v>
      </c>
      <c r="AO138" s="25" t="s">
        <v>328</v>
      </c>
      <c r="AP138" s="25" t="s">
        <v>240</v>
      </c>
      <c r="AQ138" s="72"/>
    </row>
    <row r="139" spans="1:43" s="46" customFormat="1" ht="72.75" hidden="1" x14ac:dyDescent="0.25">
      <c r="A139" s="42" t="s">
        <v>41</v>
      </c>
      <c r="B139" s="43" t="s">
        <v>42</v>
      </c>
      <c r="C139" s="43">
        <v>528</v>
      </c>
      <c r="D139" s="22" t="s">
        <v>387</v>
      </c>
      <c r="E139" s="50" t="s">
        <v>388</v>
      </c>
      <c r="F139" s="51">
        <v>44564</v>
      </c>
      <c r="G139" s="23">
        <v>44925</v>
      </c>
      <c r="H139" s="271"/>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4"/>
        <v>0.99999999999999978</v>
      </c>
      <c r="AI139" s="44">
        <f t="shared" si="14"/>
        <v>0</v>
      </c>
      <c r="AJ139" s="22" t="s">
        <v>389</v>
      </c>
      <c r="AK139" s="47" t="s">
        <v>82</v>
      </c>
      <c r="AL139" s="47" t="s">
        <v>82</v>
      </c>
      <c r="AM139" s="45" t="s">
        <v>316</v>
      </c>
      <c r="AN139" s="45" t="s">
        <v>317</v>
      </c>
      <c r="AO139" s="25" t="s">
        <v>318</v>
      </c>
      <c r="AP139" s="25" t="s">
        <v>240</v>
      </c>
      <c r="AQ139" s="72"/>
    </row>
    <row r="140" spans="1:43" s="46" customFormat="1" ht="128.25" hidden="1" x14ac:dyDescent="0.25">
      <c r="A140" s="42" t="s">
        <v>41</v>
      </c>
      <c r="B140" s="43" t="s">
        <v>42</v>
      </c>
      <c r="C140" s="43">
        <v>528</v>
      </c>
      <c r="D140" s="22" t="s">
        <v>390</v>
      </c>
      <c r="E140" s="50" t="s">
        <v>391</v>
      </c>
      <c r="F140" s="51">
        <v>44564</v>
      </c>
      <c r="G140" s="23">
        <v>44925</v>
      </c>
      <c r="H140" s="271"/>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4"/>
        <v>0.99999999999999978</v>
      </c>
      <c r="AI140" s="44">
        <f t="shared" si="14"/>
        <v>0</v>
      </c>
      <c r="AJ140" s="22" t="s">
        <v>392</v>
      </c>
      <c r="AK140" s="47" t="s">
        <v>82</v>
      </c>
      <c r="AL140" s="47" t="s">
        <v>82</v>
      </c>
      <c r="AM140" s="45" t="s">
        <v>293</v>
      </c>
      <c r="AN140" s="45" t="s">
        <v>294</v>
      </c>
      <c r="AO140" s="25" t="s">
        <v>295</v>
      </c>
      <c r="AP140" s="25" t="s">
        <v>240</v>
      </c>
      <c r="AQ140" s="72"/>
    </row>
    <row r="141" spans="1:43" s="46" customFormat="1" ht="72.75" hidden="1" x14ac:dyDescent="0.25">
      <c r="A141" s="42" t="s">
        <v>41</v>
      </c>
      <c r="B141" s="43" t="s">
        <v>42</v>
      </c>
      <c r="C141" s="43">
        <v>528</v>
      </c>
      <c r="D141" s="22" t="s">
        <v>393</v>
      </c>
      <c r="E141" s="50" t="s">
        <v>394</v>
      </c>
      <c r="F141" s="51">
        <v>44621</v>
      </c>
      <c r="G141" s="23">
        <v>44925</v>
      </c>
      <c r="H141" s="271"/>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4"/>
        <v>0.99990000000000001</v>
      </c>
      <c r="AI141" s="44">
        <f t="shared" si="14"/>
        <v>0</v>
      </c>
      <c r="AJ141" s="50" t="s">
        <v>395</v>
      </c>
      <c r="AK141" s="47" t="s">
        <v>82</v>
      </c>
      <c r="AL141" s="47" t="s">
        <v>82</v>
      </c>
      <c r="AM141" s="45" t="s">
        <v>237</v>
      </c>
      <c r="AN141" s="45" t="s">
        <v>368</v>
      </c>
      <c r="AO141" s="25" t="s">
        <v>239</v>
      </c>
      <c r="AP141" s="25" t="s">
        <v>240</v>
      </c>
      <c r="AQ141" s="72"/>
    </row>
    <row r="142" spans="1:43" s="46" customFormat="1" ht="102" hidden="1" customHeight="1" x14ac:dyDescent="0.25">
      <c r="A142" s="42" t="s">
        <v>41</v>
      </c>
      <c r="B142" s="43" t="s">
        <v>42</v>
      </c>
      <c r="C142" s="43">
        <v>528</v>
      </c>
      <c r="D142" s="22" t="s">
        <v>396</v>
      </c>
      <c r="E142" s="50" t="s">
        <v>397</v>
      </c>
      <c r="F142" s="51">
        <v>44593</v>
      </c>
      <c r="G142" s="23">
        <v>44620</v>
      </c>
      <c r="H142" s="271">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4"/>
        <v>1</v>
      </c>
      <c r="AI142" s="44">
        <f t="shared" si="14"/>
        <v>0</v>
      </c>
      <c r="AJ142" s="50" t="s">
        <v>398</v>
      </c>
      <c r="AK142" s="47" t="s">
        <v>82</v>
      </c>
      <c r="AL142" s="47" t="s">
        <v>82</v>
      </c>
      <c r="AM142" s="45" t="s">
        <v>46</v>
      </c>
      <c r="AN142" s="45" t="s">
        <v>108</v>
      </c>
      <c r="AO142" s="25" t="s">
        <v>328</v>
      </c>
      <c r="AP142" s="25" t="s">
        <v>240</v>
      </c>
      <c r="AQ142" s="72"/>
    </row>
    <row r="143" spans="1:43" s="46" customFormat="1" ht="98.25" hidden="1" customHeight="1" x14ac:dyDescent="0.25">
      <c r="A143" s="42" t="s">
        <v>41</v>
      </c>
      <c r="B143" s="43" t="s">
        <v>42</v>
      </c>
      <c r="C143" s="43">
        <v>528</v>
      </c>
      <c r="D143" s="22" t="s">
        <v>396</v>
      </c>
      <c r="E143" s="50" t="s">
        <v>399</v>
      </c>
      <c r="F143" s="51">
        <v>44652</v>
      </c>
      <c r="G143" s="23">
        <v>44925</v>
      </c>
      <c r="H143" s="271"/>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4"/>
        <v>0.99990000000000001</v>
      </c>
      <c r="AI143" s="44">
        <f t="shared" si="14"/>
        <v>0</v>
      </c>
      <c r="AJ143" s="50" t="s">
        <v>334</v>
      </c>
      <c r="AK143" s="47" t="s">
        <v>82</v>
      </c>
      <c r="AL143" s="47" t="s">
        <v>82</v>
      </c>
      <c r="AM143" s="45" t="s">
        <v>46</v>
      </c>
      <c r="AN143" s="45" t="s">
        <v>108</v>
      </c>
      <c r="AO143" s="25" t="s">
        <v>328</v>
      </c>
      <c r="AP143" s="25" t="s">
        <v>240</v>
      </c>
      <c r="AQ143" s="72"/>
    </row>
    <row r="144" spans="1:43" s="46" customFormat="1" ht="88.5" hidden="1" customHeight="1" x14ac:dyDescent="0.25">
      <c r="A144" s="42" t="s">
        <v>41</v>
      </c>
      <c r="B144" s="43" t="s">
        <v>42</v>
      </c>
      <c r="C144" s="43">
        <v>528</v>
      </c>
      <c r="D144" s="22" t="s">
        <v>396</v>
      </c>
      <c r="E144" s="50" t="s">
        <v>400</v>
      </c>
      <c r="F144" s="51">
        <v>44621</v>
      </c>
      <c r="G144" s="23">
        <v>44711</v>
      </c>
      <c r="H144" s="271"/>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4"/>
        <v>1</v>
      </c>
      <c r="AI144" s="44">
        <f t="shared" si="14"/>
        <v>0</v>
      </c>
      <c r="AJ144" s="50" t="s">
        <v>401</v>
      </c>
      <c r="AK144" s="47" t="s">
        <v>82</v>
      </c>
      <c r="AL144" s="47" t="s">
        <v>82</v>
      </c>
      <c r="AM144" s="45" t="s">
        <v>46</v>
      </c>
      <c r="AN144" s="45" t="s">
        <v>108</v>
      </c>
      <c r="AO144" s="25" t="s">
        <v>328</v>
      </c>
      <c r="AP144" s="25" t="s">
        <v>240</v>
      </c>
      <c r="AQ144" s="72"/>
    </row>
    <row r="145" spans="1:43" s="46" customFormat="1" ht="88.5" hidden="1" customHeight="1" x14ac:dyDescent="0.25">
      <c r="A145" s="42" t="s">
        <v>41</v>
      </c>
      <c r="B145" s="43" t="s">
        <v>42</v>
      </c>
      <c r="C145" s="43">
        <v>528</v>
      </c>
      <c r="D145" s="22" t="s">
        <v>396</v>
      </c>
      <c r="E145" s="50" t="s">
        <v>402</v>
      </c>
      <c r="F145" s="51">
        <v>44593</v>
      </c>
      <c r="G145" s="23">
        <v>44620</v>
      </c>
      <c r="H145" s="271"/>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4"/>
        <v>1</v>
      </c>
      <c r="AI145" s="44">
        <f t="shared" si="14"/>
        <v>0</v>
      </c>
      <c r="AJ145" s="50" t="s">
        <v>403</v>
      </c>
      <c r="AK145" s="47" t="s">
        <v>82</v>
      </c>
      <c r="AL145" s="47" t="s">
        <v>82</v>
      </c>
      <c r="AM145" s="45" t="s">
        <v>46</v>
      </c>
      <c r="AN145" s="45" t="s">
        <v>108</v>
      </c>
      <c r="AO145" s="25" t="s">
        <v>328</v>
      </c>
      <c r="AP145" s="25" t="s">
        <v>240</v>
      </c>
      <c r="AQ145" s="72"/>
    </row>
    <row r="146" spans="1:43" s="46" customFormat="1" ht="89.25" hidden="1" customHeight="1" x14ac:dyDescent="0.25">
      <c r="A146" s="42" t="s">
        <v>41</v>
      </c>
      <c r="B146" s="43" t="s">
        <v>42</v>
      </c>
      <c r="C146" s="43">
        <v>528</v>
      </c>
      <c r="D146" s="22" t="s">
        <v>396</v>
      </c>
      <c r="E146" s="50" t="s">
        <v>404</v>
      </c>
      <c r="F146" s="51">
        <v>44562</v>
      </c>
      <c r="G146" s="23">
        <v>44925</v>
      </c>
      <c r="H146" s="271"/>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4"/>
        <v>1</v>
      </c>
      <c r="AI146" s="44">
        <f t="shared" si="14"/>
        <v>0</v>
      </c>
      <c r="AJ146" s="50" t="s">
        <v>405</v>
      </c>
      <c r="AK146" s="47" t="s">
        <v>82</v>
      </c>
      <c r="AL146" s="47" t="s">
        <v>82</v>
      </c>
      <c r="AM146" s="45" t="s">
        <v>46</v>
      </c>
      <c r="AN146" s="45" t="s">
        <v>108</v>
      </c>
      <c r="AO146" s="25" t="s">
        <v>328</v>
      </c>
      <c r="AP146" s="25" t="s">
        <v>240</v>
      </c>
      <c r="AQ146" s="72"/>
    </row>
    <row r="147" spans="1:43" s="46" customFormat="1" ht="85.5" hidden="1" x14ac:dyDescent="0.25">
      <c r="A147" s="42" t="s">
        <v>41</v>
      </c>
      <c r="B147" s="43" t="s">
        <v>42</v>
      </c>
      <c r="C147" s="43">
        <v>528</v>
      </c>
      <c r="D147" s="22" t="s">
        <v>396</v>
      </c>
      <c r="E147" s="50" t="s">
        <v>406</v>
      </c>
      <c r="F147" s="51">
        <v>44896</v>
      </c>
      <c r="G147" s="23">
        <v>44925</v>
      </c>
      <c r="H147" s="271"/>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7">+J147+L147+N147+P147+R147+T147+V147+X147+Z147+AB147+AD147+AF147</f>
        <v>1</v>
      </c>
      <c r="AI147" s="44">
        <f t="shared" si="17"/>
        <v>0</v>
      </c>
      <c r="AJ147" s="50" t="s">
        <v>407</v>
      </c>
      <c r="AK147" s="47" t="s">
        <v>82</v>
      </c>
      <c r="AL147" s="47" t="s">
        <v>82</v>
      </c>
      <c r="AM147" s="45" t="s">
        <v>46</v>
      </c>
      <c r="AN147" s="45" t="s">
        <v>108</v>
      </c>
      <c r="AO147" s="25" t="s">
        <v>328</v>
      </c>
      <c r="AP147" s="25" t="s">
        <v>240</v>
      </c>
      <c r="AQ147" s="72"/>
    </row>
    <row r="148" spans="1:43" s="46" customFormat="1" ht="46.5" hidden="1" customHeight="1" x14ac:dyDescent="0.25">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7"/>
        <v>0</v>
      </c>
      <c r="AJ148" s="50" t="s">
        <v>410</v>
      </c>
      <c r="AK148" s="47" t="s">
        <v>82</v>
      </c>
      <c r="AL148" s="47" t="s">
        <v>82</v>
      </c>
      <c r="AM148" s="47" t="s">
        <v>237</v>
      </c>
      <c r="AN148" s="47" t="s">
        <v>253</v>
      </c>
      <c r="AO148" s="47" t="s">
        <v>258</v>
      </c>
      <c r="AP148" s="25" t="s">
        <v>240</v>
      </c>
      <c r="AQ148" s="72"/>
    </row>
    <row r="149" spans="1:43" s="46" customFormat="1" ht="71.25" hidden="1" x14ac:dyDescent="0.25">
      <c r="A149" s="42" t="s">
        <v>411</v>
      </c>
      <c r="B149" s="43" t="s">
        <v>412</v>
      </c>
      <c r="C149" s="43">
        <v>329</v>
      </c>
      <c r="D149" s="22" t="s">
        <v>413</v>
      </c>
      <c r="E149" s="22" t="s">
        <v>414</v>
      </c>
      <c r="F149" s="23">
        <v>44564</v>
      </c>
      <c r="G149" s="23">
        <v>44925</v>
      </c>
      <c r="H149" s="271">
        <f>SUM(I149:I161)</f>
        <v>1.1500000000000001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9">
        <v>0.3</v>
      </c>
      <c r="AL149" s="269">
        <v>1383689290</v>
      </c>
      <c r="AM149" s="45" t="s">
        <v>316</v>
      </c>
      <c r="AN149" s="45" t="s">
        <v>317</v>
      </c>
      <c r="AO149" s="25" t="s">
        <v>318</v>
      </c>
      <c r="AP149" s="25" t="s">
        <v>416</v>
      </c>
      <c r="AQ149" s="72"/>
    </row>
    <row r="150" spans="1:43" s="46" customFormat="1" ht="57" hidden="1" x14ac:dyDescent="0.25">
      <c r="A150" s="42" t="s">
        <v>411</v>
      </c>
      <c r="B150" s="43" t="s">
        <v>412</v>
      </c>
      <c r="C150" s="43">
        <v>329</v>
      </c>
      <c r="D150" s="22" t="s">
        <v>413</v>
      </c>
      <c r="E150" s="22" t="s">
        <v>417</v>
      </c>
      <c r="F150" s="23">
        <v>44623</v>
      </c>
      <c r="G150" s="23">
        <v>44925</v>
      </c>
      <c r="H150" s="271"/>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61" si="18">+J150+L150+N150+P150+R150+T150+V150+X150+Z150+AB150+AD150+AF150</f>
        <v>1</v>
      </c>
      <c r="AI150" s="44">
        <f t="shared" si="18"/>
        <v>0</v>
      </c>
      <c r="AJ150" s="22" t="s">
        <v>418</v>
      </c>
      <c r="AK150" s="309"/>
      <c r="AL150" s="270"/>
      <c r="AM150" s="45" t="s">
        <v>316</v>
      </c>
      <c r="AN150" s="45" t="s">
        <v>317</v>
      </c>
      <c r="AO150" s="25" t="s">
        <v>318</v>
      </c>
      <c r="AP150" s="25" t="s">
        <v>416</v>
      </c>
      <c r="AQ150" s="72"/>
    </row>
    <row r="151" spans="1:43" s="46" customFormat="1" ht="57" hidden="1" x14ac:dyDescent="0.25">
      <c r="A151" s="42" t="s">
        <v>411</v>
      </c>
      <c r="B151" s="43" t="s">
        <v>412</v>
      </c>
      <c r="C151" s="43">
        <v>329</v>
      </c>
      <c r="D151" s="22" t="s">
        <v>413</v>
      </c>
      <c r="E151" s="22" t="s">
        <v>419</v>
      </c>
      <c r="F151" s="23">
        <v>44623</v>
      </c>
      <c r="G151" s="23">
        <v>44925</v>
      </c>
      <c r="H151" s="271"/>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8"/>
        <v>1</v>
      </c>
      <c r="AI151" s="44">
        <f t="shared" si="18"/>
        <v>0</v>
      </c>
      <c r="AJ151" s="22" t="s">
        <v>420</v>
      </c>
      <c r="AK151" s="309"/>
      <c r="AL151" s="270"/>
      <c r="AM151" s="45" t="s">
        <v>316</v>
      </c>
      <c r="AN151" s="45" t="s">
        <v>317</v>
      </c>
      <c r="AO151" s="25" t="s">
        <v>318</v>
      </c>
      <c r="AP151" s="25" t="s">
        <v>416</v>
      </c>
      <c r="AQ151" s="72"/>
    </row>
    <row r="152" spans="1:43" s="46" customFormat="1" ht="69" hidden="1" customHeight="1" x14ac:dyDescent="0.25">
      <c r="A152" s="42" t="s">
        <v>411</v>
      </c>
      <c r="B152" s="43" t="s">
        <v>412</v>
      </c>
      <c r="C152" s="43">
        <v>329</v>
      </c>
      <c r="D152" s="22" t="s">
        <v>413</v>
      </c>
      <c r="E152" s="22" t="s">
        <v>421</v>
      </c>
      <c r="F152" s="23">
        <v>44564</v>
      </c>
      <c r="G152" s="23">
        <v>44925</v>
      </c>
      <c r="H152" s="271"/>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8"/>
        <v>0.99999999999999978</v>
      </c>
      <c r="AI152" s="44">
        <f t="shared" si="18"/>
        <v>0</v>
      </c>
      <c r="AJ152" s="22" t="s">
        <v>422</v>
      </c>
      <c r="AK152" s="309"/>
      <c r="AL152" s="270"/>
      <c r="AM152" s="45" t="s">
        <v>316</v>
      </c>
      <c r="AN152" s="45" t="s">
        <v>317</v>
      </c>
      <c r="AO152" s="25" t="s">
        <v>318</v>
      </c>
      <c r="AP152" s="25" t="s">
        <v>416</v>
      </c>
      <c r="AQ152" s="72"/>
    </row>
    <row r="153" spans="1:43" s="46" customFormat="1" ht="57.75" hidden="1" customHeight="1" x14ac:dyDescent="0.25">
      <c r="A153" s="42" t="s">
        <v>411</v>
      </c>
      <c r="B153" s="43" t="s">
        <v>412</v>
      </c>
      <c r="C153" s="43">
        <v>329</v>
      </c>
      <c r="D153" s="22" t="s">
        <v>413</v>
      </c>
      <c r="E153" s="22" t="s">
        <v>423</v>
      </c>
      <c r="F153" s="23">
        <v>44564</v>
      </c>
      <c r="G153" s="23">
        <v>44925</v>
      </c>
      <c r="H153" s="271"/>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8"/>
        <v>0.99999999999999978</v>
      </c>
      <c r="AI153" s="44">
        <f t="shared" si="18"/>
        <v>0</v>
      </c>
      <c r="AJ153" s="22" t="s">
        <v>424</v>
      </c>
      <c r="AK153" s="309"/>
      <c r="AL153" s="270"/>
      <c r="AM153" s="45" t="s">
        <v>316</v>
      </c>
      <c r="AN153" s="45" t="s">
        <v>317</v>
      </c>
      <c r="AO153" s="25" t="s">
        <v>318</v>
      </c>
      <c r="AP153" s="25" t="s">
        <v>416</v>
      </c>
      <c r="AQ153" s="72"/>
    </row>
    <row r="154" spans="1:43" s="46" customFormat="1" ht="57" hidden="1" x14ac:dyDescent="0.25">
      <c r="A154" s="42" t="s">
        <v>411</v>
      </c>
      <c r="B154" s="43" t="s">
        <v>412</v>
      </c>
      <c r="C154" s="43">
        <v>329</v>
      </c>
      <c r="D154" s="22" t="s">
        <v>413</v>
      </c>
      <c r="E154" s="22" t="s">
        <v>425</v>
      </c>
      <c r="F154" s="23">
        <v>44564</v>
      </c>
      <c r="G154" s="23">
        <v>44925</v>
      </c>
      <c r="H154" s="271"/>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8"/>
        <v>0.99999999999999978</v>
      </c>
      <c r="AI154" s="44">
        <f t="shared" si="18"/>
        <v>0</v>
      </c>
      <c r="AJ154" s="22" t="s">
        <v>426</v>
      </c>
      <c r="AK154" s="309"/>
      <c r="AL154" s="270"/>
      <c r="AM154" s="45" t="s">
        <v>316</v>
      </c>
      <c r="AN154" s="45" t="s">
        <v>317</v>
      </c>
      <c r="AO154" s="25" t="s">
        <v>318</v>
      </c>
      <c r="AP154" s="25" t="s">
        <v>416</v>
      </c>
      <c r="AQ154" s="72"/>
    </row>
    <row r="155" spans="1:43" s="46" customFormat="1" ht="57" hidden="1" x14ac:dyDescent="0.25">
      <c r="A155" s="42" t="s">
        <v>411</v>
      </c>
      <c r="B155" s="43" t="s">
        <v>412</v>
      </c>
      <c r="C155" s="43">
        <v>329</v>
      </c>
      <c r="D155" s="22" t="s">
        <v>413</v>
      </c>
      <c r="E155" s="22" t="s">
        <v>427</v>
      </c>
      <c r="F155" s="23">
        <v>44835</v>
      </c>
      <c r="G155" s="23">
        <v>44925</v>
      </c>
      <c r="H155" s="271"/>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8"/>
        <v>1</v>
      </c>
      <c r="AI155" s="44">
        <f t="shared" si="18"/>
        <v>0</v>
      </c>
      <c r="AJ155" s="22" t="s">
        <v>428</v>
      </c>
      <c r="AK155" s="309"/>
      <c r="AL155" s="270"/>
      <c r="AM155" s="45" t="s">
        <v>316</v>
      </c>
      <c r="AN155" s="45" t="s">
        <v>317</v>
      </c>
      <c r="AO155" s="25" t="s">
        <v>318</v>
      </c>
      <c r="AP155" s="25" t="s">
        <v>416</v>
      </c>
      <c r="AQ155" s="72"/>
    </row>
    <row r="156" spans="1:43" s="46" customFormat="1" ht="57" hidden="1" x14ac:dyDescent="0.25">
      <c r="A156" s="69" t="s">
        <v>411</v>
      </c>
      <c r="B156" s="70" t="s">
        <v>412</v>
      </c>
      <c r="C156" s="70">
        <v>329</v>
      </c>
      <c r="D156" s="71" t="s">
        <v>413</v>
      </c>
      <c r="E156" s="74" t="s">
        <v>894</v>
      </c>
      <c r="F156" s="94">
        <v>44621</v>
      </c>
      <c r="G156" s="94">
        <v>44925</v>
      </c>
      <c r="H156" s="271"/>
      <c r="I156" s="68">
        <v>0.1</v>
      </c>
      <c r="J156" s="68"/>
      <c r="K156" s="68"/>
      <c r="L156" s="68"/>
      <c r="M156" s="68"/>
      <c r="N156" s="68"/>
      <c r="O156" s="68"/>
      <c r="P156" s="68">
        <v>0.33300000000000002</v>
      </c>
      <c r="Q156" s="68"/>
      <c r="R156" s="68"/>
      <c r="S156" s="68"/>
      <c r="T156" s="68"/>
      <c r="U156" s="68"/>
      <c r="V156" s="68"/>
      <c r="W156" s="68"/>
      <c r="X156" s="68">
        <v>0.33300000000000002</v>
      </c>
      <c r="Y156" s="68"/>
      <c r="Z156" s="68"/>
      <c r="AA156" s="68"/>
      <c r="AB156" s="68"/>
      <c r="AC156" s="68"/>
      <c r="AD156" s="68"/>
      <c r="AE156" s="68"/>
      <c r="AF156" s="68">
        <v>0.33300000000000002</v>
      </c>
      <c r="AG156" s="68"/>
      <c r="AH156" s="68">
        <f t="shared" si="18"/>
        <v>0.99900000000000011</v>
      </c>
      <c r="AI156" s="77">
        <f t="shared" si="18"/>
        <v>0</v>
      </c>
      <c r="AJ156" s="74" t="s">
        <v>895</v>
      </c>
      <c r="AK156" s="309"/>
      <c r="AL156" s="270"/>
      <c r="AM156" s="78" t="s">
        <v>316</v>
      </c>
      <c r="AN156" s="78" t="s">
        <v>317</v>
      </c>
      <c r="AO156" s="79" t="s">
        <v>318</v>
      </c>
      <c r="AP156" s="79" t="s">
        <v>416</v>
      </c>
      <c r="AQ156" s="72"/>
    </row>
    <row r="157" spans="1:43" s="46" customFormat="1" ht="114" hidden="1" x14ac:dyDescent="0.25">
      <c r="A157" s="69" t="s">
        <v>411</v>
      </c>
      <c r="B157" s="70" t="s">
        <v>412</v>
      </c>
      <c r="C157" s="70">
        <v>329</v>
      </c>
      <c r="D157" s="71" t="s">
        <v>413</v>
      </c>
      <c r="E157" s="91" t="s">
        <v>429</v>
      </c>
      <c r="F157" s="103">
        <v>44652</v>
      </c>
      <c r="G157" s="94">
        <v>44925</v>
      </c>
      <c r="H157" s="271"/>
      <c r="I157" s="68">
        <v>0.1</v>
      </c>
      <c r="J157" s="68"/>
      <c r="K157" s="68"/>
      <c r="L157" s="68"/>
      <c r="M157" s="68"/>
      <c r="N157" s="68"/>
      <c r="O157" s="68"/>
      <c r="P157" s="68">
        <v>0.33300000000000002</v>
      </c>
      <c r="Q157" s="68"/>
      <c r="R157" s="68"/>
      <c r="S157" s="68"/>
      <c r="T157" s="68"/>
      <c r="U157" s="68"/>
      <c r="V157" s="68"/>
      <c r="W157" s="68"/>
      <c r="X157" s="68">
        <v>0.33300000000000002</v>
      </c>
      <c r="Y157" s="68"/>
      <c r="Z157" s="68"/>
      <c r="AA157" s="68"/>
      <c r="AB157" s="68"/>
      <c r="AC157" s="68"/>
      <c r="AD157" s="68"/>
      <c r="AE157" s="68"/>
      <c r="AF157" s="68">
        <v>0.33300000000000002</v>
      </c>
      <c r="AG157" s="68"/>
      <c r="AH157" s="68">
        <f t="shared" ref="AH157" si="19">+J157+L157+N157+P157+R157+T157+V157+X157+Z157+AB157+AD157+AF157</f>
        <v>0.99900000000000011</v>
      </c>
      <c r="AI157" s="77">
        <f t="shared" ref="AI157" si="20">+K157+M157+O157+Q157+S157+U157+W157+Y157+AA157+AC157+AE157+AG157</f>
        <v>0</v>
      </c>
      <c r="AJ157" s="91" t="s">
        <v>430</v>
      </c>
      <c r="AK157" s="309"/>
      <c r="AL157" s="270"/>
      <c r="AM157" s="78" t="s">
        <v>316</v>
      </c>
      <c r="AN157" s="78" t="s">
        <v>317</v>
      </c>
      <c r="AO157" s="79" t="s">
        <v>318</v>
      </c>
      <c r="AP157" s="79" t="s">
        <v>416</v>
      </c>
      <c r="AQ157" s="42" t="s">
        <v>931</v>
      </c>
    </row>
    <row r="158" spans="1:43" s="46" customFormat="1" ht="67.5" hidden="1" customHeight="1" x14ac:dyDescent="0.25">
      <c r="A158" s="42" t="s">
        <v>411</v>
      </c>
      <c r="B158" s="43" t="s">
        <v>412</v>
      </c>
      <c r="C158" s="43">
        <v>329</v>
      </c>
      <c r="D158" s="22" t="s">
        <v>413</v>
      </c>
      <c r="E158" s="50" t="s">
        <v>431</v>
      </c>
      <c r="F158" s="51">
        <v>37288</v>
      </c>
      <c r="G158" s="51">
        <v>44650</v>
      </c>
      <c r="H158" s="271"/>
      <c r="I158" s="24">
        <v>0.05</v>
      </c>
      <c r="J158" s="24"/>
      <c r="K158" s="24"/>
      <c r="L158" s="24">
        <v>0.5</v>
      </c>
      <c r="M158" s="24"/>
      <c r="N158" s="24">
        <v>0.5</v>
      </c>
      <c r="O158" s="24"/>
      <c r="P158" s="24"/>
      <c r="Q158" s="24"/>
      <c r="R158" s="24"/>
      <c r="S158" s="24"/>
      <c r="T158" s="24"/>
      <c r="U158" s="24"/>
      <c r="V158" s="24"/>
      <c r="W158" s="24"/>
      <c r="X158" s="24"/>
      <c r="Y158" s="24"/>
      <c r="Z158" s="24"/>
      <c r="AA158" s="24"/>
      <c r="AB158" s="24"/>
      <c r="AC158" s="24"/>
      <c r="AD158" s="24"/>
      <c r="AE158" s="24"/>
      <c r="AF158" s="24"/>
      <c r="AG158" s="24"/>
      <c r="AH158" s="24">
        <f t="shared" si="18"/>
        <v>1</v>
      </c>
      <c r="AI158" s="44">
        <f t="shared" si="18"/>
        <v>0</v>
      </c>
      <c r="AJ158" s="50" t="s">
        <v>432</v>
      </c>
      <c r="AK158" s="309"/>
      <c r="AL158" s="270"/>
      <c r="AM158" s="45" t="s">
        <v>316</v>
      </c>
      <c r="AN158" s="45" t="s">
        <v>317</v>
      </c>
      <c r="AO158" s="25" t="s">
        <v>318</v>
      </c>
      <c r="AP158" s="25" t="s">
        <v>416</v>
      </c>
      <c r="AQ158" s="72"/>
    </row>
    <row r="159" spans="1:43" s="46" customFormat="1" ht="60" hidden="1" customHeight="1" x14ac:dyDescent="0.25">
      <c r="A159" s="69" t="s">
        <v>411</v>
      </c>
      <c r="B159" s="70" t="s">
        <v>412</v>
      </c>
      <c r="C159" s="70">
        <v>329</v>
      </c>
      <c r="D159" s="71" t="s">
        <v>413</v>
      </c>
      <c r="E159" s="74" t="s">
        <v>433</v>
      </c>
      <c r="F159" s="94">
        <v>44621</v>
      </c>
      <c r="G159" s="94">
        <v>44681</v>
      </c>
      <c r="H159" s="271"/>
      <c r="I159" s="68">
        <v>0.05</v>
      </c>
      <c r="J159" s="68"/>
      <c r="K159" s="68"/>
      <c r="L159" s="68"/>
      <c r="M159" s="68"/>
      <c r="N159" s="68">
        <v>0.5</v>
      </c>
      <c r="O159" s="68"/>
      <c r="P159" s="68">
        <v>0.5</v>
      </c>
      <c r="Q159" s="68"/>
      <c r="R159" s="68"/>
      <c r="S159" s="68"/>
      <c r="T159" s="68"/>
      <c r="U159" s="68"/>
      <c r="V159" s="68"/>
      <c r="W159" s="68"/>
      <c r="X159" s="68"/>
      <c r="Y159" s="68"/>
      <c r="Z159" s="68"/>
      <c r="AA159" s="68"/>
      <c r="AB159" s="68"/>
      <c r="AC159" s="68"/>
      <c r="AD159" s="68"/>
      <c r="AE159" s="68"/>
      <c r="AF159" s="68"/>
      <c r="AG159" s="68"/>
      <c r="AH159" s="68">
        <f t="shared" si="18"/>
        <v>1</v>
      </c>
      <c r="AI159" s="77">
        <f t="shared" si="18"/>
        <v>0</v>
      </c>
      <c r="AJ159" s="74" t="s">
        <v>434</v>
      </c>
      <c r="AK159" s="309"/>
      <c r="AL159" s="270"/>
      <c r="AM159" s="78" t="s">
        <v>316</v>
      </c>
      <c r="AN159" s="78" t="s">
        <v>317</v>
      </c>
      <c r="AO159" s="79" t="s">
        <v>318</v>
      </c>
      <c r="AP159" s="79" t="s">
        <v>416</v>
      </c>
      <c r="AQ159" s="72"/>
    </row>
    <row r="160" spans="1:43" s="46" customFormat="1" ht="60" hidden="1" customHeight="1" x14ac:dyDescent="0.25">
      <c r="A160" s="69" t="s">
        <v>411</v>
      </c>
      <c r="B160" s="70" t="s">
        <v>412</v>
      </c>
      <c r="C160" s="70">
        <v>329</v>
      </c>
      <c r="D160" s="71" t="s">
        <v>413</v>
      </c>
      <c r="E160" s="74" t="s">
        <v>433</v>
      </c>
      <c r="F160" s="94">
        <v>44621</v>
      </c>
      <c r="G160" s="103">
        <v>44712</v>
      </c>
      <c r="H160" s="271"/>
      <c r="I160" s="68">
        <v>0.05</v>
      </c>
      <c r="J160" s="68"/>
      <c r="K160" s="68"/>
      <c r="L160" s="68"/>
      <c r="M160" s="68"/>
      <c r="N160" s="76">
        <v>0.25</v>
      </c>
      <c r="O160" s="76"/>
      <c r="P160" s="76">
        <v>0.25</v>
      </c>
      <c r="Q160" s="76"/>
      <c r="R160" s="76">
        <v>0.5</v>
      </c>
      <c r="S160" s="68"/>
      <c r="T160" s="68"/>
      <c r="U160" s="68"/>
      <c r="V160" s="68"/>
      <c r="W160" s="68"/>
      <c r="X160" s="68"/>
      <c r="Y160" s="68"/>
      <c r="Z160" s="68"/>
      <c r="AA160" s="68"/>
      <c r="AB160" s="68"/>
      <c r="AC160" s="68"/>
      <c r="AD160" s="68"/>
      <c r="AE160" s="68"/>
      <c r="AF160" s="68"/>
      <c r="AG160" s="68"/>
      <c r="AH160" s="68">
        <f t="shared" ref="AH160" si="21">+J160+L160+N160+P160+R160+T160+V160+X160+Z160+AB160+AD160+AF160</f>
        <v>1</v>
      </c>
      <c r="AI160" s="77">
        <f t="shared" ref="AI160" si="22">+K160+M160+O160+Q160+S160+U160+W160+Y160+AA160+AC160+AE160+AG160</f>
        <v>0</v>
      </c>
      <c r="AJ160" s="74" t="s">
        <v>434</v>
      </c>
      <c r="AK160" s="309"/>
      <c r="AL160" s="270"/>
      <c r="AM160" s="78" t="s">
        <v>316</v>
      </c>
      <c r="AN160" s="78" t="s">
        <v>317</v>
      </c>
      <c r="AO160" s="79" t="s">
        <v>318</v>
      </c>
      <c r="AP160" s="79" t="s">
        <v>416</v>
      </c>
      <c r="AQ160" s="42" t="s">
        <v>932</v>
      </c>
    </row>
    <row r="161" spans="1:43" s="46" customFormat="1" ht="48" hidden="1" customHeight="1" x14ac:dyDescent="0.25">
      <c r="A161" s="42" t="s">
        <v>411</v>
      </c>
      <c r="B161" s="43" t="s">
        <v>412</v>
      </c>
      <c r="C161" s="43">
        <v>329</v>
      </c>
      <c r="D161" s="22" t="s">
        <v>413</v>
      </c>
      <c r="E161" s="50" t="s">
        <v>435</v>
      </c>
      <c r="F161" s="51">
        <v>44593</v>
      </c>
      <c r="G161" s="51">
        <v>44650</v>
      </c>
      <c r="H161" s="271"/>
      <c r="I161" s="24">
        <v>0.05</v>
      </c>
      <c r="J161" s="24"/>
      <c r="K161" s="24"/>
      <c r="L161" s="24">
        <v>0.5</v>
      </c>
      <c r="M161" s="24"/>
      <c r="N161" s="24">
        <v>0.5</v>
      </c>
      <c r="O161" s="24"/>
      <c r="P161" s="24"/>
      <c r="Q161" s="24"/>
      <c r="R161" s="24"/>
      <c r="S161" s="24"/>
      <c r="T161" s="24"/>
      <c r="U161" s="24"/>
      <c r="V161" s="24"/>
      <c r="W161" s="24"/>
      <c r="X161" s="24"/>
      <c r="Y161" s="24"/>
      <c r="Z161" s="24"/>
      <c r="AA161" s="24"/>
      <c r="AB161" s="24"/>
      <c r="AC161" s="24"/>
      <c r="AD161" s="24"/>
      <c r="AE161" s="24"/>
      <c r="AF161" s="24"/>
      <c r="AG161" s="24"/>
      <c r="AH161" s="24">
        <f t="shared" si="18"/>
        <v>1</v>
      </c>
      <c r="AI161" s="44">
        <f t="shared" si="18"/>
        <v>0</v>
      </c>
      <c r="AJ161" s="50" t="s">
        <v>436</v>
      </c>
      <c r="AK161" s="309"/>
      <c r="AL161" s="277"/>
      <c r="AM161" s="45" t="s">
        <v>316</v>
      </c>
      <c r="AN161" s="45" t="s">
        <v>317</v>
      </c>
      <c r="AO161" s="25" t="s">
        <v>318</v>
      </c>
      <c r="AP161" s="25" t="s">
        <v>416</v>
      </c>
      <c r="AQ161" s="72"/>
    </row>
    <row r="162" spans="1:43" s="46" customFormat="1" ht="57" hidden="1" x14ac:dyDescent="0.25">
      <c r="A162" s="42" t="s">
        <v>41</v>
      </c>
      <c r="B162" s="43" t="s">
        <v>437</v>
      </c>
      <c r="C162" s="43">
        <v>424</v>
      </c>
      <c r="D162" s="22" t="s">
        <v>438</v>
      </c>
      <c r="E162" s="22" t="s">
        <v>439</v>
      </c>
      <c r="F162" s="23">
        <v>44593</v>
      </c>
      <c r="G162" s="23">
        <v>44772</v>
      </c>
      <c r="H162" s="271">
        <f>+I162+I163+I164+I165+I166+I167</f>
        <v>1</v>
      </c>
      <c r="I162" s="24">
        <v>0.2</v>
      </c>
      <c r="J162" s="24"/>
      <c r="K162" s="24"/>
      <c r="L162" s="24">
        <v>0.2</v>
      </c>
      <c r="M162" s="24"/>
      <c r="N162" s="24">
        <v>0.2</v>
      </c>
      <c r="O162" s="24"/>
      <c r="P162" s="24">
        <v>0.2</v>
      </c>
      <c r="Q162" s="24"/>
      <c r="R162" s="24">
        <v>0.2</v>
      </c>
      <c r="S162" s="24"/>
      <c r="T162" s="24">
        <v>0.1</v>
      </c>
      <c r="U162" s="24"/>
      <c r="V162" s="24">
        <v>0.1</v>
      </c>
      <c r="W162" s="24"/>
      <c r="X162" s="24"/>
      <c r="Y162" s="24"/>
      <c r="Z162" s="24"/>
      <c r="AA162" s="24"/>
      <c r="AB162" s="24"/>
      <c r="AC162" s="24"/>
      <c r="AD162" s="24"/>
      <c r="AE162" s="24"/>
      <c r="AF162" s="24"/>
      <c r="AG162" s="24"/>
      <c r="AH162" s="24">
        <f>+J162+L162+N162+P162+R162+T162+V162+X162+Z162+AB162+AD162+AF162</f>
        <v>1</v>
      </c>
      <c r="AI162" s="44">
        <f>+K162+M162+O162+Q162+S162+U162+W162+Y162+AA162+AC162+AE162+AG162</f>
        <v>0</v>
      </c>
      <c r="AJ162" s="22" t="s">
        <v>440</v>
      </c>
      <c r="AK162" s="302">
        <v>67</v>
      </c>
      <c r="AL162" s="269">
        <v>4012690000</v>
      </c>
      <c r="AM162" s="45" t="s">
        <v>441</v>
      </c>
      <c r="AN162" s="45" t="s">
        <v>442</v>
      </c>
      <c r="AO162" s="25" t="s">
        <v>443</v>
      </c>
      <c r="AP162" s="25" t="s">
        <v>444</v>
      </c>
      <c r="AQ162" s="72"/>
    </row>
    <row r="163" spans="1:43" s="46" customFormat="1" ht="42.75" hidden="1" x14ac:dyDescent="0.25">
      <c r="A163" s="42" t="s">
        <v>41</v>
      </c>
      <c r="B163" s="43" t="s">
        <v>437</v>
      </c>
      <c r="C163" s="43">
        <v>424</v>
      </c>
      <c r="D163" s="22" t="s">
        <v>438</v>
      </c>
      <c r="E163" s="22" t="s">
        <v>445</v>
      </c>
      <c r="F163" s="23">
        <v>44593</v>
      </c>
      <c r="G163" s="23">
        <v>44803</v>
      </c>
      <c r="H163" s="271"/>
      <c r="I163" s="24">
        <v>0.05</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+J163+L163+N163+P163+R163+T163+V163+X163+Z163+AB163+AD163+AF163</f>
        <v>0.99999999999999989</v>
      </c>
      <c r="AI163" s="44">
        <f t="shared" ref="AH163:AI179" si="23">+K163+M163+O163+Q163+S163+U163+W163+Y163+AA163+AC163+AE163+AG163</f>
        <v>0</v>
      </c>
      <c r="AJ163" s="22" t="s">
        <v>446</v>
      </c>
      <c r="AK163" s="302"/>
      <c r="AL163" s="270"/>
      <c r="AM163" s="45" t="s">
        <v>441</v>
      </c>
      <c r="AN163" s="45" t="s">
        <v>442</v>
      </c>
      <c r="AO163" s="25" t="s">
        <v>443</v>
      </c>
      <c r="AP163" s="25" t="s">
        <v>444</v>
      </c>
      <c r="AQ163" s="72"/>
    </row>
    <row r="164" spans="1:43" s="46" customFormat="1" ht="85.5" hidden="1" x14ac:dyDescent="0.25">
      <c r="A164" s="42" t="s">
        <v>41</v>
      </c>
      <c r="B164" s="43" t="s">
        <v>437</v>
      </c>
      <c r="C164" s="43">
        <v>424</v>
      </c>
      <c r="D164" s="22" t="s">
        <v>438</v>
      </c>
      <c r="E164" s="22" t="s">
        <v>447</v>
      </c>
      <c r="F164" s="23">
        <v>44682</v>
      </c>
      <c r="G164" s="23">
        <v>44925</v>
      </c>
      <c r="H164" s="271"/>
      <c r="I164" s="24">
        <v>0.25</v>
      </c>
      <c r="J164" s="24"/>
      <c r="K164" s="24"/>
      <c r="L164" s="24"/>
      <c r="M164" s="24"/>
      <c r="N164" s="24"/>
      <c r="O164" s="24"/>
      <c r="P164" s="24"/>
      <c r="Q164" s="24"/>
      <c r="R164" s="24">
        <v>0.2</v>
      </c>
      <c r="S164" s="24"/>
      <c r="T164" s="24"/>
      <c r="U164" s="24"/>
      <c r="V164" s="24">
        <v>0.2</v>
      </c>
      <c r="W164" s="24"/>
      <c r="X164" s="24">
        <v>0.2</v>
      </c>
      <c r="Y164" s="24"/>
      <c r="Z164" s="24"/>
      <c r="AA164" s="24"/>
      <c r="AB164" s="24">
        <v>0.2</v>
      </c>
      <c r="AC164" s="24"/>
      <c r="AD164" s="24">
        <v>0.1</v>
      </c>
      <c r="AE164" s="24"/>
      <c r="AF164" s="24">
        <v>0.1</v>
      </c>
      <c r="AG164" s="24"/>
      <c r="AH164" s="24">
        <f>+J164+L164+N164+P164+R164+T164+V164+X164+Z164+AB164+AD164+AF164</f>
        <v>1</v>
      </c>
      <c r="AI164" s="44">
        <f t="shared" si="23"/>
        <v>0</v>
      </c>
      <c r="AJ164" s="22" t="s">
        <v>448</v>
      </c>
      <c r="AK164" s="302"/>
      <c r="AL164" s="270"/>
      <c r="AM164" s="45" t="s">
        <v>441</v>
      </c>
      <c r="AN164" s="45" t="s">
        <v>442</v>
      </c>
      <c r="AO164" s="25" t="s">
        <v>443</v>
      </c>
      <c r="AP164" s="25" t="s">
        <v>444</v>
      </c>
      <c r="AQ164" s="72"/>
    </row>
    <row r="165" spans="1:43" s="46" customFormat="1" ht="85.5" hidden="1" x14ac:dyDescent="0.25">
      <c r="A165" s="42" t="s">
        <v>41</v>
      </c>
      <c r="B165" s="43" t="s">
        <v>437</v>
      </c>
      <c r="C165" s="43">
        <v>424</v>
      </c>
      <c r="D165" s="22" t="s">
        <v>438</v>
      </c>
      <c r="E165" s="22" t="s">
        <v>449</v>
      </c>
      <c r="F165" s="23">
        <v>44564</v>
      </c>
      <c r="G165" s="23">
        <v>44925</v>
      </c>
      <c r="H165" s="271"/>
      <c r="I165" s="24">
        <v>0.25</v>
      </c>
      <c r="J165" s="24"/>
      <c r="K165" s="24"/>
      <c r="L165" s="24"/>
      <c r="M165" s="24"/>
      <c r="N165" s="24">
        <v>0.2</v>
      </c>
      <c r="O165" s="24"/>
      <c r="P165" s="24"/>
      <c r="Q165" s="24"/>
      <c r="R165" s="24">
        <v>0.2</v>
      </c>
      <c r="S165" s="24"/>
      <c r="T165" s="24"/>
      <c r="U165" s="24"/>
      <c r="V165" s="24">
        <v>0.2</v>
      </c>
      <c r="W165" s="24"/>
      <c r="X165" s="24"/>
      <c r="Y165" s="24"/>
      <c r="Z165" s="24">
        <v>0.1</v>
      </c>
      <c r="AA165" s="24"/>
      <c r="AB165" s="24">
        <v>0.1</v>
      </c>
      <c r="AC165" s="24"/>
      <c r="AD165" s="24">
        <v>0.1</v>
      </c>
      <c r="AE165" s="24"/>
      <c r="AF165" s="24">
        <v>0.1</v>
      </c>
      <c r="AG165" s="24"/>
      <c r="AH165" s="24">
        <f>+J165+L165+N165+P165+R165+T165+V165+X165+Z165+AB165+AD165+AF165</f>
        <v>1</v>
      </c>
      <c r="AI165" s="44">
        <f t="shared" si="23"/>
        <v>0</v>
      </c>
      <c r="AJ165" s="22" t="s">
        <v>450</v>
      </c>
      <c r="AK165" s="302"/>
      <c r="AL165" s="270"/>
      <c r="AM165" s="45" t="s">
        <v>441</v>
      </c>
      <c r="AN165" s="45" t="s">
        <v>442</v>
      </c>
      <c r="AO165" s="25" t="s">
        <v>443</v>
      </c>
      <c r="AP165" s="25" t="s">
        <v>444</v>
      </c>
      <c r="AQ165" s="72"/>
    </row>
    <row r="166" spans="1:43" s="46" customFormat="1" ht="42.75" hidden="1" x14ac:dyDescent="0.25">
      <c r="A166" s="42" t="s">
        <v>41</v>
      </c>
      <c r="B166" s="43" t="s">
        <v>437</v>
      </c>
      <c r="C166" s="43">
        <v>424</v>
      </c>
      <c r="D166" s="22" t="s">
        <v>438</v>
      </c>
      <c r="E166" s="22" t="s">
        <v>451</v>
      </c>
      <c r="F166" s="23">
        <v>44776</v>
      </c>
      <c r="G166" s="23">
        <v>44925</v>
      </c>
      <c r="H166" s="271"/>
      <c r="I166" s="24">
        <v>0.2</v>
      </c>
      <c r="J166" s="24"/>
      <c r="K166" s="24"/>
      <c r="L166" s="24"/>
      <c r="M166" s="24"/>
      <c r="N166" s="24"/>
      <c r="O166" s="24"/>
      <c r="P166" s="24"/>
      <c r="Q166" s="24"/>
      <c r="R166" s="24"/>
      <c r="S166" s="24"/>
      <c r="T166" s="24"/>
      <c r="U166" s="24"/>
      <c r="V166" s="24"/>
      <c r="W166" s="24"/>
      <c r="X166" s="24">
        <v>0.3</v>
      </c>
      <c r="Y166" s="24"/>
      <c r="Z166" s="24">
        <v>0.3</v>
      </c>
      <c r="AA166" s="24"/>
      <c r="AB166" s="24">
        <v>0.2</v>
      </c>
      <c r="AC166" s="24"/>
      <c r="AD166" s="24">
        <v>0.1</v>
      </c>
      <c r="AE166" s="24"/>
      <c r="AF166" s="24">
        <v>0.1</v>
      </c>
      <c r="AG166" s="24"/>
      <c r="AH166" s="24">
        <f>+J166+L166+N166+P166+R166+T166+V166+X166+Z166+AB166+AD166+AF166</f>
        <v>1</v>
      </c>
      <c r="AI166" s="44">
        <f t="shared" si="23"/>
        <v>0</v>
      </c>
      <c r="AJ166" s="22" t="s">
        <v>452</v>
      </c>
      <c r="AK166" s="302"/>
      <c r="AL166" s="270"/>
      <c r="AM166" s="45" t="s">
        <v>441</v>
      </c>
      <c r="AN166" s="45" t="s">
        <v>442</v>
      </c>
      <c r="AO166" s="25" t="s">
        <v>443</v>
      </c>
      <c r="AP166" s="25" t="s">
        <v>444</v>
      </c>
      <c r="AQ166" s="72"/>
    </row>
    <row r="167" spans="1:43" s="46" customFormat="1" ht="128.25" hidden="1" customHeight="1" x14ac:dyDescent="0.25">
      <c r="A167" s="42" t="s">
        <v>41</v>
      </c>
      <c r="B167" s="43" t="s">
        <v>437</v>
      </c>
      <c r="C167" s="43">
        <v>424</v>
      </c>
      <c r="D167" s="22" t="s">
        <v>438</v>
      </c>
      <c r="E167" s="22" t="s">
        <v>453</v>
      </c>
      <c r="F167" s="23">
        <v>44866</v>
      </c>
      <c r="G167" s="23">
        <v>44925</v>
      </c>
      <c r="H167" s="271"/>
      <c r="I167" s="24">
        <v>0.05</v>
      </c>
      <c r="J167" s="24"/>
      <c r="K167" s="24"/>
      <c r="L167" s="24"/>
      <c r="M167" s="24"/>
      <c r="N167" s="24"/>
      <c r="O167" s="24"/>
      <c r="P167" s="24"/>
      <c r="Q167" s="24"/>
      <c r="R167" s="24"/>
      <c r="S167" s="24"/>
      <c r="T167" s="24"/>
      <c r="U167" s="24"/>
      <c r="V167" s="24"/>
      <c r="W167" s="24"/>
      <c r="X167" s="24"/>
      <c r="Y167" s="24"/>
      <c r="Z167" s="24"/>
      <c r="AA167" s="24"/>
      <c r="AB167" s="24"/>
      <c r="AC167" s="24"/>
      <c r="AD167" s="24">
        <v>0.5</v>
      </c>
      <c r="AE167" s="24"/>
      <c r="AF167" s="24">
        <v>0.5</v>
      </c>
      <c r="AG167" s="24"/>
      <c r="AH167" s="24">
        <f>+J167+L167+N167+P167+R167+T167+V167+X167+Z167+AB167+AD167+AF167</f>
        <v>1</v>
      </c>
      <c r="AI167" s="44">
        <f t="shared" si="23"/>
        <v>0</v>
      </c>
      <c r="AJ167" s="22" t="s">
        <v>454</v>
      </c>
      <c r="AK167" s="302"/>
      <c r="AL167" s="270"/>
      <c r="AM167" s="45" t="s">
        <v>441</v>
      </c>
      <c r="AN167" s="45" t="s">
        <v>442</v>
      </c>
      <c r="AO167" s="25" t="s">
        <v>443</v>
      </c>
      <c r="AP167" s="25" t="s">
        <v>444</v>
      </c>
      <c r="AQ167" s="72"/>
    </row>
    <row r="168" spans="1:43" s="46" customFormat="1" ht="57" hidden="1" x14ac:dyDescent="0.25">
      <c r="A168" s="42" t="s">
        <v>41</v>
      </c>
      <c r="B168" s="43" t="s">
        <v>437</v>
      </c>
      <c r="C168" s="43">
        <v>424</v>
      </c>
      <c r="D168" s="22" t="s">
        <v>455</v>
      </c>
      <c r="E168" s="22" t="s">
        <v>456</v>
      </c>
      <c r="F168" s="23">
        <v>44593</v>
      </c>
      <c r="G168" s="23">
        <v>44834</v>
      </c>
      <c r="H168" s="271">
        <f>+I168+I169+I170+I171+I172+I173</f>
        <v>1</v>
      </c>
      <c r="I168" s="24">
        <v>0.2</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 t="shared" si="23"/>
        <v>0.99999999999999989</v>
      </c>
      <c r="AI168" s="44">
        <f t="shared" si="23"/>
        <v>0</v>
      </c>
      <c r="AJ168" s="22" t="s">
        <v>440</v>
      </c>
      <c r="AK168" s="302">
        <v>162</v>
      </c>
      <c r="AL168" s="270"/>
      <c r="AM168" s="45" t="s">
        <v>441</v>
      </c>
      <c r="AN168" s="45" t="s">
        <v>442</v>
      </c>
      <c r="AO168" s="25" t="s">
        <v>443</v>
      </c>
      <c r="AP168" s="25" t="s">
        <v>444</v>
      </c>
      <c r="AQ168" s="72"/>
    </row>
    <row r="169" spans="1:43" s="46" customFormat="1" ht="42.75" hidden="1" x14ac:dyDescent="0.25">
      <c r="A169" s="42" t="s">
        <v>41</v>
      </c>
      <c r="B169" s="43" t="s">
        <v>437</v>
      </c>
      <c r="C169" s="43">
        <v>424</v>
      </c>
      <c r="D169" s="22" t="s">
        <v>455</v>
      </c>
      <c r="E169" s="22" t="s">
        <v>457</v>
      </c>
      <c r="F169" s="23">
        <v>44593</v>
      </c>
      <c r="G169" s="23">
        <v>44834</v>
      </c>
      <c r="H169" s="271"/>
      <c r="I169" s="24">
        <v>0.05</v>
      </c>
      <c r="J169" s="24"/>
      <c r="K169" s="24"/>
      <c r="L169" s="24">
        <v>0.1</v>
      </c>
      <c r="M169" s="24"/>
      <c r="N169" s="24">
        <v>0.1</v>
      </c>
      <c r="O169" s="24"/>
      <c r="P169" s="24">
        <v>0.2</v>
      </c>
      <c r="Q169" s="24"/>
      <c r="R169" s="24">
        <v>0.2</v>
      </c>
      <c r="S169" s="24"/>
      <c r="T169" s="24">
        <v>0.2</v>
      </c>
      <c r="U169" s="24"/>
      <c r="V169" s="24">
        <v>0.1</v>
      </c>
      <c r="W169" s="24"/>
      <c r="X169" s="24">
        <v>0.1</v>
      </c>
      <c r="Y169" s="24"/>
      <c r="Z169" s="24"/>
      <c r="AA169" s="24"/>
      <c r="AB169" s="24"/>
      <c r="AC169" s="24"/>
      <c r="AD169" s="24"/>
      <c r="AE169" s="24"/>
      <c r="AF169" s="24"/>
      <c r="AG169" s="24"/>
      <c r="AH169" s="24">
        <f t="shared" si="23"/>
        <v>1</v>
      </c>
      <c r="AI169" s="44">
        <f t="shared" si="23"/>
        <v>0</v>
      </c>
      <c r="AJ169" s="22" t="s">
        <v>458</v>
      </c>
      <c r="AK169" s="302"/>
      <c r="AL169" s="270"/>
      <c r="AM169" s="45" t="s">
        <v>441</v>
      </c>
      <c r="AN169" s="45" t="s">
        <v>442</v>
      </c>
      <c r="AO169" s="25" t="s">
        <v>443</v>
      </c>
      <c r="AP169" s="25" t="s">
        <v>444</v>
      </c>
      <c r="AQ169" s="72"/>
    </row>
    <row r="170" spans="1:43" s="46" customFormat="1" ht="71.25" hidden="1" x14ac:dyDescent="0.25">
      <c r="A170" s="42" t="s">
        <v>41</v>
      </c>
      <c r="B170" s="43" t="s">
        <v>437</v>
      </c>
      <c r="C170" s="43">
        <v>424</v>
      </c>
      <c r="D170" s="22" t="s">
        <v>455</v>
      </c>
      <c r="E170" s="22" t="s">
        <v>459</v>
      </c>
      <c r="F170" s="23">
        <v>44682</v>
      </c>
      <c r="G170" s="23">
        <v>44925</v>
      </c>
      <c r="H170" s="271"/>
      <c r="I170" s="24">
        <v>0.25</v>
      </c>
      <c r="J170" s="24"/>
      <c r="K170" s="24"/>
      <c r="L170" s="24"/>
      <c r="M170" s="24"/>
      <c r="N170" s="24"/>
      <c r="O170" s="24"/>
      <c r="P170" s="24"/>
      <c r="Q170" s="24"/>
      <c r="R170" s="24">
        <v>0.1</v>
      </c>
      <c r="S170" s="24"/>
      <c r="T170" s="24"/>
      <c r="U170" s="24"/>
      <c r="V170" s="24">
        <v>0.2</v>
      </c>
      <c r="W170" s="24"/>
      <c r="X170" s="24">
        <v>0.2</v>
      </c>
      <c r="Y170" s="24"/>
      <c r="Z170" s="24">
        <v>0.2</v>
      </c>
      <c r="AA170" s="24"/>
      <c r="AB170" s="24">
        <v>0.1</v>
      </c>
      <c r="AC170" s="24"/>
      <c r="AD170" s="24">
        <v>0.1</v>
      </c>
      <c r="AE170" s="24"/>
      <c r="AF170" s="24">
        <v>0.1</v>
      </c>
      <c r="AG170" s="24"/>
      <c r="AH170" s="24">
        <f t="shared" si="23"/>
        <v>0.99999999999999989</v>
      </c>
      <c r="AI170" s="44">
        <f t="shared" si="23"/>
        <v>0</v>
      </c>
      <c r="AJ170" s="22" t="s">
        <v>460</v>
      </c>
      <c r="AK170" s="302"/>
      <c r="AL170" s="270"/>
      <c r="AM170" s="45" t="s">
        <v>441</v>
      </c>
      <c r="AN170" s="45" t="s">
        <v>442</v>
      </c>
      <c r="AO170" s="25" t="s">
        <v>443</v>
      </c>
      <c r="AP170" s="25" t="s">
        <v>444</v>
      </c>
      <c r="AQ170" s="72"/>
    </row>
    <row r="171" spans="1:43" s="46" customFormat="1" ht="71.25" hidden="1" x14ac:dyDescent="0.25">
      <c r="A171" s="42" t="s">
        <v>41</v>
      </c>
      <c r="B171" s="43" t="s">
        <v>437</v>
      </c>
      <c r="C171" s="43">
        <v>424</v>
      </c>
      <c r="D171" s="22" t="s">
        <v>455</v>
      </c>
      <c r="E171" s="22" t="s">
        <v>461</v>
      </c>
      <c r="F171" s="23">
        <v>44654</v>
      </c>
      <c r="G171" s="23">
        <v>44925</v>
      </c>
      <c r="H171" s="271"/>
      <c r="I171" s="24">
        <v>0.25</v>
      </c>
      <c r="J171" s="24"/>
      <c r="K171" s="24"/>
      <c r="L171" s="24"/>
      <c r="M171" s="24"/>
      <c r="N171" s="24"/>
      <c r="O171" s="24"/>
      <c r="P171" s="24">
        <v>0.1</v>
      </c>
      <c r="Q171" s="24"/>
      <c r="R171" s="24">
        <v>0.1</v>
      </c>
      <c r="S171" s="24"/>
      <c r="T171" s="24">
        <v>0.1</v>
      </c>
      <c r="U171" s="24"/>
      <c r="V171" s="24">
        <v>0.1</v>
      </c>
      <c r="W171" s="24"/>
      <c r="X171" s="24">
        <v>0.2</v>
      </c>
      <c r="Y171" s="24"/>
      <c r="Z171" s="24">
        <v>0.1</v>
      </c>
      <c r="AA171" s="24"/>
      <c r="AB171" s="24">
        <v>0.1</v>
      </c>
      <c r="AC171" s="24"/>
      <c r="AD171" s="24">
        <v>0.1</v>
      </c>
      <c r="AE171" s="24"/>
      <c r="AF171" s="24">
        <v>0.1</v>
      </c>
      <c r="AG171" s="24"/>
      <c r="AH171" s="24">
        <f t="shared" si="23"/>
        <v>1</v>
      </c>
      <c r="AI171" s="44">
        <f t="shared" si="23"/>
        <v>0</v>
      </c>
      <c r="AJ171" s="22" t="s">
        <v>462</v>
      </c>
      <c r="AK171" s="302"/>
      <c r="AL171" s="270"/>
      <c r="AM171" s="45" t="s">
        <v>441</v>
      </c>
      <c r="AN171" s="45" t="s">
        <v>442</v>
      </c>
      <c r="AO171" s="25" t="s">
        <v>443</v>
      </c>
      <c r="AP171" s="25" t="s">
        <v>444</v>
      </c>
      <c r="AQ171" s="72"/>
    </row>
    <row r="172" spans="1:43" s="46" customFormat="1" ht="42.75" hidden="1" x14ac:dyDescent="0.25">
      <c r="A172" s="42" t="s">
        <v>41</v>
      </c>
      <c r="B172" s="43" t="s">
        <v>437</v>
      </c>
      <c r="C172" s="43">
        <v>424</v>
      </c>
      <c r="D172" s="22" t="s">
        <v>455</v>
      </c>
      <c r="E172" s="22" t="s">
        <v>463</v>
      </c>
      <c r="F172" s="23">
        <v>44564</v>
      </c>
      <c r="G172" s="23">
        <v>44925</v>
      </c>
      <c r="H172" s="271"/>
      <c r="I172" s="24">
        <v>0.2</v>
      </c>
      <c r="J172" s="24"/>
      <c r="K172" s="24"/>
      <c r="L172" s="24">
        <v>0.2</v>
      </c>
      <c r="M172" s="24"/>
      <c r="N172" s="24"/>
      <c r="O172" s="24"/>
      <c r="P172" s="24"/>
      <c r="Q172" s="24"/>
      <c r="R172" s="24"/>
      <c r="S172" s="24"/>
      <c r="T172" s="24"/>
      <c r="U172" s="24"/>
      <c r="V172" s="24"/>
      <c r="W172" s="24"/>
      <c r="X172" s="24">
        <v>0.1</v>
      </c>
      <c r="Y172" s="24"/>
      <c r="Z172" s="24">
        <v>0.3</v>
      </c>
      <c r="AA172" s="24"/>
      <c r="AB172" s="24">
        <v>0.2</v>
      </c>
      <c r="AC172" s="24"/>
      <c r="AD172" s="24">
        <v>0.1</v>
      </c>
      <c r="AE172" s="24"/>
      <c r="AF172" s="24">
        <v>0.1</v>
      </c>
      <c r="AG172" s="24"/>
      <c r="AH172" s="24">
        <f>+J172+L172+N172+P172+R172+T172+V172+X172+Z172+AB172+AD172+AF172</f>
        <v>1</v>
      </c>
      <c r="AI172" s="44">
        <f t="shared" si="23"/>
        <v>0</v>
      </c>
      <c r="AJ172" s="22" t="s">
        <v>464</v>
      </c>
      <c r="AK172" s="302"/>
      <c r="AL172" s="270"/>
      <c r="AM172" s="45" t="s">
        <v>441</v>
      </c>
      <c r="AN172" s="45" t="s">
        <v>442</v>
      </c>
      <c r="AO172" s="25" t="s">
        <v>443</v>
      </c>
      <c r="AP172" s="25" t="s">
        <v>444</v>
      </c>
      <c r="AQ172" s="72"/>
    </row>
    <row r="173" spans="1:43" s="46" customFormat="1" ht="132.75" hidden="1" customHeight="1" x14ac:dyDescent="0.25">
      <c r="A173" s="42" t="s">
        <v>41</v>
      </c>
      <c r="B173" s="43" t="s">
        <v>437</v>
      </c>
      <c r="C173" s="43">
        <v>424</v>
      </c>
      <c r="D173" s="22" t="s">
        <v>455</v>
      </c>
      <c r="E173" s="22" t="s">
        <v>465</v>
      </c>
      <c r="F173" s="23">
        <v>44743</v>
      </c>
      <c r="G173" s="23">
        <v>44925</v>
      </c>
      <c r="H173" s="271"/>
      <c r="I173" s="24">
        <v>0.05</v>
      </c>
      <c r="J173" s="24"/>
      <c r="K173" s="24"/>
      <c r="L173" s="24"/>
      <c r="M173" s="24"/>
      <c r="N173" s="24"/>
      <c r="O173" s="24"/>
      <c r="P173" s="24"/>
      <c r="Q173" s="24"/>
      <c r="R173" s="24"/>
      <c r="S173" s="24"/>
      <c r="T173" s="24"/>
      <c r="U173" s="24"/>
      <c r="V173" s="24">
        <v>0.2</v>
      </c>
      <c r="W173" s="24"/>
      <c r="X173" s="24"/>
      <c r="Y173" s="24"/>
      <c r="Z173" s="24"/>
      <c r="AA173" s="24"/>
      <c r="AB173" s="24"/>
      <c r="AC173" s="24"/>
      <c r="AD173" s="24">
        <v>0.5</v>
      </c>
      <c r="AE173" s="24"/>
      <c r="AF173" s="24">
        <v>0.3</v>
      </c>
      <c r="AG173" s="24"/>
      <c r="AH173" s="24">
        <f t="shared" si="23"/>
        <v>1</v>
      </c>
      <c r="AI173" s="44">
        <f t="shared" si="23"/>
        <v>0</v>
      </c>
      <c r="AJ173" s="22" t="s">
        <v>454</v>
      </c>
      <c r="AK173" s="302"/>
      <c r="AL173" s="277"/>
      <c r="AM173" s="45" t="s">
        <v>441</v>
      </c>
      <c r="AN173" s="45" t="s">
        <v>442</v>
      </c>
      <c r="AO173" s="25" t="s">
        <v>443</v>
      </c>
      <c r="AP173" s="25" t="s">
        <v>444</v>
      </c>
      <c r="AQ173" s="72"/>
    </row>
    <row r="174" spans="1:43" s="46" customFormat="1" ht="128.25" x14ac:dyDescent="0.25">
      <c r="A174" s="69" t="s">
        <v>41</v>
      </c>
      <c r="B174" s="70" t="s">
        <v>437</v>
      </c>
      <c r="C174" s="70">
        <v>415</v>
      </c>
      <c r="D174" s="106" t="s">
        <v>466</v>
      </c>
      <c r="E174" s="71" t="s">
        <v>467</v>
      </c>
      <c r="F174" s="81">
        <v>44593</v>
      </c>
      <c r="G174" s="81">
        <v>44681</v>
      </c>
      <c r="H174" s="271">
        <f>+I174+I176+I177+I178</f>
        <v>1</v>
      </c>
      <c r="I174" s="24">
        <v>0.4</v>
      </c>
      <c r="J174" s="24"/>
      <c r="K174" s="24"/>
      <c r="L174" s="24">
        <v>0.3</v>
      </c>
      <c r="M174" s="24"/>
      <c r="N174" s="24">
        <v>0.3</v>
      </c>
      <c r="O174" s="24"/>
      <c r="P174" s="24">
        <v>0.4</v>
      </c>
      <c r="Q174" s="24"/>
      <c r="R174" s="24"/>
      <c r="S174" s="24"/>
      <c r="T174" s="24"/>
      <c r="U174" s="24"/>
      <c r="V174" s="24"/>
      <c r="W174" s="24"/>
      <c r="X174" s="24"/>
      <c r="Y174" s="24"/>
      <c r="Z174" s="24"/>
      <c r="AA174" s="24"/>
      <c r="AB174" s="24"/>
      <c r="AC174" s="24"/>
      <c r="AD174" s="24"/>
      <c r="AE174" s="24"/>
      <c r="AF174" s="24"/>
      <c r="AG174" s="24"/>
      <c r="AH174" s="24">
        <f t="shared" si="23"/>
        <v>1</v>
      </c>
      <c r="AI174" s="44">
        <f t="shared" si="23"/>
        <v>0</v>
      </c>
      <c r="AJ174" s="22" t="s">
        <v>896</v>
      </c>
      <c r="AK174" s="310">
        <v>0.3</v>
      </c>
      <c r="AL174" s="286">
        <v>194710000</v>
      </c>
      <c r="AM174" s="45" t="s">
        <v>441</v>
      </c>
      <c r="AN174" s="45" t="s">
        <v>442</v>
      </c>
      <c r="AO174" s="25" t="s">
        <v>443</v>
      </c>
      <c r="AP174" s="25" t="s">
        <v>444</v>
      </c>
      <c r="AQ174" s="72"/>
    </row>
    <row r="175" spans="1:43" s="46" customFormat="1" ht="114" x14ac:dyDescent="0.25">
      <c r="A175" s="69" t="s">
        <v>41</v>
      </c>
      <c r="B175" s="70" t="s">
        <v>437</v>
      </c>
      <c r="C175" s="70">
        <v>415</v>
      </c>
      <c r="D175" s="106" t="s">
        <v>466</v>
      </c>
      <c r="E175" s="71" t="s">
        <v>467</v>
      </c>
      <c r="F175" s="81">
        <v>44593</v>
      </c>
      <c r="G175" s="93">
        <v>44712</v>
      </c>
      <c r="H175" s="271"/>
      <c r="I175" s="68">
        <v>0.4</v>
      </c>
      <c r="J175" s="68"/>
      <c r="K175" s="68"/>
      <c r="L175" s="68">
        <v>0.3</v>
      </c>
      <c r="M175" s="68"/>
      <c r="N175" s="68">
        <v>0.3</v>
      </c>
      <c r="O175" s="68"/>
      <c r="P175" s="76">
        <v>0.3</v>
      </c>
      <c r="Q175" s="76"/>
      <c r="R175" s="76">
        <v>0.1</v>
      </c>
      <c r="S175" s="68"/>
      <c r="T175" s="68"/>
      <c r="U175" s="68"/>
      <c r="V175" s="68"/>
      <c r="W175" s="68"/>
      <c r="X175" s="68"/>
      <c r="Y175" s="68"/>
      <c r="Z175" s="68"/>
      <c r="AA175" s="68"/>
      <c r="AB175" s="68"/>
      <c r="AC175" s="68"/>
      <c r="AD175" s="68"/>
      <c r="AE175" s="68"/>
      <c r="AF175" s="68"/>
      <c r="AG175" s="68"/>
      <c r="AH175" s="68">
        <f t="shared" ref="AH175" si="24">+J175+L175+N175+P175+R175+T175+V175+X175+Z175+AB175+AD175+AF175</f>
        <v>0.99999999999999989</v>
      </c>
      <c r="AI175" s="77">
        <f t="shared" ref="AI175" si="25">+K175+M175+O175+Q175+S175+U175+W175+Y175+AA175+AC175+AE175+AG175</f>
        <v>0</v>
      </c>
      <c r="AJ175" s="71" t="s">
        <v>933</v>
      </c>
      <c r="AK175" s="310"/>
      <c r="AL175" s="287"/>
      <c r="AM175" s="45" t="s">
        <v>441</v>
      </c>
      <c r="AN175" s="45" t="s">
        <v>442</v>
      </c>
      <c r="AO175" s="25" t="s">
        <v>443</v>
      </c>
      <c r="AP175" s="25" t="s">
        <v>444</v>
      </c>
      <c r="AQ175" s="72"/>
    </row>
    <row r="176" spans="1:43" s="46" customFormat="1" ht="42.75" x14ac:dyDescent="0.25">
      <c r="A176" s="42" t="s">
        <v>41</v>
      </c>
      <c r="B176" s="43" t="s">
        <v>437</v>
      </c>
      <c r="C176" s="43">
        <v>415</v>
      </c>
      <c r="D176" s="22" t="s">
        <v>469</v>
      </c>
      <c r="E176" s="22" t="s">
        <v>470</v>
      </c>
      <c r="F176" s="23">
        <v>44682</v>
      </c>
      <c r="G176" s="23">
        <v>44773</v>
      </c>
      <c r="H176" s="271"/>
      <c r="I176" s="24">
        <v>0.4</v>
      </c>
      <c r="J176" s="24"/>
      <c r="K176" s="24"/>
      <c r="L176" s="24"/>
      <c r="M176" s="24"/>
      <c r="N176" s="24"/>
      <c r="O176" s="24"/>
      <c r="P176" s="24"/>
      <c r="Q176" s="24"/>
      <c r="R176" s="24">
        <v>0.3</v>
      </c>
      <c r="S176" s="24"/>
      <c r="T176" s="24">
        <v>0.35</v>
      </c>
      <c r="U176" s="24"/>
      <c r="V176" s="24">
        <v>0.35</v>
      </c>
      <c r="W176" s="24"/>
      <c r="X176" s="24"/>
      <c r="Y176" s="24"/>
      <c r="Z176" s="24"/>
      <c r="AA176" s="24"/>
      <c r="AB176" s="24"/>
      <c r="AC176" s="24"/>
      <c r="AD176" s="24"/>
      <c r="AE176" s="24"/>
      <c r="AF176" s="24"/>
      <c r="AG176" s="24"/>
      <c r="AH176" s="24">
        <f t="shared" si="23"/>
        <v>0.99999999999999989</v>
      </c>
      <c r="AI176" s="44">
        <f t="shared" si="23"/>
        <v>0</v>
      </c>
      <c r="AJ176" s="22" t="s">
        <v>471</v>
      </c>
      <c r="AK176" s="311"/>
      <c r="AL176" s="287"/>
      <c r="AM176" s="45" t="s">
        <v>441</v>
      </c>
      <c r="AN176" s="45" t="s">
        <v>442</v>
      </c>
      <c r="AO176" s="25" t="s">
        <v>443</v>
      </c>
      <c r="AP176" s="25" t="s">
        <v>444</v>
      </c>
      <c r="AQ176" s="72"/>
    </row>
    <row r="177" spans="1:43" s="46" customFormat="1" ht="42.75" x14ac:dyDescent="0.25">
      <c r="A177" s="42" t="s">
        <v>41</v>
      </c>
      <c r="B177" s="43" t="s">
        <v>437</v>
      </c>
      <c r="C177" s="43">
        <v>415</v>
      </c>
      <c r="D177" s="22" t="s">
        <v>469</v>
      </c>
      <c r="E177" s="22" t="s">
        <v>472</v>
      </c>
      <c r="F177" s="23">
        <v>44835</v>
      </c>
      <c r="G177" s="23">
        <v>44865</v>
      </c>
      <c r="H177" s="271"/>
      <c r="I177" s="24">
        <v>0.05</v>
      </c>
      <c r="J177" s="24"/>
      <c r="K177" s="24"/>
      <c r="L177" s="24"/>
      <c r="M177" s="24"/>
      <c r="N177" s="24"/>
      <c r="O177" s="24"/>
      <c r="P177" s="24"/>
      <c r="Q177" s="24"/>
      <c r="R177" s="24"/>
      <c r="S177" s="24"/>
      <c r="T177" s="24"/>
      <c r="U177" s="24"/>
      <c r="V177" s="24"/>
      <c r="W177" s="24"/>
      <c r="X177" s="24"/>
      <c r="Y177" s="24"/>
      <c r="Z177" s="24"/>
      <c r="AA177" s="24"/>
      <c r="AB177" s="24">
        <v>1</v>
      </c>
      <c r="AC177" s="24"/>
      <c r="AD177" s="24"/>
      <c r="AE177" s="24"/>
      <c r="AF177" s="24"/>
      <c r="AG177" s="24"/>
      <c r="AH177" s="24">
        <f t="shared" si="23"/>
        <v>1</v>
      </c>
      <c r="AI177" s="44">
        <f t="shared" si="23"/>
        <v>0</v>
      </c>
      <c r="AJ177" s="22" t="s">
        <v>473</v>
      </c>
      <c r="AK177" s="311"/>
      <c r="AL177" s="287"/>
      <c r="AM177" s="45" t="s">
        <v>441</v>
      </c>
      <c r="AN177" s="45" t="s">
        <v>442</v>
      </c>
      <c r="AO177" s="25" t="s">
        <v>443</v>
      </c>
      <c r="AP177" s="25" t="s">
        <v>444</v>
      </c>
      <c r="AQ177" s="72"/>
    </row>
    <row r="178" spans="1:43" s="46" customFormat="1" ht="42.75" x14ac:dyDescent="0.25">
      <c r="A178" s="42" t="s">
        <v>41</v>
      </c>
      <c r="B178" s="43" t="s">
        <v>437</v>
      </c>
      <c r="C178" s="43">
        <v>415</v>
      </c>
      <c r="D178" s="22" t="s">
        <v>469</v>
      </c>
      <c r="E178" s="22" t="s">
        <v>474</v>
      </c>
      <c r="F178" s="23">
        <v>44866</v>
      </c>
      <c r="G178" s="23">
        <v>44925</v>
      </c>
      <c r="H178" s="271"/>
      <c r="I178" s="24">
        <v>0.15</v>
      </c>
      <c r="J178" s="24"/>
      <c r="K178" s="24"/>
      <c r="L178" s="24"/>
      <c r="M178" s="24"/>
      <c r="N178" s="24"/>
      <c r="O178" s="24"/>
      <c r="P178" s="24"/>
      <c r="Q178" s="24"/>
      <c r="R178" s="24"/>
      <c r="S178" s="24"/>
      <c r="T178" s="24"/>
      <c r="U178" s="24"/>
      <c r="V178" s="24"/>
      <c r="W178" s="24"/>
      <c r="X178" s="24"/>
      <c r="Y178" s="24"/>
      <c r="Z178" s="24"/>
      <c r="AA178" s="24"/>
      <c r="AB178" s="24"/>
      <c r="AC178" s="24"/>
      <c r="AD178" s="24">
        <v>0.5</v>
      </c>
      <c r="AE178" s="24"/>
      <c r="AF178" s="24">
        <v>0.5</v>
      </c>
      <c r="AG178" s="24"/>
      <c r="AH178" s="24">
        <f t="shared" si="23"/>
        <v>1</v>
      </c>
      <c r="AI178" s="44">
        <f t="shared" si="23"/>
        <v>0</v>
      </c>
      <c r="AJ178" s="22" t="s">
        <v>475</v>
      </c>
      <c r="AK178" s="311"/>
      <c r="AL178" s="288"/>
      <c r="AM178" s="45" t="s">
        <v>441</v>
      </c>
      <c r="AN178" s="45" t="s">
        <v>442</v>
      </c>
      <c r="AO178" s="25" t="s">
        <v>443</v>
      </c>
      <c r="AP178" s="25" t="s">
        <v>444</v>
      </c>
      <c r="AQ178" s="72"/>
    </row>
    <row r="179" spans="1:43" s="46" customFormat="1" ht="85.5" hidden="1" x14ac:dyDescent="0.25">
      <c r="A179" s="42" t="s">
        <v>41</v>
      </c>
      <c r="B179" s="43" t="s">
        <v>437</v>
      </c>
      <c r="C179" s="43">
        <v>420</v>
      </c>
      <c r="D179" s="22" t="s">
        <v>476</v>
      </c>
      <c r="E179" s="22" t="s">
        <v>477</v>
      </c>
      <c r="F179" s="23">
        <v>44562</v>
      </c>
      <c r="G179" s="23">
        <v>44925</v>
      </c>
      <c r="H179" s="271">
        <f>+I179+I180+I181+I182+I183</f>
        <v>1</v>
      </c>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23"/>
        <v>1</v>
      </c>
      <c r="AI179" s="44">
        <f t="shared" si="23"/>
        <v>0</v>
      </c>
      <c r="AJ179" s="22" t="s">
        <v>478</v>
      </c>
      <c r="AK179" s="310">
        <v>0.3</v>
      </c>
      <c r="AL179" s="286">
        <v>457450000</v>
      </c>
      <c r="AM179" s="45" t="s">
        <v>441</v>
      </c>
      <c r="AN179" s="45" t="s">
        <v>442</v>
      </c>
      <c r="AO179" s="25" t="s">
        <v>443</v>
      </c>
      <c r="AP179" s="25" t="s">
        <v>444</v>
      </c>
      <c r="AQ179" s="72"/>
    </row>
    <row r="180" spans="1:43" s="46" customFormat="1" ht="106.5" hidden="1" customHeight="1" x14ac:dyDescent="0.25">
      <c r="A180" s="42" t="s">
        <v>41</v>
      </c>
      <c r="B180" s="43" t="s">
        <v>437</v>
      </c>
      <c r="C180" s="43">
        <v>420</v>
      </c>
      <c r="D180" s="22" t="s">
        <v>476</v>
      </c>
      <c r="E180" s="22" t="s">
        <v>479</v>
      </c>
      <c r="F180" s="23">
        <v>44562</v>
      </c>
      <c r="G180" s="23">
        <v>44925</v>
      </c>
      <c r="H180" s="271"/>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ref="AH180:AI190" si="26">+J180+L180+N180+P180+R180+T180+V180+X180+Z180+AB180+AD180+AF180</f>
        <v>1</v>
      </c>
      <c r="AI180" s="44">
        <f t="shared" si="26"/>
        <v>0</v>
      </c>
      <c r="AJ180" s="22" t="s">
        <v>480</v>
      </c>
      <c r="AK180" s="311"/>
      <c r="AL180" s="287"/>
      <c r="AM180" s="45" t="s">
        <v>441</v>
      </c>
      <c r="AN180" s="45" t="s">
        <v>442</v>
      </c>
      <c r="AO180" s="25" t="s">
        <v>443</v>
      </c>
      <c r="AP180" s="25" t="s">
        <v>444</v>
      </c>
      <c r="AQ180" s="72"/>
    </row>
    <row r="181" spans="1:43" s="46" customFormat="1" ht="71.25" hidden="1" x14ac:dyDescent="0.25">
      <c r="A181" s="42" t="s">
        <v>41</v>
      </c>
      <c r="B181" s="43" t="s">
        <v>437</v>
      </c>
      <c r="C181" s="43">
        <v>420</v>
      </c>
      <c r="D181" s="22" t="s">
        <v>476</v>
      </c>
      <c r="E181" s="22" t="s">
        <v>481</v>
      </c>
      <c r="F181" s="23">
        <v>44562</v>
      </c>
      <c r="G181" s="23">
        <v>44925</v>
      </c>
      <c r="H181" s="271"/>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0.1</v>
      </c>
      <c r="AE181" s="24"/>
      <c r="AF181" s="24">
        <v>0.1</v>
      </c>
      <c r="AG181" s="24"/>
      <c r="AH181" s="24">
        <f t="shared" si="26"/>
        <v>1</v>
      </c>
      <c r="AI181" s="44">
        <f t="shared" si="26"/>
        <v>0</v>
      </c>
      <c r="AJ181" s="22" t="s">
        <v>482</v>
      </c>
      <c r="AK181" s="311"/>
      <c r="AL181" s="287"/>
      <c r="AM181" s="45" t="s">
        <v>441</v>
      </c>
      <c r="AN181" s="45" t="s">
        <v>442</v>
      </c>
      <c r="AO181" s="25" t="s">
        <v>443</v>
      </c>
      <c r="AP181" s="25" t="s">
        <v>444</v>
      </c>
      <c r="AQ181" s="72"/>
    </row>
    <row r="182" spans="1:43" s="46" customFormat="1" ht="57" hidden="1" x14ac:dyDescent="0.25">
      <c r="A182" s="42" t="s">
        <v>41</v>
      </c>
      <c r="B182" s="43" t="s">
        <v>437</v>
      </c>
      <c r="C182" s="43">
        <v>420</v>
      </c>
      <c r="D182" s="22" t="s">
        <v>476</v>
      </c>
      <c r="E182" s="22" t="s">
        <v>483</v>
      </c>
      <c r="F182" s="23">
        <v>44562</v>
      </c>
      <c r="G182" s="23">
        <v>44925</v>
      </c>
      <c r="H182" s="271"/>
      <c r="I182" s="24">
        <v>0.2</v>
      </c>
      <c r="J182" s="24"/>
      <c r="K182" s="24"/>
      <c r="L182" s="24">
        <v>0.1</v>
      </c>
      <c r="M182" s="24"/>
      <c r="N182" s="24"/>
      <c r="O182" s="24"/>
      <c r="P182" s="24"/>
      <c r="Q182" s="24"/>
      <c r="R182" s="24">
        <v>0.3</v>
      </c>
      <c r="S182" s="24"/>
      <c r="T182" s="24"/>
      <c r="U182" s="24"/>
      <c r="V182" s="24"/>
      <c r="W182" s="24"/>
      <c r="X182" s="24">
        <v>0.4</v>
      </c>
      <c r="Y182" s="24"/>
      <c r="Z182" s="24"/>
      <c r="AA182" s="24"/>
      <c r="AB182" s="24"/>
      <c r="AC182" s="24"/>
      <c r="AD182" s="24">
        <v>0.1</v>
      </c>
      <c r="AE182" s="24"/>
      <c r="AF182" s="24">
        <v>0.1</v>
      </c>
      <c r="AG182" s="24"/>
      <c r="AH182" s="24">
        <f t="shared" si="26"/>
        <v>1</v>
      </c>
      <c r="AI182" s="44">
        <f t="shared" si="26"/>
        <v>0</v>
      </c>
      <c r="AJ182" s="22" t="s">
        <v>484</v>
      </c>
      <c r="AK182" s="311"/>
      <c r="AL182" s="287"/>
      <c r="AM182" s="45" t="s">
        <v>441</v>
      </c>
      <c r="AN182" s="45" t="s">
        <v>442</v>
      </c>
      <c r="AO182" s="25" t="s">
        <v>443</v>
      </c>
      <c r="AP182" s="25" t="s">
        <v>444</v>
      </c>
      <c r="AQ182" s="72"/>
    </row>
    <row r="183" spans="1:43" s="46" customFormat="1" ht="42.75" hidden="1" x14ac:dyDescent="0.25">
      <c r="A183" s="42" t="s">
        <v>41</v>
      </c>
      <c r="B183" s="43" t="s">
        <v>437</v>
      </c>
      <c r="C183" s="43">
        <v>420</v>
      </c>
      <c r="D183" s="22" t="s">
        <v>476</v>
      </c>
      <c r="E183" s="22" t="s">
        <v>485</v>
      </c>
      <c r="F183" s="23">
        <v>44562</v>
      </c>
      <c r="G183" s="23">
        <v>44925</v>
      </c>
      <c r="H183" s="271"/>
      <c r="I183" s="24">
        <v>0.2</v>
      </c>
      <c r="J183" s="24"/>
      <c r="K183" s="24"/>
      <c r="L183" s="24">
        <v>0.1</v>
      </c>
      <c r="M183" s="24"/>
      <c r="N183" s="24"/>
      <c r="O183" s="24"/>
      <c r="P183" s="24"/>
      <c r="Q183" s="24"/>
      <c r="R183" s="24">
        <v>0.3</v>
      </c>
      <c r="S183" s="24"/>
      <c r="T183" s="24"/>
      <c r="U183" s="24"/>
      <c r="V183" s="24"/>
      <c r="W183" s="24"/>
      <c r="X183" s="24">
        <v>0.4</v>
      </c>
      <c r="Y183" s="24"/>
      <c r="Z183" s="24"/>
      <c r="AA183" s="24"/>
      <c r="AB183" s="24"/>
      <c r="AC183" s="24"/>
      <c r="AD183" s="24">
        <v>0.2</v>
      </c>
      <c r="AE183" s="24"/>
      <c r="AF183" s="24"/>
      <c r="AG183" s="24"/>
      <c r="AH183" s="24">
        <f t="shared" si="26"/>
        <v>1</v>
      </c>
      <c r="AI183" s="44">
        <f t="shared" si="26"/>
        <v>0</v>
      </c>
      <c r="AJ183" s="22" t="s">
        <v>486</v>
      </c>
      <c r="AK183" s="311"/>
      <c r="AL183" s="288"/>
      <c r="AM183" s="45" t="s">
        <v>441</v>
      </c>
      <c r="AN183" s="45" t="s">
        <v>442</v>
      </c>
      <c r="AO183" s="25" t="s">
        <v>443</v>
      </c>
      <c r="AP183" s="25" t="s">
        <v>444</v>
      </c>
      <c r="AQ183" s="72"/>
    </row>
    <row r="184" spans="1:43" s="46" customFormat="1" ht="42.75" hidden="1" x14ac:dyDescent="0.25">
      <c r="A184" s="42" t="s">
        <v>41</v>
      </c>
      <c r="B184" s="43" t="s">
        <v>437</v>
      </c>
      <c r="C184" s="43">
        <v>420</v>
      </c>
      <c r="D184" s="22" t="s">
        <v>487</v>
      </c>
      <c r="E184" s="22" t="s">
        <v>488</v>
      </c>
      <c r="F184" s="23">
        <v>44621</v>
      </c>
      <c r="G184" s="23">
        <v>44895</v>
      </c>
      <c r="H184" s="271">
        <f>+I184+I185+I186+I187+I188+I189+I190</f>
        <v>1</v>
      </c>
      <c r="I184" s="24">
        <v>0.1</v>
      </c>
      <c r="J184" s="24"/>
      <c r="K184" s="24"/>
      <c r="L184" s="24"/>
      <c r="M184" s="24"/>
      <c r="N184" s="24">
        <v>0.1</v>
      </c>
      <c r="O184" s="24"/>
      <c r="P184" s="24"/>
      <c r="Q184" s="24"/>
      <c r="R184" s="24">
        <v>0.2</v>
      </c>
      <c r="S184" s="24"/>
      <c r="T184" s="24"/>
      <c r="U184" s="24"/>
      <c r="V184" s="24">
        <v>0.3</v>
      </c>
      <c r="W184" s="24"/>
      <c r="X184" s="24"/>
      <c r="Y184" s="24"/>
      <c r="Z184" s="24">
        <v>0.2</v>
      </c>
      <c r="AA184" s="24"/>
      <c r="AB184" s="24"/>
      <c r="AC184" s="24"/>
      <c r="AD184" s="24">
        <v>0.2</v>
      </c>
      <c r="AE184" s="24"/>
      <c r="AF184" s="24"/>
      <c r="AG184" s="24"/>
      <c r="AH184" s="24">
        <f t="shared" si="26"/>
        <v>1</v>
      </c>
      <c r="AI184" s="44">
        <f t="shared" si="26"/>
        <v>0</v>
      </c>
      <c r="AJ184" s="22" t="s">
        <v>489</v>
      </c>
      <c r="AK184" s="45" t="s">
        <v>82</v>
      </c>
      <c r="AL184" s="47" t="s">
        <v>82</v>
      </c>
      <c r="AM184" s="45" t="s">
        <v>441</v>
      </c>
      <c r="AN184" s="45" t="s">
        <v>442</v>
      </c>
      <c r="AO184" s="25" t="s">
        <v>443</v>
      </c>
      <c r="AP184" s="25" t="s">
        <v>444</v>
      </c>
      <c r="AQ184" s="72"/>
    </row>
    <row r="185" spans="1:43" s="46" customFormat="1" ht="57" hidden="1" x14ac:dyDescent="0.25">
      <c r="A185" s="42" t="s">
        <v>41</v>
      </c>
      <c r="B185" s="43" t="s">
        <v>437</v>
      </c>
      <c r="C185" s="43">
        <v>420</v>
      </c>
      <c r="D185" s="22" t="s">
        <v>487</v>
      </c>
      <c r="E185" s="22" t="s">
        <v>490</v>
      </c>
      <c r="F185" s="23">
        <v>44774</v>
      </c>
      <c r="G185" s="23">
        <v>44925</v>
      </c>
      <c r="H185" s="271"/>
      <c r="I185" s="24">
        <v>0.1</v>
      </c>
      <c r="J185" s="24"/>
      <c r="K185" s="24"/>
      <c r="L185" s="24"/>
      <c r="M185" s="24"/>
      <c r="N185" s="24"/>
      <c r="O185" s="24"/>
      <c r="P185" s="24"/>
      <c r="Q185" s="24"/>
      <c r="R185" s="24"/>
      <c r="S185" s="24"/>
      <c r="T185" s="24"/>
      <c r="U185" s="24"/>
      <c r="V185" s="24"/>
      <c r="W185" s="24"/>
      <c r="X185" s="24">
        <v>0.2</v>
      </c>
      <c r="Y185" s="24"/>
      <c r="Z185" s="24">
        <v>0.25</v>
      </c>
      <c r="AA185" s="24"/>
      <c r="AB185" s="24">
        <v>0.25</v>
      </c>
      <c r="AC185" s="24"/>
      <c r="AD185" s="24"/>
      <c r="AE185" s="24"/>
      <c r="AF185" s="24">
        <v>0.3</v>
      </c>
      <c r="AG185" s="24"/>
      <c r="AH185" s="24">
        <f t="shared" si="26"/>
        <v>1</v>
      </c>
      <c r="AI185" s="44">
        <f t="shared" si="26"/>
        <v>0</v>
      </c>
      <c r="AJ185" s="22" t="s">
        <v>491</v>
      </c>
      <c r="AK185" s="47" t="s">
        <v>82</v>
      </c>
      <c r="AL185" s="47" t="s">
        <v>82</v>
      </c>
      <c r="AM185" s="45" t="s">
        <v>441</v>
      </c>
      <c r="AN185" s="45" t="s">
        <v>492</v>
      </c>
      <c r="AO185" s="25" t="s">
        <v>443</v>
      </c>
      <c r="AP185" s="25" t="s">
        <v>444</v>
      </c>
      <c r="AQ185" s="72"/>
    </row>
    <row r="186" spans="1:43" s="46" customFormat="1" ht="99.75" hidden="1" x14ac:dyDescent="0.25">
      <c r="A186" s="42" t="s">
        <v>41</v>
      </c>
      <c r="B186" s="43" t="s">
        <v>437</v>
      </c>
      <c r="C186" s="43">
        <v>420</v>
      </c>
      <c r="D186" s="22" t="s">
        <v>487</v>
      </c>
      <c r="E186" s="22" t="s">
        <v>493</v>
      </c>
      <c r="F186" s="23">
        <v>44652</v>
      </c>
      <c r="G186" s="23">
        <v>44926</v>
      </c>
      <c r="H186" s="271"/>
      <c r="I186" s="24">
        <v>0.2</v>
      </c>
      <c r="J186" s="24"/>
      <c r="K186" s="24"/>
      <c r="L186" s="24"/>
      <c r="M186" s="24"/>
      <c r="N186" s="24"/>
      <c r="O186" s="24"/>
      <c r="P186" s="24">
        <v>0.1</v>
      </c>
      <c r="Q186" s="24"/>
      <c r="R186" s="24">
        <v>0.1</v>
      </c>
      <c r="S186" s="24"/>
      <c r="T186" s="24">
        <v>0.1</v>
      </c>
      <c r="U186" s="24"/>
      <c r="V186" s="24">
        <v>0.1</v>
      </c>
      <c r="W186" s="24"/>
      <c r="X186" s="24">
        <v>0.15</v>
      </c>
      <c r="Y186" s="24"/>
      <c r="Z186" s="24">
        <v>0.1</v>
      </c>
      <c r="AA186" s="24"/>
      <c r="AB186" s="24">
        <v>0.1</v>
      </c>
      <c r="AC186" s="24"/>
      <c r="AD186" s="24">
        <v>0.1</v>
      </c>
      <c r="AE186" s="24"/>
      <c r="AF186" s="24">
        <v>0.15</v>
      </c>
      <c r="AG186" s="24"/>
      <c r="AH186" s="24">
        <f t="shared" si="26"/>
        <v>1</v>
      </c>
      <c r="AI186" s="44">
        <f t="shared" si="26"/>
        <v>0</v>
      </c>
      <c r="AJ186" s="22" t="s">
        <v>494</v>
      </c>
      <c r="AK186" s="47" t="s">
        <v>82</v>
      </c>
      <c r="AL186" s="47" t="s">
        <v>82</v>
      </c>
      <c r="AM186" s="45" t="s">
        <v>441</v>
      </c>
      <c r="AN186" s="45" t="s">
        <v>442</v>
      </c>
      <c r="AO186" s="25" t="s">
        <v>443</v>
      </c>
      <c r="AP186" s="25" t="s">
        <v>444</v>
      </c>
      <c r="AQ186" s="72"/>
    </row>
    <row r="187" spans="1:43" s="46" customFormat="1" ht="171" hidden="1" customHeight="1" x14ac:dyDescent="0.25">
      <c r="A187" s="42" t="s">
        <v>41</v>
      </c>
      <c r="B187" s="43" t="s">
        <v>437</v>
      </c>
      <c r="C187" s="43">
        <v>420</v>
      </c>
      <c r="D187" s="22" t="s">
        <v>487</v>
      </c>
      <c r="E187" s="22" t="s">
        <v>495</v>
      </c>
      <c r="F187" s="23">
        <v>44652</v>
      </c>
      <c r="G187" s="23">
        <v>44925</v>
      </c>
      <c r="H187" s="271"/>
      <c r="I187" s="24">
        <v>0.1</v>
      </c>
      <c r="J187" s="24"/>
      <c r="K187" s="24"/>
      <c r="L187" s="24"/>
      <c r="M187" s="24"/>
      <c r="N187" s="24"/>
      <c r="O187" s="24"/>
      <c r="P187" s="24">
        <v>0.2</v>
      </c>
      <c r="Q187" s="24"/>
      <c r="R187" s="24"/>
      <c r="S187" s="24"/>
      <c r="T187" s="24">
        <v>0.2</v>
      </c>
      <c r="U187" s="24"/>
      <c r="V187" s="24"/>
      <c r="W187" s="24"/>
      <c r="X187" s="24">
        <v>0.2</v>
      </c>
      <c r="Y187" s="24"/>
      <c r="Z187" s="24"/>
      <c r="AA187" s="24"/>
      <c r="AB187" s="24">
        <v>0.2</v>
      </c>
      <c r="AC187" s="24"/>
      <c r="AD187" s="24"/>
      <c r="AE187" s="24"/>
      <c r="AF187" s="24">
        <v>0.2</v>
      </c>
      <c r="AG187" s="24"/>
      <c r="AH187" s="24">
        <f t="shared" si="26"/>
        <v>1</v>
      </c>
      <c r="AI187" s="44">
        <f t="shared" si="26"/>
        <v>0</v>
      </c>
      <c r="AJ187" s="22" t="s">
        <v>496</v>
      </c>
      <c r="AK187" s="45" t="s">
        <v>82</v>
      </c>
      <c r="AL187" s="47" t="s">
        <v>82</v>
      </c>
      <c r="AM187" s="45" t="s">
        <v>441</v>
      </c>
      <c r="AN187" s="45" t="s">
        <v>442</v>
      </c>
      <c r="AO187" s="25" t="s">
        <v>443</v>
      </c>
      <c r="AP187" s="25" t="s">
        <v>444</v>
      </c>
      <c r="AQ187" s="72"/>
    </row>
    <row r="188" spans="1:43" s="46" customFormat="1" ht="155.25" hidden="1" customHeight="1" x14ac:dyDescent="0.25">
      <c r="A188" s="42" t="s">
        <v>41</v>
      </c>
      <c r="B188" s="43" t="s">
        <v>437</v>
      </c>
      <c r="C188" s="43">
        <v>420</v>
      </c>
      <c r="D188" s="22" t="s">
        <v>487</v>
      </c>
      <c r="E188" s="22" t="s">
        <v>497</v>
      </c>
      <c r="F188" s="23">
        <v>44622</v>
      </c>
      <c r="G188" s="23">
        <v>44925</v>
      </c>
      <c r="H188" s="271"/>
      <c r="I188" s="24">
        <v>0.3</v>
      </c>
      <c r="J188" s="24"/>
      <c r="K188" s="24"/>
      <c r="L188" s="24"/>
      <c r="M188" s="24"/>
      <c r="N188" s="24">
        <v>0.2</v>
      </c>
      <c r="O188" s="24"/>
      <c r="P188" s="24"/>
      <c r="Q188" s="24"/>
      <c r="R188" s="24"/>
      <c r="S188" s="24"/>
      <c r="T188" s="24">
        <v>0.3</v>
      </c>
      <c r="U188" s="24"/>
      <c r="V188" s="24"/>
      <c r="W188" s="24"/>
      <c r="X188" s="24"/>
      <c r="Y188" s="24"/>
      <c r="Z188" s="24">
        <v>0.3</v>
      </c>
      <c r="AA188" s="24"/>
      <c r="AB188" s="24"/>
      <c r="AC188" s="24"/>
      <c r="AD188" s="24"/>
      <c r="AE188" s="24"/>
      <c r="AF188" s="24">
        <v>0.2</v>
      </c>
      <c r="AG188" s="24"/>
      <c r="AH188" s="24">
        <f t="shared" si="26"/>
        <v>1</v>
      </c>
      <c r="AI188" s="44">
        <f t="shared" si="26"/>
        <v>0</v>
      </c>
      <c r="AJ188" s="22" t="s">
        <v>498</v>
      </c>
      <c r="AK188" s="45" t="s">
        <v>82</v>
      </c>
      <c r="AL188" s="47" t="s">
        <v>82</v>
      </c>
      <c r="AM188" s="45" t="s">
        <v>441</v>
      </c>
      <c r="AN188" s="45" t="s">
        <v>442</v>
      </c>
      <c r="AO188" s="25" t="s">
        <v>443</v>
      </c>
      <c r="AP188" s="25" t="s">
        <v>444</v>
      </c>
      <c r="AQ188" s="72"/>
    </row>
    <row r="189" spans="1:43" s="46" customFormat="1" ht="66.75" hidden="1" customHeight="1" x14ac:dyDescent="0.25">
      <c r="A189" s="42" t="s">
        <v>41</v>
      </c>
      <c r="B189" s="43" t="s">
        <v>437</v>
      </c>
      <c r="C189" s="43">
        <v>420</v>
      </c>
      <c r="D189" s="22" t="s">
        <v>487</v>
      </c>
      <c r="E189" s="22" t="s">
        <v>499</v>
      </c>
      <c r="F189" s="23">
        <v>44621</v>
      </c>
      <c r="G189" s="23">
        <v>44681</v>
      </c>
      <c r="H189" s="271"/>
      <c r="I189" s="24">
        <v>0.1</v>
      </c>
      <c r="J189" s="24"/>
      <c r="K189" s="24"/>
      <c r="L189" s="24"/>
      <c r="M189" s="24"/>
      <c r="N189" s="24">
        <v>0.3</v>
      </c>
      <c r="O189" s="24"/>
      <c r="P189" s="24">
        <v>0.7</v>
      </c>
      <c r="Q189" s="24"/>
      <c r="R189" s="24"/>
      <c r="S189" s="24"/>
      <c r="T189" s="24"/>
      <c r="U189" s="24"/>
      <c r="V189" s="24"/>
      <c r="W189" s="24"/>
      <c r="X189" s="24"/>
      <c r="Y189" s="24"/>
      <c r="Z189" s="24"/>
      <c r="AA189" s="24"/>
      <c r="AB189" s="24"/>
      <c r="AC189" s="24"/>
      <c r="AD189" s="24"/>
      <c r="AE189" s="24"/>
      <c r="AF189" s="24"/>
      <c r="AG189" s="24"/>
      <c r="AH189" s="24">
        <f t="shared" si="26"/>
        <v>1</v>
      </c>
      <c r="AI189" s="44">
        <f t="shared" si="26"/>
        <v>0</v>
      </c>
      <c r="AJ189" s="22" t="s">
        <v>500</v>
      </c>
      <c r="AK189" s="45" t="s">
        <v>82</v>
      </c>
      <c r="AL189" s="47" t="s">
        <v>82</v>
      </c>
      <c r="AM189" s="45" t="s">
        <v>441</v>
      </c>
      <c r="AN189" s="45" t="s">
        <v>442</v>
      </c>
      <c r="AO189" s="25" t="s">
        <v>443</v>
      </c>
      <c r="AP189" s="25" t="s">
        <v>444</v>
      </c>
      <c r="AQ189" s="72"/>
    </row>
    <row r="190" spans="1:43" s="46" customFormat="1" ht="71.25" hidden="1" x14ac:dyDescent="0.25">
      <c r="A190" s="42" t="s">
        <v>41</v>
      </c>
      <c r="B190" s="43" t="s">
        <v>437</v>
      </c>
      <c r="C190" s="43">
        <v>420</v>
      </c>
      <c r="D190" s="22" t="s">
        <v>487</v>
      </c>
      <c r="E190" s="22" t="s">
        <v>501</v>
      </c>
      <c r="F190" s="23">
        <v>44593</v>
      </c>
      <c r="G190" s="23">
        <v>44925</v>
      </c>
      <c r="H190" s="271"/>
      <c r="I190" s="24">
        <v>0.1</v>
      </c>
      <c r="J190" s="24"/>
      <c r="K190" s="24"/>
      <c r="L190" s="24"/>
      <c r="M190" s="24"/>
      <c r="N190" s="24">
        <v>0.25</v>
      </c>
      <c r="O190" s="24"/>
      <c r="P190" s="24"/>
      <c r="Q190" s="24"/>
      <c r="R190" s="24"/>
      <c r="S190" s="24"/>
      <c r="T190" s="24">
        <v>0.25</v>
      </c>
      <c r="U190" s="24"/>
      <c r="V190" s="24"/>
      <c r="W190" s="24"/>
      <c r="X190" s="24"/>
      <c r="Y190" s="24"/>
      <c r="Z190" s="24">
        <v>0.25</v>
      </c>
      <c r="AA190" s="24"/>
      <c r="AB190" s="24"/>
      <c r="AC190" s="24"/>
      <c r="AD190" s="24"/>
      <c r="AE190" s="24"/>
      <c r="AF190" s="24">
        <v>0.25</v>
      </c>
      <c r="AG190" s="24"/>
      <c r="AH190" s="24">
        <f t="shared" si="26"/>
        <v>1</v>
      </c>
      <c r="AI190" s="44">
        <f t="shared" si="26"/>
        <v>0</v>
      </c>
      <c r="AJ190" s="22" t="s">
        <v>502</v>
      </c>
      <c r="AK190" s="45" t="s">
        <v>82</v>
      </c>
      <c r="AL190" s="47" t="s">
        <v>82</v>
      </c>
      <c r="AM190" s="45" t="s">
        <v>441</v>
      </c>
      <c r="AN190" s="45" t="s">
        <v>442</v>
      </c>
      <c r="AO190" s="25" t="s">
        <v>443</v>
      </c>
      <c r="AP190" s="25" t="s">
        <v>444</v>
      </c>
      <c r="AQ190" s="72"/>
    </row>
    <row r="191" spans="1:43" s="46" customFormat="1" ht="71.25" hidden="1" x14ac:dyDescent="0.25">
      <c r="A191" s="42" t="s">
        <v>503</v>
      </c>
      <c r="B191" s="43" t="s">
        <v>504</v>
      </c>
      <c r="C191" s="43">
        <v>27</v>
      </c>
      <c r="D191" s="22" t="s">
        <v>505</v>
      </c>
      <c r="E191" s="22" t="s">
        <v>506</v>
      </c>
      <c r="F191" s="23">
        <v>44593</v>
      </c>
      <c r="G191" s="23">
        <v>44925</v>
      </c>
      <c r="H191" s="271">
        <f>I191+I192+I193+I194+I195</f>
        <v>1</v>
      </c>
      <c r="I191" s="24">
        <v>0.2</v>
      </c>
      <c r="J191" s="24"/>
      <c r="K191" s="24"/>
      <c r="L191" s="24">
        <v>0.1</v>
      </c>
      <c r="M191" s="24"/>
      <c r="N191" s="24">
        <v>0.1</v>
      </c>
      <c r="O191" s="24"/>
      <c r="P191" s="24">
        <v>0.1</v>
      </c>
      <c r="Q191" s="24"/>
      <c r="R191" s="24">
        <v>0.1</v>
      </c>
      <c r="S191" s="24"/>
      <c r="T191" s="24">
        <v>0.1</v>
      </c>
      <c r="U191" s="24"/>
      <c r="V191" s="24">
        <v>0.1</v>
      </c>
      <c r="W191" s="24"/>
      <c r="X191" s="24">
        <v>0.1</v>
      </c>
      <c r="Y191" s="24"/>
      <c r="Z191" s="24">
        <v>0.1</v>
      </c>
      <c r="AA191" s="24"/>
      <c r="AB191" s="24">
        <v>0.1</v>
      </c>
      <c r="AC191" s="24"/>
      <c r="AD191" s="24">
        <v>0.05</v>
      </c>
      <c r="AE191" s="24"/>
      <c r="AF191" s="24">
        <v>0.05</v>
      </c>
      <c r="AG191" s="24"/>
      <c r="AH191" s="24">
        <f>+J191+L191+N191+P191+R191+T191+V191+X191+Z191+AB191+AD191+AF191</f>
        <v>1</v>
      </c>
      <c r="AI191" s="44">
        <f>+K191+M191+O191+Q191+S191+U191+W191+Y191+AA191+AC191+AE191+AG191</f>
        <v>0</v>
      </c>
      <c r="AJ191" s="22" t="s">
        <v>507</v>
      </c>
      <c r="AK191" s="309">
        <v>0.25</v>
      </c>
      <c r="AL191" s="269">
        <v>206000000</v>
      </c>
      <c r="AM191" s="45" t="s">
        <v>508</v>
      </c>
      <c r="AN191" s="45" t="s">
        <v>509</v>
      </c>
      <c r="AO191" s="25" t="s">
        <v>510</v>
      </c>
      <c r="AP191" s="25" t="s">
        <v>511</v>
      </c>
      <c r="AQ191" s="72"/>
    </row>
    <row r="192" spans="1:43" s="46" customFormat="1" ht="72.75" hidden="1" customHeight="1" x14ac:dyDescent="0.25">
      <c r="A192" s="42" t="s">
        <v>503</v>
      </c>
      <c r="B192" s="43" t="s">
        <v>504</v>
      </c>
      <c r="C192" s="43">
        <v>27</v>
      </c>
      <c r="D192" s="22" t="s">
        <v>505</v>
      </c>
      <c r="E192" s="22" t="s">
        <v>512</v>
      </c>
      <c r="F192" s="23">
        <v>44593</v>
      </c>
      <c r="G192" s="23">
        <v>44925</v>
      </c>
      <c r="H192" s="271"/>
      <c r="I192" s="24">
        <v>0.05</v>
      </c>
      <c r="J192" s="24"/>
      <c r="K192" s="24"/>
      <c r="L192" s="24">
        <v>0.1</v>
      </c>
      <c r="M192" s="24"/>
      <c r="N192" s="24">
        <v>0.1</v>
      </c>
      <c r="O192" s="24"/>
      <c r="P192" s="24">
        <v>0.1</v>
      </c>
      <c r="Q192" s="24"/>
      <c r="R192" s="24">
        <v>0.1</v>
      </c>
      <c r="S192" s="24"/>
      <c r="T192" s="24">
        <v>0.1</v>
      </c>
      <c r="U192" s="24"/>
      <c r="V192" s="24">
        <v>0.1</v>
      </c>
      <c r="W192" s="24"/>
      <c r="X192" s="24">
        <v>0.1</v>
      </c>
      <c r="Y192" s="24"/>
      <c r="Z192" s="24">
        <v>0.1</v>
      </c>
      <c r="AA192" s="24"/>
      <c r="AB192" s="24">
        <v>0.1</v>
      </c>
      <c r="AC192" s="24"/>
      <c r="AD192" s="24">
        <v>0.05</v>
      </c>
      <c r="AE192" s="24"/>
      <c r="AF192" s="24">
        <v>0.05</v>
      </c>
      <c r="AG192" s="24"/>
      <c r="AH192" s="24">
        <f t="shared" ref="AH192:AI196" si="27">+J192+L192+N192+P192+R192+T192+V192+X192+Z192+AB192+AD192+AF192</f>
        <v>1</v>
      </c>
      <c r="AI192" s="44">
        <f t="shared" si="27"/>
        <v>0</v>
      </c>
      <c r="AJ192" s="22" t="s">
        <v>513</v>
      </c>
      <c r="AK192" s="302"/>
      <c r="AL192" s="270"/>
      <c r="AM192" s="45" t="s">
        <v>508</v>
      </c>
      <c r="AN192" s="45" t="s">
        <v>509</v>
      </c>
      <c r="AO192" s="25" t="s">
        <v>510</v>
      </c>
      <c r="AP192" s="25" t="s">
        <v>511</v>
      </c>
      <c r="AQ192" s="72"/>
    </row>
    <row r="193" spans="1:43" s="46" customFormat="1" ht="186" hidden="1" customHeight="1" x14ac:dyDescent="0.25">
      <c r="A193" s="42" t="s">
        <v>503</v>
      </c>
      <c r="B193" s="43" t="s">
        <v>504</v>
      </c>
      <c r="C193" s="43">
        <v>27</v>
      </c>
      <c r="D193" s="22" t="s">
        <v>505</v>
      </c>
      <c r="E193" s="22" t="s">
        <v>514</v>
      </c>
      <c r="F193" s="23">
        <v>44621</v>
      </c>
      <c r="G193" s="23">
        <v>44926</v>
      </c>
      <c r="H193" s="271"/>
      <c r="I193" s="24">
        <v>0.3</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7"/>
        <v>0.99999999999999989</v>
      </c>
      <c r="AI193" s="44">
        <f t="shared" si="27"/>
        <v>0</v>
      </c>
      <c r="AJ193" s="22" t="s">
        <v>515</v>
      </c>
      <c r="AK193" s="302"/>
      <c r="AL193" s="270"/>
      <c r="AM193" s="45" t="s">
        <v>508</v>
      </c>
      <c r="AN193" s="45" t="s">
        <v>509</v>
      </c>
      <c r="AO193" s="25" t="s">
        <v>510</v>
      </c>
      <c r="AP193" s="25" t="s">
        <v>511</v>
      </c>
      <c r="AQ193" s="72"/>
    </row>
    <row r="194" spans="1:43" s="46" customFormat="1" ht="71.25" hidden="1" x14ac:dyDescent="0.25">
      <c r="A194" s="42" t="s">
        <v>503</v>
      </c>
      <c r="B194" s="43" t="s">
        <v>504</v>
      </c>
      <c r="C194" s="43">
        <v>27</v>
      </c>
      <c r="D194" s="22" t="s">
        <v>505</v>
      </c>
      <c r="E194" s="22" t="s">
        <v>516</v>
      </c>
      <c r="F194" s="23">
        <v>44621</v>
      </c>
      <c r="G194" s="23">
        <v>44926</v>
      </c>
      <c r="H194" s="271"/>
      <c r="I194" s="24">
        <v>0.4</v>
      </c>
      <c r="J194" s="24"/>
      <c r="K194" s="24"/>
      <c r="L194" s="24"/>
      <c r="M194" s="24"/>
      <c r="N194" s="24">
        <v>0.1</v>
      </c>
      <c r="O194" s="24"/>
      <c r="P194" s="24">
        <v>0.1</v>
      </c>
      <c r="Q194" s="24"/>
      <c r="R194" s="24">
        <v>0.1</v>
      </c>
      <c r="S194" s="24"/>
      <c r="T194" s="24">
        <v>0.1</v>
      </c>
      <c r="U194" s="24"/>
      <c r="V194" s="24">
        <v>0.1</v>
      </c>
      <c r="W194" s="24"/>
      <c r="X194" s="24">
        <v>0.1</v>
      </c>
      <c r="Y194" s="24"/>
      <c r="Z194" s="24">
        <v>0.1</v>
      </c>
      <c r="AA194" s="24"/>
      <c r="AB194" s="24">
        <v>0.1</v>
      </c>
      <c r="AC194" s="24"/>
      <c r="AD194" s="24">
        <v>0.1</v>
      </c>
      <c r="AE194" s="24"/>
      <c r="AF194" s="24">
        <v>0.1</v>
      </c>
      <c r="AG194" s="24"/>
      <c r="AH194" s="24">
        <f t="shared" si="27"/>
        <v>0.99999999999999989</v>
      </c>
      <c r="AI194" s="44">
        <f t="shared" si="27"/>
        <v>0</v>
      </c>
      <c r="AJ194" s="22" t="s">
        <v>517</v>
      </c>
      <c r="AK194" s="302"/>
      <c r="AL194" s="270"/>
      <c r="AM194" s="45" t="s">
        <v>508</v>
      </c>
      <c r="AN194" s="45" t="s">
        <v>509</v>
      </c>
      <c r="AO194" s="25" t="s">
        <v>510</v>
      </c>
      <c r="AP194" s="25" t="s">
        <v>511</v>
      </c>
      <c r="AQ194" s="72"/>
    </row>
    <row r="195" spans="1:43" s="46" customFormat="1" ht="69" hidden="1" customHeight="1" x14ac:dyDescent="0.25">
      <c r="A195" s="42" t="s">
        <v>503</v>
      </c>
      <c r="B195" s="43" t="s">
        <v>504</v>
      </c>
      <c r="C195" s="43">
        <v>27</v>
      </c>
      <c r="D195" s="22" t="s">
        <v>505</v>
      </c>
      <c r="E195" s="22" t="s">
        <v>518</v>
      </c>
      <c r="F195" s="23">
        <v>44621</v>
      </c>
      <c r="G195" s="23">
        <v>44926</v>
      </c>
      <c r="H195" s="271"/>
      <c r="I195" s="24">
        <v>0.05</v>
      </c>
      <c r="J195" s="24"/>
      <c r="K195" s="24"/>
      <c r="L195" s="24"/>
      <c r="M195" s="24"/>
      <c r="N195" s="24">
        <v>0.1</v>
      </c>
      <c r="O195" s="24"/>
      <c r="P195" s="24">
        <v>0.1</v>
      </c>
      <c r="Q195" s="24"/>
      <c r="R195" s="24">
        <v>0.1</v>
      </c>
      <c r="S195" s="24"/>
      <c r="T195" s="24">
        <v>0.1</v>
      </c>
      <c r="U195" s="24"/>
      <c r="V195" s="24">
        <v>0.1</v>
      </c>
      <c r="W195" s="24"/>
      <c r="X195" s="24">
        <v>0.1</v>
      </c>
      <c r="Y195" s="24"/>
      <c r="Z195" s="24">
        <v>0.1</v>
      </c>
      <c r="AA195" s="24"/>
      <c r="AB195" s="24">
        <v>0.1</v>
      </c>
      <c r="AC195" s="24"/>
      <c r="AD195" s="24">
        <v>0.1</v>
      </c>
      <c r="AE195" s="24"/>
      <c r="AF195" s="24">
        <v>0.1</v>
      </c>
      <c r="AG195" s="24"/>
      <c r="AH195" s="24">
        <f t="shared" si="27"/>
        <v>0.99999999999999989</v>
      </c>
      <c r="AI195" s="44">
        <f t="shared" si="27"/>
        <v>0</v>
      </c>
      <c r="AJ195" s="22" t="s">
        <v>519</v>
      </c>
      <c r="AK195" s="302"/>
      <c r="AL195" s="277"/>
      <c r="AM195" s="45" t="s">
        <v>508</v>
      </c>
      <c r="AN195" s="45" t="s">
        <v>509</v>
      </c>
      <c r="AO195" s="25" t="s">
        <v>510</v>
      </c>
      <c r="AP195" s="25" t="s">
        <v>511</v>
      </c>
      <c r="AQ195" s="72"/>
    </row>
    <row r="196" spans="1:43" s="46" customFormat="1" ht="69" hidden="1" customHeight="1" x14ac:dyDescent="0.25">
      <c r="A196" s="42" t="s">
        <v>503</v>
      </c>
      <c r="B196" s="43" t="s">
        <v>504</v>
      </c>
      <c r="C196" s="43">
        <v>27</v>
      </c>
      <c r="D196" s="22" t="s">
        <v>520</v>
      </c>
      <c r="E196" s="22" t="s">
        <v>521</v>
      </c>
      <c r="F196" s="23">
        <v>44713</v>
      </c>
      <c r="G196" s="23">
        <v>44742</v>
      </c>
      <c r="H196" s="40">
        <v>1</v>
      </c>
      <c r="I196" s="24">
        <v>1</v>
      </c>
      <c r="J196" s="24"/>
      <c r="K196" s="24"/>
      <c r="L196" s="24"/>
      <c r="M196" s="24"/>
      <c r="N196" s="24"/>
      <c r="O196" s="24"/>
      <c r="P196" s="24"/>
      <c r="Q196" s="24"/>
      <c r="R196" s="24"/>
      <c r="S196" s="24"/>
      <c r="T196" s="24">
        <v>1</v>
      </c>
      <c r="U196" s="24"/>
      <c r="V196" s="24"/>
      <c r="W196" s="24"/>
      <c r="X196" s="24"/>
      <c r="Y196" s="24"/>
      <c r="Z196" s="24"/>
      <c r="AA196" s="24"/>
      <c r="AB196" s="24"/>
      <c r="AC196" s="24"/>
      <c r="AD196" s="24"/>
      <c r="AE196" s="24"/>
      <c r="AF196" s="24"/>
      <c r="AG196" s="24"/>
      <c r="AH196" s="24">
        <f t="shared" si="27"/>
        <v>1</v>
      </c>
      <c r="AI196" s="44">
        <f t="shared" si="27"/>
        <v>0</v>
      </c>
      <c r="AJ196" s="22" t="s">
        <v>522</v>
      </c>
      <c r="AK196" s="45" t="s">
        <v>82</v>
      </c>
      <c r="AL196" s="47" t="s">
        <v>82</v>
      </c>
      <c r="AM196" s="45" t="s">
        <v>508</v>
      </c>
      <c r="AN196" s="45" t="s">
        <v>509</v>
      </c>
      <c r="AO196" s="25" t="s">
        <v>510</v>
      </c>
      <c r="AP196" s="25" t="s">
        <v>511</v>
      </c>
      <c r="AQ196" s="72"/>
    </row>
    <row r="197" spans="1:43" s="46" customFormat="1" ht="101.25" hidden="1" customHeight="1" x14ac:dyDescent="0.25">
      <c r="A197" s="42" t="s">
        <v>411</v>
      </c>
      <c r="B197" s="43" t="s">
        <v>412</v>
      </c>
      <c r="C197" s="43">
        <v>325</v>
      </c>
      <c r="D197" s="22" t="s">
        <v>523</v>
      </c>
      <c r="E197" s="22" t="s">
        <v>524</v>
      </c>
      <c r="F197" s="23">
        <v>44593</v>
      </c>
      <c r="G197" s="23">
        <v>44620</v>
      </c>
      <c r="H197" s="271">
        <f>+I197+I198+I199+I200+I201+I202+I203</f>
        <v>1</v>
      </c>
      <c r="I197" s="24">
        <v>0.2</v>
      </c>
      <c r="J197" s="24">
        <v>1</v>
      </c>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+J197+L197+N197+P197+R197+T197+V197+X197+Z197+AB197+AD197+AF197</f>
        <v>1</v>
      </c>
      <c r="AI197" s="44">
        <f>+K197+M197+O197+Q197+S197+U197+W197+Y197+AA197+AC197+AE197+AG197</f>
        <v>0</v>
      </c>
      <c r="AJ197" s="22" t="s">
        <v>525</v>
      </c>
      <c r="AK197" s="302">
        <v>67</v>
      </c>
      <c r="AL197" s="269">
        <v>692500309</v>
      </c>
      <c r="AM197" s="45" t="s">
        <v>526</v>
      </c>
      <c r="AN197" s="45" t="s">
        <v>527</v>
      </c>
      <c r="AO197" s="25" t="s">
        <v>528</v>
      </c>
      <c r="AP197" s="25" t="s">
        <v>416</v>
      </c>
      <c r="AQ197" s="72"/>
    </row>
    <row r="198" spans="1:43" s="46" customFormat="1" ht="97.5" hidden="1" customHeight="1" x14ac:dyDescent="0.25">
      <c r="A198" s="42" t="s">
        <v>411</v>
      </c>
      <c r="B198" s="43" t="s">
        <v>412</v>
      </c>
      <c r="C198" s="43">
        <v>325</v>
      </c>
      <c r="D198" s="22" t="s">
        <v>523</v>
      </c>
      <c r="E198" s="22" t="s">
        <v>529</v>
      </c>
      <c r="F198" s="23">
        <v>44621</v>
      </c>
      <c r="G198" s="23">
        <v>44712</v>
      </c>
      <c r="H198" s="271"/>
      <c r="I198" s="24">
        <v>0.1</v>
      </c>
      <c r="J198" s="24"/>
      <c r="K198" s="24"/>
      <c r="L198" s="24"/>
      <c r="M198" s="24"/>
      <c r="N198" s="24">
        <v>0.3</v>
      </c>
      <c r="O198" s="24"/>
      <c r="P198" s="24">
        <v>0.3</v>
      </c>
      <c r="Q198" s="24"/>
      <c r="R198" s="24">
        <v>0.4</v>
      </c>
      <c r="S198" s="24"/>
      <c r="T198" s="24"/>
      <c r="U198" s="24"/>
      <c r="V198" s="24"/>
      <c r="W198" s="24"/>
      <c r="X198" s="24"/>
      <c r="Y198" s="24"/>
      <c r="Z198" s="24"/>
      <c r="AA198" s="24"/>
      <c r="AB198" s="24"/>
      <c r="AC198" s="24"/>
      <c r="AD198" s="24"/>
      <c r="AE198" s="24"/>
      <c r="AF198" s="24"/>
      <c r="AG198" s="24"/>
      <c r="AH198" s="24">
        <f t="shared" ref="AH198:AI216" si="28">+J198+L198+N198+P198+R198+T198+V198+X198+Z198+AB198+AD198+AF198</f>
        <v>1</v>
      </c>
      <c r="AI198" s="44">
        <f t="shared" si="28"/>
        <v>0</v>
      </c>
      <c r="AJ198" s="22" t="s">
        <v>530</v>
      </c>
      <c r="AK198" s="302"/>
      <c r="AL198" s="270"/>
      <c r="AM198" s="45" t="s">
        <v>526</v>
      </c>
      <c r="AN198" s="45" t="s">
        <v>527</v>
      </c>
      <c r="AO198" s="25" t="s">
        <v>528</v>
      </c>
      <c r="AP198" s="25" t="s">
        <v>416</v>
      </c>
      <c r="AQ198" s="72"/>
    </row>
    <row r="199" spans="1:43" s="46" customFormat="1" ht="90" hidden="1" customHeight="1" x14ac:dyDescent="0.25">
      <c r="A199" s="42" t="s">
        <v>411</v>
      </c>
      <c r="B199" s="43" t="s">
        <v>412</v>
      </c>
      <c r="C199" s="43">
        <v>325</v>
      </c>
      <c r="D199" s="22" t="s">
        <v>523</v>
      </c>
      <c r="E199" s="22" t="s">
        <v>531</v>
      </c>
      <c r="F199" s="23">
        <v>44593</v>
      </c>
      <c r="G199" s="23">
        <v>44681</v>
      </c>
      <c r="H199" s="271"/>
      <c r="I199" s="24">
        <v>0.05</v>
      </c>
      <c r="J199" s="24"/>
      <c r="K199" s="24"/>
      <c r="L199" s="24">
        <v>0.5</v>
      </c>
      <c r="M199" s="24"/>
      <c r="N199" s="24">
        <v>0.3</v>
      </c>
      <c r="O199" s="24"/>
      <c r="P199" s="24">
        <v>0.2</v>
      </c>
      <c r="Q199" s="24"/>
      <c r="R199" s="24"/>
      <c r="S199" s="24"/>
      <c r="T199" s="24"/>
      <c r="U199" s="24"/>
      <c r="V199" s="24"/>
      <c r="W199" s="24"/>
      <c r="X199" s="24"/>
      <c r="Y199" s="24"/>
      <c r="Z199" s="24"/>
      <c r="AA199" s="24"/>
      <c r="AB199" s="24"/>
      <c r="AC199" s="24"/>
      <c r="AD199" s="24"/>
      <c r="AE199" s="24"/>
      <c r="AF199" s="24"/>
      <c r="AG199" s="24"/>
      <c r="AH199" s="24">
        <f t="shared" si="28"/>
        <v>1</v>
      </c>
      <c r="AI199" s="44">
        <f t="shared" si="28"/>
        <v>0</v>
      </c>
      <c r="AJ199" s="22" t="s">
        <v>532</v>
      </c>
      <c r="AK199" s="302"/>
      <c r="AL199" s="270"/>
      <c r="AM199" s="45" t="s">
        <v>526</v>
      </c>
      <c r="AN199" s="45" t="s">
        <v>527</v>
      </c>
      <c r="AO199" s="25" t="s">
        <v>528</v>
      </c>
      <c r="AP199" s="25" t="s">
        <v>416</v>
      </c>
      <c r="AQ199" s="72"/>
    </row>
    <row r="200" spans="1:43" s="46" customFormat="1" ht="87" hidden="1" customHeight="1" x14ac:dyDescent="0.25">
      <c r="A200" s="42" t="s">
        <v>411</v>
      </c>
      <c r="B200" s="43" t="s">
        <v>412</v>
      </c>
      <c r="C200" s="43">
        <v>325</v>
      </c>
      <c r="D200" s="22" t="s">
        <v>523</v>
      </c>
      <c r="E200" s="22" t="s">
        <v>533</v>
      </c>
      <c r="F200" s="23">
        <v>44652</v>
      </c>
      <c r="G200" s="23">
        <v>44712</v>
      </c>
      <c r="H200" s="271"/>
      <c r="I200" s="24">
        <v>0.05</v>
      </c>
      <c r="J200" s="24"/>
      <c r="K200" s="24"/>
      <c r="L200" s="24"/>
      <c r="M200" s="24"/>
      <c r="N200" s="24"/>
      <c r="O200" s="24"/>
      <c r="P200" s="24">
        <v>0.5</v>
      </c>
      <c r="Q200" s="24"/>
      <c r="R200" s="24">
        <v>0.5</v>
      </c>
      <c r="S200" s="24"/>
      <c r="T200" s="24"/>
      <c r="U200" s="24"/>
      <c r="V200" s="24"/>
      <c r="W200" s="24"/>
      <c r="X200" s="24"/>
      <c r="Y200" s="24"/>
      <c r="Z200" s="24"/>
      <c r="AA200" s="24"/>
      <c r="AB200" s="24"/>
      <c r="AC200" s="24"/>
      <c r="AD200" s="24"/>
      <c r="AE200" s="24"/>
      <c r="AF200" s="24"/>
      <c r="AG200" s="24"/>
      <c r="AH200" s="24">
        <f t="shared" si="28"/>
        <v>1</v>
      </c>
      <c r="AI200" s="44">
        <f t="shared" si="28"/>
        <v>0</v>
      </c>
      <c r="AJ200" s="22" t="s">
        <v>534</v>
      </c>
      <c r="AK200" s="302"/>
      <c r="AL200" s="270"/>
      <c r="AM200" s="45" t="s">
        <v>526</v>
      </c>
      <c r="AN200" s="45" t="s">
        <v>527</v>
      </c>
      <c r="AO200" s="25" t="s">
        <v>528</v>
      </c>
      <c r="AP200" s="25" t="s">
        <v>416</v>
      </c>
      <c r="AQ200" s="72"/>
    </row>
    <row r="201" spans="1:43" s="46" customFormat="1" ht="57" hidden="1" x14ac:dyDescent="0.25">
      <c r="A201" s="42" t="s">
        <v>411</v>
      </c>
      <c r="B201" s="43" t="s">
        <v>412</v>
      </c>
      <c r="C201" s="43">
        <v>325</v>
      </c>
      <c r="D201" s="22" t="s">
        <v>523</v>
      </c>
      <c r="E201" s="22" t="s">
        <v>897</v>
      </c>
      <c r="F201" s="23">
        <v>44713</v>
      </c>
      <c r="G201" s="23" t="s">
        <v>740</v>
      </c>
      <c r="H201" s="271"/>
      <c r="I201" s="24">
        <v>0.1</v>
      </c>
      <c r="J201" s="24"/>
      <c r="K201" s="24"/>
      <c r="L201" s="24"/>
      <c r="M201" s="24"/>
      <c r="N201" s="24"/>
      <c r="O201" s="24"/>
      <c r="P201" s="24"/>
      <c r="Q201" s="24"/>
      <c r="R201" s="47"/>
      <c r="S201" s="24"/>
      <c r="T201" s="48">
        <v>1</v>
      </c>
      <c r="U201" s="24"/>
      <c r="V201" s="47"/>
      <c r="W201" s="24"/>
      <c r="X201" s="24"/>
      <c r="Y201" s="24"/>
      <c r="Z201" s="24"/>
      <c r="AA201" s="24"/>
      <c r="AB201" s="24"/>
      <c r="AC201" s="24"/>
      <c r="AD201" s="24"/>
      <c r="AE201" s="24"/>
      <c r="AF201" s="24"/>
      <c r="AG201" s="24"/>
      <c r="AH201" s="24">
        <f t="shared" si="28"/>
        <v>1</v>
      </c>
      <c r="AI201" s="44">
        <f t="shared" si="28"/>
        <v>0</v>
      </c>
      <c r="AJ201" s="22" t="s">
        <v>536</v>
      </c>
      <c r="AK201" s="302"/>
      <c r="AL201" s="270"/>
      <c r="AM201" s="45" t="s">
        <v>526</v>
      </c>
      <c r="AN201" s="45" t="s">
        <v>527</v>
      </c>
      <c r="AO201" s="25" t="s">
        <v>528</v>
      </c>
      <c r="AP201" s="25" t="s">
        <v>416</v>
      </c>
      <c r="AQ201" s="72"/>
    </row>
    <row r="202" spans="1:43" s="46" customFormat="1" ht="57" hidden="1" x14ac:dyDescent="0.25">
      <c r="A202" s="42" t="s">
        <v>411</v>
      </c>
      <c r="B202" s="43" t="s">
        <v>412</v>
      </c>
      <c r="C202" s="43">
        <v>325</v>
      </c>
      <c r="D202" s="22" t="s">
        <v>523</v>
      </c>
      <c r="E202" s="22" t="s">
        <v>537</v>
      </c>
      <c r="F202" s="23">
        <v>44743</v>
      </c>
      <c r="G202" s="23" t="s">
        <v>898</v>
      </c>
      <c r="H202" s="271"/>
      <c r="I202" s="24">
        <v>0.4</v>
      </c>
      <c r="J202" s="24"/>
      <c r="K202" s="24"/>
      <c r="L202" s="24"/>
      <c r="M202" s="24"/>
      <c r="N202" s="24"/>
      <c r="O202" s="24"/>
      <c r="P202" s="24"/>
      <c r="Q202" s="24"/>
      <c r="R202" s="24"/>
      <c r="S202" s="24"/>
      <c r="T202" s="24"/>
      <c r="U202" s="24"/>
      <c r="V202" s="24">
        <v>0.5</v>
      </c>
      <c r="W202" s="24"/>
      <c r="X202" s="24">
        <v>0.25</v>
      </c>
      <c r="Y202" s="24"/>
      <c r="Z202" s="24">
        <v>0.25</v>
      </c>
      <c r="AA202" s="24"/>
      <c r="AB202" s="24"/>
      <c r="AC202" s="24"/>
      <c r="AD202" s="24"/>
      <c r="AE202" s="24"/>
      <c r="AF202" s="24"/>
      <c r="AG202" s="24"/>
      <c r="AH202" s="24">
        <f t="shared" si="28"/>
        <v>1</v>
      </c>
      <c r="AI202" s="44">
        <f t="shared" si="28"/>
        <v>0</v>
      </c>
      <c r="AJ202" s="22" t="s">
        <v>538</v>
      </c>
      <c r="AK202" s="302"/>
      <c r="AL202" s="270"/>
      <c r="AM202" s="45" t="s">
        <v>526</v>
      </c>
      <c r="AN202" s="45" t="s">
        <v>527</v>
      </c>
      <c r="AO202" s="25" t="s">
        <v>528</v>
      </c>
      <c r="AP202" s="25" t="s">
        <v>416</v>
      </c>
      <c r="AQ202" s="72"/>
    </row>
    <row r="203" spans="1:43" s="46" customFormat="1" ht="57" hidden="1" x14ac:dyDescent="0.25">
      <c r="A203" s="42" t="s">
        <v>411</v>
      </c>
      <c r="B203" s="43" t="s">
        <v>412</v>
      </c>
      <c r="C203" s="43">
        <v>325</v>
      </c>
      <c r="D203" s="22" t="s">
        <v>523</v>
      </c>
      <c r="E203" s="22" t="s">
        <v>539</v>
      </c>
      <c r="F203" s="23">
        <v>44805</v>
      </c>
      <c r="G203" s="23">
        <v>44925</v>
      </c>
      <c r="H203" s="271"/>
      <c r="I203" s="24">
        <v>0.1</v>
      </c>
      <c r="J203" s="24"/>
      <c r="K203" s="24"/>
      <c r="L203" s="24"/>
      <c r="M203" s="24"/>
      <c r="N203" s="24"/>
      <c r="O203" s="24"/>
      <c r="P203" s="24"/>
      <c r="Q203" s="24"/>
      <c r="R203" s="24"/>
      <c r="S203" s="24"/>
      <c r="T203" s="24"/>
      <c r="U203" s="24"/>
      <c r="V203" s="24"/>
      <c r="W203" s="24"/>
      <c r="X203" s="47"/>
      <c r="Y203" s="24"/>
      <c r="Z203" s="24">
        <v>0.3</v>
      </c>
      <c r="AA203" s="24"/>
      <c r="AB203" s="24">
        <v>0.3</v>
      </c>
      <c r="AC203" s="24"/>
      <c r="AD203" s="24">
        <v>0.4</v>
      </c>
      <c r="AE203" s="24"/>
      <c r="AF203" s="24"/>
      <c r="AG203" s="24"/>
      <c r="AH203" s="24">
        <f t="shared" si="28"/>
        <v>1</v>
      </c>
      <c r="AI203" s="44">
        <f t="shared" si="28"/>
        <v>0</v>
      </c>
      <c r="AJ203" s="22" t="s">
        <v>540</v>
      </c>
      <c r="AK203" s="302"/>
      <c r="AL203" s="270"/>
      <c r="AM203" s="45" t="s">
        <v>526</v>
      </c>
      <c r="AN203" s="45" t="s">
        <v>527</v>
      </c>
      <c r="AO203" s="25" t="s">
        <v>528</v>
      </c>
      <c r="AP203" s="25" t="s">
        <v>416</v>
      </c>
      <c r="AQ203" s="72"/>
    </row>
    <row r="204" spans="1:43" s="46" customFormat="1" ht="57" hidden="1" x14ac:dyDescent="0.25">
      <c r="A204" s="42" t="s">
        <v>411</v>
      </c>
      <c r="B204" s="43" t="s">
        <v>412</v>
      </c>
      <c r="C204" s="43">
        <v>328</v>
      </c>
      <c r="D204" s="22" t="s">
        <v>541</v>
      </c>
      <c r="E204" s="22" t="s">
        <v>542</v>
      </c>
      <c r="F204" s="23">
        <v>44593</v>
      </c>
      <c r="G204" s="23">
        <v>44681</v>
      </c>
      <c r="H204" s="271">
        <f>+I204+I205+I206+I207+I208</f>
        <v>1</v>
      </c>
      <c r="I204" s="24">
        <v>0.2</v>
      </c>
      <c r="J204" s="24"/>
      <c r="K204" s="24"/>
      <c r="L204" s="24">
        <v>0.3</v>
      </c>
      <c r="M204" s="24"/>
      <c r="N204" s="24">
        <v>0.3</v>
      </c>
      <c r="O204" s="24"/>
      <c r="P204" s="24">
        <v>0.4</v>
      </c>
      <c r="Q204" s="24"/>
      <c r="R204" s="24"/>
      <c r="S204" s="24"/>
      <c r="T204" s="24"/>
      <c r="U204" s="24"/>
      <c r="V204" s="24"/>
      <c r="W204" s="24"/>
      <c r="X204" s="24"/>
      <c r="Y204" s="24"/>
      <c r="Z204" s="24"/>
      <c r="AA204" s="24"/>
      <c r="AB204" s="24"/>
      <c r="AC204" s="24"/>
      <c r="AD204" s="24"/>
      <c r="AE204" s="24"/>
      <c r="AF204" s="24"/>
      <c r="AG204" s="24"/>
      <c r="AH204" s="24">
        <f t="shared" si="28"/>
        <v>1</v>
      </c>
      <c r="AI204" s="44">
        <f t="shared" si="28"/>
        <v>0</v>
      </c>
      <c r="AJ204" s="22" t="s">
        <v>543</v>
      </c>
      <c r="AK204" s="302">
        <v>30</v>
      </c>
      <c r="AL204" s="270"/>
      <c r="AM204" s="45" t="s">
        <v>526</v>
      </c>
      <c r="AN204" s="45" t="s">
        <v>527</v>
      </c>
      <c r="AO204" s="25" t="s">
        <v>528</v>
      </c>
      <c r="AP204" s="25" t="s">
        <v>416</v>
      </c>
      <c r="AQ204" s="72"/>
    </row>
    <row r="205" spans="1:43" s="46" customFormat="1" ht="57" hidden="1" customHeight="1" x14ac:dyDescent="0.25">
      <c r="A205" s="42" t="s">
        <v>411</v>
      </c>
      <c r="B205" s="43" t="s">
        <v>412</v>
      </c>
      <c r="C205" s="43">
        <v>328</v>
      </c>
      <c r="D205" s="22" t="s">
        <v>541</v>
      </c>
      <c r="E205" s="22" t="s">
        <v>544</v>
      </c>
      <c r="F205" s="23">
        <v>44621</v>
      </c>
      <c r="G205" s="23">
        <v>44711</v>
      </c>
      <c r="H205" s="271"/>
      <c r="I205" s="24">
        <v>0.05</v>
      </c>
      <c r="J205" s="24"/>
      <c r="K205" s="24"/>
      <c r="L205" s="24"/>
      <c r="M205" s="24"/>
      <c r="N205" s="24">
        <v>0.3</v>
      </c>
      <c r="O205" s="24"/>
      <c r="P205" s="24">
        <v>0.3</v>
      </c>
      <c r="Q205" s="24"/>
      <c r="R205" s="24">
        <v>0.4</v>
      </c>
      <c r="S205" s="24"/>
      <c r="T205" s="24"/>
      <c r="U205" s="24"/>
      <c r="V205" s="24"/>
      <c r="W205" s="24"/>
      <c r="X205" s="24"/>
      <c r="Y205" s="24"/>
      <c r="Z205" s="24"/>
      <c r="AA205" s="24"/>
      <c r="AB205" s="24"/>
      <c r="AC205" s="24"/>
      <c r="AD205" s="24"/>
      <c r="AE205" s="24"/>
      <c r="AF205" s="24"/>
      <c r="AG205" s="24"/>
      <c r="AH205" s="24">
        <f t="shared" si="28"/>
        <v>1</v>
      </c>
      <c r="AI205" s="44">
        <f t="shared" si="28"/>
        <v>0</v>
      </c>
      <c r="AJ205" s="22" t="s">
        <v>545</v>
      </c>
      <c r="AK205" s="302"/>
      <c r="AL205" s="270"/>
      <c r="AM205" s="45" t="s">
        <v>526</v>
      </c>
      <c r="AN205" s="45" t="s">
        <v>527</v>
      </c>
      <c r="AO205" s="25" t="s">
        <v>528</v>
      </c>
      <c r="AP205" s="25" t="s">
        <v>416</v>
      </c>
      <c r="AQ205" s="72"/>
    </row>
    <row r="206" spans="1:43" s="46" customFormat="1" ht="57" hidden="1" customHeight="1" x14ac:dyDescent="0.25">
      <c r="A206" s="42" t="s">
        <v>411</v>
      </c>
      <c r="B206" s="43" t="s">
        <v>412</v>
      </c>
      <c r="C206" s="43">
        <v>328</v>
      </c>
      <c r="D206" s="22" t="s">
        <v>541</v>
      </c>
      <c r="E206" s="22" t="s">
        <v>546</v>
      </c>
      <c r="F206" s="23">
        <v>44652</v>
      </c>
      <c r="G206" s="23">
        <v>44742</v>
      </c>
      <c r="H206" s="271"/>
      <c r="I206" s="24">
        <v>0.3</v>
      </c>
      <c r="J206" s="24"/>
      <c r="K206" s="24"/>
      <c r="L206" s="24"/>
      <c r="M206" s="24"/>
      <c r="N206" s="24"/>
      <c r="O206" s="24"/>
      <c r="P206" s="24">
        <v>0.3</v>
      </c>
      <c r="Q206" s="24"/>
      <c r="R206" s="24">
        <v>0.3</v>
      </c>
      <c r="S206" s="24"/>
      <c r="T206" s="24">
        <v>0.4</v>
      </c>
      <c r="U206" s="24"/>
      <c r="V206" s="24"/>
      <c r="W206" s="24"/>
      <c r="X206" s="24"/>
      <c r="Y206" s="24"/>
      <c r="Z206" s="24"/>
      <c r="AA206" s="24"/>
      <c r="AB206" s="24"/>
      <c r="AC206" s="24"/>
      <c r="AD206" s="24"/>
      <c r="AE206" s="24"/>
      <c r="AF206" s="24"/>
      <c r="AG206" s="24"/>
      <c r="AH206" s="24">
        <f t="shared" si="28"/>
        <v>1</v>
      </c>
      <c r="AI206" s="44">
        <f t="shared" si="28"/>
        <v>0</v>
      </c>
      <c r="AJ206" s="22" t="s">
        <v>547</v>
      </c>
      <c r="AK206" s="302"/>
      <c r="AL206" s="270"/>
      <c r="AM206" s="45" t="s">
        <v>526</v>
      </c>
      <c r="AN206" s="45" t="s">
        <v>527</v>
      </c>
      <c r="AO206" s="25" t="s">
        <v>528</v>
      </c>
      <c r="AP206" s="25" t="s">
        <v>416</v>
      </c>
      <c r="AQ206" s="72"/>
    </row>
    <row r="207" spans="1:43" s="46" customFormat="1" ht="57" hidden="1" customHeight="1" x14ac:dyDescent="0.25">
      <c r="A207" s="42" t="s">
        <v>411</v>
      </c>
      <c r="B207" s="43" t="s">
        <v>412</v>
      </c>
      <c r="C207" s="43">
        <v>328</v>
      </c>
      <c r="D207" s="22" t="s">
        <v>541</v>
      </c>
      <c r="E207" s="22" t="s">
        <v>548</v>
      </c>
      <c r="F207" s="23">
        <v>44684</v>
      </c>
      <c r="G207" s="23">
        <v>44895</v>
      </c>
      <c r="H207" s="271"/>
      <c r="I207" s="24">
        <v>0.4</v>
      </c>
      <c r="J207" s="24"/>
      <c r="K207" s="24"/>
      <c r="L207" s="24"/>
      <c r="M207" s="24"/>
      <c r="N207" s="24"/>
      <c r="O207" s="24"/>
      <c r="P207" s="24"/>
      <c r="Q207" s="24"/>
      <c r="R207" s="24">
        <v>0.15</v>
      </c>
      <c r="S207" s="24"/>
      <c r="T207" s="24">
        <v>0.15</v>
      </c>
      <c r="U207" s="24"/>
      <c r="V207" s="24">
        <v>0.15</v>
      </c>
      <c r="W207" s="24"/>
      <c r="X207" s="24">
        <v>0.15</v>
      </c>
      <c r="Y207" s="24"/>
      <c r="Z207" s="24">
        <v>0.15</v>
      </c>
      <c r="AA207" s="24"/>
      <c r="AB207" s="24">
        <v>0.15</v>
      </c>
      <c r="AC207" s="24"/>
      <c r="AD207" s="24">
        <v>0.1</v>
      </c>
      <c r="AE207" s="24"/>
      <c r="AF207" s="24"/>
      <c r="AG207" s="24"/>
      <c r="AH207" s="24">
        <f t="shared" si="28"/>
        <v>1</v>
      </c>
      <c r="AI207" s="44">
        <f t="shared" si="28"/>
        <v>0</v>
      </c>
      <c r="AJ207" s="22" t="s">
        <v>549</v>
      </c>
      <c r="AK207" s="302"/>
      <c r="AL207" s="270"/>
      <c r="AM207" s="45" t="s">
        <v>526</v>
      </c>
      <c r="AN207" s="45" t="s">
        <v>527</v>
      </c>
      <c r="AO207" s="25" t="s">
        <v>528</v>
      </c>
      <c r="AP207" s="25" t="s">
        <v>416</v>
      </c>
      <c r="AQ207" s="72"/>
    </row>
    <row r="208" spans="1:43" s="46" customFormat="1" ht="57" hidden="1" x14ac:dyDescent="0.25">
      <c r="A208" s="42" t="s">
        <v>411</v>
      </c>
      <c r="B208" s="43" t="s">
        <v>412</v>
      </c>
      <c r="C208" s="43">
        <v>328</v>
      </c>
      <c r="D208" s="22" t="s">
        <v>541</v>
      </c>
      <c r="E208" s="22" t="s">
        <v>550</v>
      </c>
      <c r="F208" s="23">
        <v>44896</v>
      </c>
      <c r="G208" s="23">
        <v>44925</v>
      </c>
      <c r="H208" s="271"/>
      <c r="I208" s="24">
        <v>0.05</v>
      </c>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v>1</v>
      </c>
      <c r="AG208" s="24"/>
      <c r="AH208" s="24">
        <f t="shared" si="28"/>
        <v>1</v>
      </c>
      <c r="AI208" s="44">
        <f t="shared" si="28"/>
        <v>0</v>
      </c>
      <c r="AJ208" s="22" t="s">
        <v>551</v>
      </c>
      <c r="AK208" s="302"/>
      <c r="AL208" s="277"/>
      <c r="AM208" s="45" t="s">
        <v>526</v>
      </c>
      <c r="AN208" s="45" t="s">
        <v>527</v>
      </c>
      <c r="AO208" s="25" t="s">
        <v>528</v>
      </c>
      <c r="AP208" s="25" t="s">
        <v>416</v>
      </c>
      <c r="AQ208" s="72"/>
    </row>
    <row r="209" spans="1:43" s="46" customFormat="1" ht="57" hidden="1" x14ac:dyDescent="0.25">
      <c r="A209" s="42" t="s">
        <v>411</v>
      </c>
      <c r="B209" s="43" t="s">
        <v>412</v>
      </c>
      <c r="C209" s="43">
        <v>326</v>
      </c>
      <c r="D209" s="22" t="s">
        <v>552</v>
      </c>
      <c r="E209" s="22" t="s">
        <v>553</v>
      </c>
      <c r="F209" s="23">
        <v>44682</v>
      </c>
      <c r="G209" s="23">
        <v>44925</v>
      </c>
      <c r="H209" s="283">
        <f>+I209+I210+I211+I212+I213+I214+I215+I216+I217+I218</f>
        <v>0.99999999999999989</v>
      </c>
      <c r="I209" s="24">
        <v>0.1</v>
      </c>
      <c r="J209" s="24"/>
      <c r="K209" s="24"/>
      <c r="L209" s="24"/>
      <c r="M209" s="24"/>
      <c r="N209" s="24"/>
      <c r="O209" s="24"/>
      <c r="P209" s="24"/>
      <c r="Q209" s="24"/>
      <c r="R209" s="24">
        <v>0.33</v>
      </c>
      <c r="S209" s="24"/>
      <c r="T209" s="24"/>
      <c r="U209" s="24"/>
      <c r="V209" s="24"/>
      <c r="W209" s="24"/>
      <c r="X209" s="24"/>
      <c r="Y209" s="24"/>
      <c r="Z209" s="24">
        <v>0.33</v>
      </c>
      <c r="AA209" s="24"/>
      <c r="AB209" s="24"/>
      <c r="AC209" s="24"/>
      <c r="AD209" s="24"/>
      <c r="AE209" s="24"/>
      <c r="AF209" s="24">
        <v>0.34</v>
      </c>
      <c r="AG209" s="24"/>
      <c r="AH209" s="24">
        <f t="shared" si="28"/>
        <v>1</v>
      </c>
      <c r="AI209" s="44">
        <f t="shared" si="28"/>
        <v>0</v>
      </c>
      <c r="AJ209" s="22" t="s">
        <v>554</v>
      </c>
      <c r="AK209" s="45" t="s">
        <v>82</v>
      </c>
      <c r="AL209" s="47" t="s">
        <v>82</v>
      </c>
      <c r="AM209" s="45" t="s">
        <v>526</v>
      </c>
      <c r="AN209" s="45" t="s">
        <v>527</v>
      </c>
      <c r="AO209" s="25" t="s">
        <v>528</v>
      </c>
      <c r="AP209" s="25" t="s">
        <v>444</v>
      </c>
      <c r="AQ209" s="72"/>
    </row>
    <row r="210" spans="1:43" s="46" customFormat="1" ht="57" hidden="1" x14ac:dyDescent="0.25">
      <c r="A210" s="42" t="s">
        <v>411</v>
      </c>
      <c r="B210" s="43" t="s">
        <v>412</v>
      </c>
      <c r="C210" s="43">
        <v>326</v>
      </c>
      <c r="D210" s="22" t="s">
        <v>552</v>
      </c>
      <c r="E210" s="22" t="s">
        <v>555</v>
      </c>
      <c r="F210" s="23">
        <v>44621</v>
      </c>
      <c r="G210" s="23">
        <v>44925</v>
      </c>
      <c r="H210" s="283"/>
      <c r="I210" s="24">
        <v>0.1</v>
      </c>
      <c r="J210" s="24"/>
      <c r="K210" s="24"/>
      <c r="L210" s="24"/>
      <c r="M210" s="24"/>
      <c r="N210" s="24">
        <v>0.25</v>
      </c>
      <c r="O210" s="24"/>
      <c r="P210" s="24"/>
      <c r="Q210" s="24"/>
      <c r="R210" s="24"/>
      <c r="S210" s="24"/>
      <c r="T210" s="24">
        <v>0.25</v>
      </c>
      <c r="U210" s="24"/>
      <c r="V210" s="24"/>
      <c r="W210" s="24"/>
      <c r="X210" s="24"/>
      <c r="Y210" s="24"/>
      <c r="Z210" s="24">
        <v>0.25</v>
      </c>
      <c r="AA210" s="24"/>
      <c r="AB210" s="24"/>
      <c r="AC210" s="24"/>
      <c r="AD210" s="24"/>
      <c r="AE210" s="24"/>
      <c r="AF210" s="24">
        <v>0.25</v>
      </c>
      <c r="AG210" s="24"/>
      <c r="AH210" s="24">
        <f t="shared" si="28"/>
        <v>1</v>
      </c>
      <c r="AI210" s="44">
        <f t="shared" si="28"/>
        <v>0</v>
      </c>
      <c r="AJ210" s="22" t="s">
        <v>556</v>
      </c>
      <c r="AK210" s="45" t="s">
        <v>82</v>
      </c>
      <c r="AL210" s="47" t="s">
        <v>82</v>
      </c>
      <c r="AM210" s="45" t="s">
        <v>526</v>
      </c>
      <c r="AN210" s="45" t="s">
        <v>527</v>
      </c>
      <c r="AO210" s="25" t="s">
        <v>528</v>
      </c>
      <c r="AP210" s="25" t="s">
        <v>444</v>
      </c>
      <c r="AQ210" s="72"/>
    </row>
    <row r="211" spans="1:43" s="46" customFormat="1" ht="42" hidden="1" customHeight="1" x14ac:dyDescent="0.25">
      <c r="A211" s="42" t="s">
        <v>411</v>
      </c>
      <c r="B211" s="43" t="s">
        <v>412</v>
      </c>
      <c r="C211" s="43">
        <v>326</v>
      </c>
      <c r="D211" s="22" t="s">
        <v>552</v>
      </c>
      <c r="E211" s="22" t="s">
        <v>557</v>
      </c>
      <c r="F211" s="23">
        <v>44562</v>
      </c>
      <c r="G211" s="23">
        <v>44925</v>
      </c>
      <c r="H211" s="283"/>
      <c r="I211" s="24">
        <v>0.1</v>
      </c>
      <c r="J211" s="24">
        <v>8.3000000000000004E-2</v>
      </c>
      <c r="K211" s="24"/>
      <c r="L211" s="24">
        <v>8.3000000000000004E-2</v>
      </c>
      <c r="M211" s="24"/>
      <c r="N211" s="24">
        <v>8.3000000000000004E-2</v>
      </c>
      <c r="O211" s="24"/>
      <c r="P211" s="24">
        <v>8.3000000000000004E-2</v>
      </c>
      <c r="Q211" s="24"/>
      <c r="R211" s="24">
        <v>8.3000000000000004E-2</v>
      </c>
      <c r="S211" s="24"/>
      <c r="T211" s="24">
        <v>8.3000000000000004E-2</v>
      </c>
      <c r="U211" s="24"/>
      <c r="V211" s="24">
        <v>8.3000000000000004E-2</v>
      </c>
      <c r="W211" s="24"/>
      <c r="X211" s="24">
        <v>8.3000000000000004E-2</v>
      </c>
      <c r="Y211" s="24"/>
      <c r="Z211" s="24">
        <v>8.3000000000000004E-2</v>
      </c>
      <c r="AA211" s="24"/>
      <c r="AB211" s="24">
        <v>8.3000000000000004E-2</v>
      </c>
      <c r="AC211" s="24"/>
      <c r="AD211" s="24">
        <v>8.3000000000000004E-2</v>
      </c>
      <c r="AE211" s="24"/>
      <c r="AF211" s="24">
        <v>8.3000000000000004E-2</v>
      </c>
      <c r="AG211" s="24"/>
      <c r="AH211" s="24">
        <f t="shared" si="28"/>
        <v>0.99599999999999989</v>
      </c>
      <c r="AI211" s="44">
        <f t="shared" si="28"/>
        <v>0</v>
      </c>
      <c r="AJ211" s="22" t="s">
        <v>558</v>
      </c>
      <c r="AK211" s="45" t="s">
        <v>82</v>
      </c>
      <c r="AL211" s="47" t="s">
        <v>82</v>
      </c>
      <c r="AM211" s="45" t="s">
        <v>526</v>
      </c>
      <c r="AN211" s="45" t="s">
        <v>527</v>
      </c>
      <c r="AO211" s="25" t="s">
        <v>528</v>
      </c>
      <c r="AP211" s="25" t="s">
        <v>444</v>
      </c>
      <c r="AQ211" s="72"/>
    </row>
    <row r="212" spans="1:43" s="46" customFormat="1" ht="51" hidden="1" customHeight="1" x14ac:dyDescent="0.25">
      <c r="A212" s="42" t="s">
        <v>411</v>
      </c>
      <c r="B212" s="43" t="s">
        <v>412</v>
      </c>
      <c r="C212" s="43">
        <v>326</v>
      </c>
      <c r="D212" s="22" t="s">
        <v>552</v>
      </c>
      <c r="E212" s="22" t="s">
        <v>559</v>
      </c>
      <c r="F212" s="23">
        <v>44621</v>
      </c>
      <c r="G212" s="23">
        <v>44925</v>
      </c>
      <c r="H212" s="283"/>
      <c r="I212" s="24">
        <v>0.1</v>
      </c>
      <c r="J212" s="24"/>
      <c r="K212" s="24"/>
      <c r="L212" s="24"/>
      <c r="M212" s="24"/>
      <c r="N212" s="24">
        <v>0.1</v>
      </c>
      <c r="O212" s="24"/>
      <c r="P212" s="24">
        <v>0.1</v>
      </c>
      <c r="Q212" s="24"/>
      <c r="R212" s="24">
        <v>0.1</v>
      </c>
      <c r="S212" s="24"/>
      <c r="T212" s="24">
        <v>0.1</v>
      </c>
      <c r="U212" s="24"/>
      <c r="V212" s="24">
        <v>0.1</v>
      </c>
      <c r="W212" s="24"/>
      <c r="X212" s="24">
        <v>0.1</v>
      </c>
      <c r="Y212" s="24"/>
      <c r="Z212" s="24">
        <v>0.1</v>
      </c>
      <c r="AA212" s="24"/>
      <c r="AB212" s="24">
        <v>0.1</v>
      </c>
      <c r="AC212" s="24"/>
      <c r="AD212" s="24">
        <v>0.1</v>
      </c>
      <c r="AE212" s="24"/>
      <c r="AF212" s="24">
        <v>0.1</v>
      </c>
      <c r="AG212" s="24"/>
      <c r="AH212" s="24">
        <f t="shared" si="28"/>
        <v>0.99999999999999989</v>
      </c>
      <c r="AI212" s="44">
        <f t="shared" si="28"/>
        <v>0</v>
      </c>
      <c r="AJ212" s="22" t="s">
        <v>560</v>
      </c>
      <c r="AK212" s="45" t="s">
        <v>82</v>
      </c>
      <c r="AL212" s="47" t="s">
        <v>82</v>
      </c>
      <c r="AM212" s="45" t="s">
        <v>526</v>
      </c>
      <c r="AN212" s="45" t="s">
        <v>527</v>
      </c>
      <c r="AO212" s="25" t="s">
        <v>528</v>
      </c>
      <c r="AP212" s="25" t="s">
        <v>444</v>
      </c>
      <c r="AQ212" s="72"/>
    </row>
    <row r="213" spans="1:43" s="46" customFormat="1" ht="51" hidden="1" customHeight="1" x14ac:dyDescent="0.25">
      <c r="A213" s="42" t="s">
        <v>411</v>
      </c>
      <c r="B213" s="43" t="s">
        <v>412</v>
      </c>
      <c r="C213" s="43">
        <v>326</v>
      </c>
      <c r="D213" s="22" t="s">
        <v>552</v>
      </c>
      <c r="E213" s="22" t="s">
        <v>561</v>
      </c>
      <c r="F213" s="23">
        <v>44621</v>
      </c>
      <c r="G213" s="23">
        <v>44925</v>
      </c>
      <c r="H213" s="283"/>
      <c r="I213" s="24">
        <v>0.1</v>
      </c>
      <c r="J213" s="24"/>
      <c r="K213" s="24"/>
      <c r="L213" s="24"/>
      <c r="M213" s="24"/>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8"/>
        <v>0.99999999999999989</v>
      </c>
      <c r="AI213" s="44">
        <f>+K213+M213+O213+Q213+S213+U213+W213+Y213+AA213+AC213+AE213+AG213</f>
        <v>0</v>
      </c>
      <c r="AJ213" s="22" t="s">
        <v>562</v>
      </c>
      <c r="AK213" s="45" t="s">
        <v>82</v>
      </c>
      <c r="AL213" s="47" t="s">
        <v>82</v>
      </c>
      <c r="AM213" s="45" t="s">
        <v>526</v>
      </c>
      <c r="AN213" s="45" t="s">
        <v>527</v>
      </c>
      <c r="AO213" s="25" t="s">
        <v>528</v>
      </c>
      <c r="AP213" s="25" t="s">
        <v>444</v>
      </c>
      <c r="AQ213" s="72"/>
    </row>
    <row r="214" spans="1:43" s="46" customFormat="1" ht="39.75" hidden="1" customHeight="1" x14ac:dyDescent="0.25">
      <c r="A214" s="42" t="s">
        <v>411</v>
      </c>
      <c r="B214" s="43" t="s">
        <v>412</v>
      </c>
      <c r="C214" s="43">
        <v>326</v>
      </c>
      <c r="D214" s="22" t="s">
        <v>552</v>
      </c>
      <c r="E214" s="22" t="s">
        <v>563</v>
      </c>
      <c r="F214" s="23">
        <v>44621</v>
      </c>
      <c r="G214" s="23">
        <v>44925</v>
      </c>
      <c r="H214" s="283"/>
      <c r="I214" s="24">
        <v>0.1</v>
      </c>
      <c r="J214" s="24"/>
      <c r="K214" s="24"/>
      <c r="L214" s="24"/>
      <c r="M214" s="24"/>
      <c r="N214" s="24">
        <v>0.25</v>
      </c>
      <c r="O214" s="24"/>
      <c r="P214" s="24"/>
      <c r="Q214" s="24"/>
      <c r="R214" s="24"/>
      <c r="S214" s="24"/>
      <c r="T214" s="24">
        <v>0.25</v>
      </c>
      <c r="U214" s="24"/>
      <c r="V214" s="24"/>
      <c r="W214" s="24"/>
      <c r="X214" s="24"/>
      <c r="Y214" s="24"/>
      <c r="Z214" s="24">
        <v>0.25</v>
      </c>
      <c r="AA214" s="24"/>
      <c r="AB214" s="24"/>
      <c r="AC214" s="24"/>
      <c r="AD214" s="24"/>
      <c r="AE214" s="24"/>
      <c r="AF214" s="24">
        <v>0.25</v>
      </c>
      <c r="AG214" s="24"/>
      <c r="AH214" s="24">
        <f t="shared" si="28"/>
        <v>1</v>
      </c>
      <c r="AI214" s="44">
        <f>+K214+M214+O214+Q214+S214+U214+W214+Y214+AA214+AC214+AE214+AG214</f>
        <v>0</v>
      </c>
      <c r="AJ214" s="22" t="s">
        <v>564</v>
      </c>
      <c r="AK214" s="45" t="s">
        <v>82</v>
      </c>
      <c r="AL214" s="47" t="s">
        <v>82</v>
      </c>
      <c r="AM214" s="45" t="s">
        <v>526</v>
      </c>
      <c r="AN214" s="45" t="s">
        <v>527</v>
      </c>
      <c r="AO214" s="25" t="s">
        <v>528</v>
      </c>
      <c r="AP214" s="25" t="s">
        <v>444</v>
      </c>
      <c r="AQ214" s="72"/>
    </row>
    <row r="215" spans="1:43" s="46" customFormat="1" ht="57" hidden="1" x14ac:dyDescent="0.25">
      <c r="A215" s="42" t="s">
        <v>411</v>
      </c>
      <c r="B215" s="43" t="s">
        <v>412</v>
      </c>
      <c r="C215" s="43">
        <v>326</v>
      </c>
      <c r="D215" s="22" t="s">
        <v>552</v>
      </c>
      <c r="E215" s="22" t="s">
        <v>565</v>
      </c>
      <c r="F215" s="23">
        <v>44713</v>
      </c>
      <c r="G215" s="23">
        <v>44925</v>
      </c>
      <c r="H215" s="283"/>
      <c r="I215" s="24">
        <v>0.1</v>
      </c>
      <c r="J215" s="24"/>
      <c r="K215" s="24"/>
      <c r="L215" s="24"/>
      <c r="M215" s="24"/>
      <c r="N215" s="24"/>
      <c r="O215" s="24"/>
      <c r="P215" s="24"/>
      <c r="Q215" s="24"/>
      <c r="R215" s="24"/>
      <c r="S215" s="24"/>
      <c r="T215" s="24">
        <v>0.33</v>
      </c>
      <c r="U215" s="24"/>
      <c r="V215" s="24"/>
      <c r="W215" s="24"/>
      <c r="X215" s="24"/>
      <c r="Y215" s="24"/>
      <c r="Z215" s="24"/>
      <c r="AA215" s="24"/>
      <c r="AB215" s="24">
        <v>0.34</v>
      </c>
      <c r="AC215" s="24"/>
      <c r="AD215" s="24"/>
      <c r="AE215" s="24"/>
      <c r="AF215" s="24">
        <v>0.33</v>
      </c>
      <c r="AG215" s="24"/>
      <c r="AH215" s="24">
        <f t="shared" si="28"/>
        <v>1</v>
      </c>
      <c r="AI215" s="44">
        <f>+K215+M215+O215+Q215+S215+U215+W215+Y215+AA215+AC215+AE215+AG215</f>
        <v>0</v>
      </c>
      <c r="AJ215" s="22" t="s">
        <v>566</v>
      </c>
      <c r="AK215" s="45" t="s">
        <v>82</v>
      </c>
      <c r="AL215" s="47" t="s">
        <v>82</v>
      </c>
      <c r="AM215" s="45" t="s">
        <v>526</v>
      </c>
      <c r="AN215" s="45" t="s">
        <v>527</v>
      </c>
      <c r="AO215" s="25" t="s">
        <v>528</v>
      </c>
      <c r="AP215" s="25" t="s">
        <v>444</v>
      </c>
      <c r="AQ215" s="72"/>
    </row>
    <row r="216" spans="1:43" s="46" customFormat="1" ht="85.5" hidden="1" x14ac:dyDescent="0.25">
      <c r="A216" s="42" t="s">
        <v>411</v>
      </c>
      <c r="B216" s="43" t="s">
        <v>412</v>
      </c>
      <c r="C216" s="43">
        <v>326</v>
      </c>
      <c r="D216" s="22" t="s">
        <v>552</v>
      </c>
      <c r="E216" s="22" t="s">
        <v>567</v>
      </c>
      <c r="F216" s="23">
        <v>44621</v>
      </c>
      <c r="G216" s="23">
        <v>44925</v>
      </c>
      <c r="H216" s="283"/>
      <c r="I216" s="24">
        <v>0.1</v>
      </c>
      <c r="J216" s="47"/>
      <c r="K216" s="47"/>
      <c r="L216" s="47"/>
      <c r="M216" s="47"/>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28"/>
        <v>0.99999999999999989</v>
      </c>
      <c r="AI216" s="44">
        <f t="shared" si="28"/>
        <v>0</v>
      </c>
      <c r="AJ216" s="22" t="s">
        <v>568</v>
      </c>
      <c r="AK216" s="45" t="s">
        <v>82</v>
      </c>
      <c r="AL216" s="47" t="s">
        <v>82</v>
      </c>
      <c r="AM216" s="45" t="s">
        <v>526</v>
      </c>
      <c r="AN216" s="45" t="s">
        <v>527</v>
      </c>
      <c r="AO216" s="25" t="s">
        <v>528</v>
      </c>
      <c r="AP216" s="25" t="s">
        <v>444</v>
      </c>
      <c r="AQ216" s="72"/>
    </row>
    <row r="217" spans="1:43" s="46" customFormat="1" ht="57" hidden="1" x14ac:dyDescent="0.25">
      <c r="A217" s="42" t="s">
        <v>411</v>
      </c>
      <c r="B217" s="43" t="s">
        <v>412</v>
      </c>
      <c r="C217" s="43">
        <v>326</v>
      </c>
      <c r="D217" s="22" t="s">
        <v>552</v>
      </c>
      <c r="E217" s="22" t="s">
        <v>569</v>
      </c>
      <c r="F217" s="23">
        <v>44621</v>
      </c>
      <c r="G217" s="23">
        <v>44925</v>
      </c>
      <c r="H217" s="283"/>
      <c r="I217" s="24">
        <v>0.1</v>
      </c>
      <c r="J217" s="47"/>
      <c r="K217" s="47"/>
      <c r="L217" s="47"/>
      <c r="M217" s="47"/>
      <c r="N217" s="24">
        <v>0.1</v>
      </c>
      <c r="O217" s="24"/>
      <c r="P217" s="24">
        <v>0.1</v>
      </c>
      <c r="Q217" s="24"/>
      <c r="R217" s="24">
        <v>0.1</v>
      </c>
      <c r="S217" s="24"/>
      <c r="T217" s="24">
        <v>0.1</v>
      </c>
      <c r="U217" s="24"/>
      <c r="V217" s="24">
        <v>0.1</v>
      </c>
      <c r="W217" s="24"/>
      <c r="X217" s="24">
        <v>0.1</v>
      </c>
      <c r="Y217" s="24"/>
      <c r="Z217" s="24">
        <v>0.1</v>
      </c>
      <c r="AA217" s="24"/>
      <c r="AB217" s="24">
        <v>0.1</v>
      </c>
      <c r="AC217" s="24"/>
      <c r="AD217" s="24">
        <v>0.1</v>
      </c>
      <c r="AE217" s="24"/>
      <c r="AF217" s="24">
        <v>0.1</v>
      </c>
      <c r="AG217" s="24"/>
      <c r="AH217" s="24">
        <f t="shared" ref="AH217:AI232" si="29">+J217+L217+N217+P217+R217+T217+V217+X217+Z217+AB217+AD217+AF217</f>
        <v>0.99999999999999989</v>
      </c>
      <c r="AI217" s="44">
        <f t="shared" si="29"/>
        <v>0</v>
      </c>
      <c r="AJ217" s="54" t="s">
        <v>570</v>
      </c>
      <c r="AK217" s="45" t="s">
        <v>82</v>
      </c>
      <c r="AL217" s="47" t="s">
        <v>82</v>
      </c>
      <c r="AM217" s="45" t="s">
        <v>526</v>
      </c>
      <c r="AN217" s="45" t="s">
        <v>527</v>
      </c>
      <c r="AO217" s="25" t="s">
        <v>528</v>
      </c>
      <c r="AP217" s="25" t="s">
        <v>444</v>
      </c>
      <c r="AQ217" s="72"/>
    </row>
    <row r="218" spans="1:43" s="46" customFormat="1" ht="57" hidden="1" x14ac:dyDescent="0.25">
      <c r="A218" s="42" t="s">
        <v>411</v>
      </c>
      <c r="B218" s="43" t="s">
        <v>412</v>
      </c>
      <c r="C218" s="43">
        <v>326</v>
      </c>
      <c r="D218" s="22" t="s">
        <v>552</v>
      </c>
      <c r="E218" s="22" t="s">
        <v>571</v>
      </c>
      <c r="F218" s="23">
        <v>44713</v>
      </c>
      <c r="G218" s="23">
        <v>44742</v>
      </c>
      <c r="H218" s="283"/>
      <c r="I218" s="24">
        <v>0.1</v>
      </c>
      <c r="J218" s="24"/>
      <c r="K218" s="24"/>
      <c r="L218" s="24"/>
      <c r="M218" s="24"/>
      <c r="N218" s="24"/>
      <c r="O218" s="24"/>
      <c r="P218" s="24"/>
      <c r="Q218" s="24"/>
      <c r="R218" s="24"/>
      <c r="S218" s="24"/>
      <c r="T218" s="24">
        <v>1</v>
      </c>
      <c r="U218" s="24"/>
      <c r="V218" s="24"/>
      <c r="W218" s="24"/>
      <c r="X218" s="24"/>
      <c r="Y218" s="24"/>
      <c r="Z218" s="24"/>
      <c r="AA218" s="24"/>
      <c r="AB218" s="24"/>
      <c r="AC218" s="24"/>
      <c r="AD218" s="24"/>
      <c r="AE218" s="24"/>
      <c r="AF218" s="24"/>
      <c r="AG218" s="24"/>
      <c r="AH218" s="28">
        <f t="shared" si="29"/>
        <v>1</v>
      </c>
      <c r="AI218" s="29">
        <v>0</v>
      </c>
      <c r="AJ218" s="22" t="s">
        <v>522</v>
      </c>
      <c r="AK218" s="45" t="s">
        <v>82</v>
      </c>
      <c r="AL218" s="47" t="s">
        <v>82</v>
      </c>
      <c r="AM218" s="45" t="s">
        <v>526</v>
      </c>
      <c r="AN218" s="45" t="s">
        <v>527</v>
      </c>
      <c r="AO218" s="25" t="s">
        <v>528</v>
      </c>
      <c r="AP218" s="25" t="s">
        <v>444</v>
      </c>
      <c r="AQ218" s="72"/>
    </row>
    <row r="219" spans="1:43" s="46" customFormat="1" ht="99.75" hidden="1" x14ac:dyDescent="0.25">
      <c r="A219" s="42" t="s">
        <v>41</v>
      </c>
      <c r="B219" s="43" t="s">
        <v>437</v>
      </c>
      <c r="C219" s="43">
        <v>424</v>
      </c>
      <c r="D219" s="22" t="s">
        <v>572</v>
      </c>
      <c r="E219" s="22" t="s">
        <v>573</v>
      </c>
      <c r="F219" s="23">
        <v>44593</v>
      </c>
      <c r="G219" s="23">
        <v>44804</v>
      </c>
      <c r="H219" s="271">
        <f>+I219+I220+I221</f>
        <v>1</v>
      </c>
      <c r="I219" s="24">
        <v>0.6</v>
      </c>
      <c r="J219" s="24"/>
      <c r="K219" s="24"/>
      <c r="L219" s="24">
        <v>0.1</v>
      </c>
      <c r="M219" s="24"/>
      <c r="N219" s="24">
        <v>0.15</v>
      </c>
      <c r="O219" s="24"/>
      <c r="P219" s="24">
        <v>0.15</v>
      </c>
      <c r="Q219" s="24"/>
      <c r="R219" s="24">
        <v>0.15</v>
      </c>
      <c r="S219" s="24"/>
      <c r="T219" s="24">
        <v>0.15</v>
      </c>
      <c r="U219" s="24"/>
      <c r="V219" s="24">
        <v>0.15</v>
      </c>
      <c r="W219" s="24"/>
      <c r="X219" s="24">
        <v>0.15</v>
      </c>
      <c r="Y219" s="24"/>
      <c r="Z219" s="24"/>
      <c r="AA219" s="24"/>
      <c r="AB219" s="24"/>
      <c r="AC219" s="24"/>
      <c r="AD219" s="24"/>
      <c r="AE219" s="24"/>
      <c r="AF219" s="24"/>
      <c r="AG219" s="24"/>
      <c r="AH219" s="24">
        <f t="shared" si="29"/>
        <v>1</v>
      </c>
      <c r="AI219" s="44">
        <f t="shared" si="29"/>
        <v>0</v>
      </c>
      <c r="AJ219" s="22" t="s">
        <v>574</v>
      </c>
      <c r="AK219" s="309">
        <v>0.3</v>
      </c>
      <c r="AL219" s="269">
        <v>80000000</v>
      </c>
      <c r="AM219" s="45" t="s">
        <v>305</v>
      </c>
      <c r="AN219" s="45" t="s">
        <v>306</v>
      </c>
      <c r="AO219" s="45" t="s">
        <v>575</v>
      </c>
      <c r="AP219" s="25" t="s">
        <v>307</v>
      </c>
      <c r="AQ219" s="72"/>
    </row>
    <row r="220" spans="1:43" s="46" customFormat="1" ht="84.75" hidden="1" customHeight="1" x14ac:dyDescent="0.25">
      <c r="A220" s="42" t="s">
        <v>41</v>
      </c>
      <c r="B220" s="43" t="s">
        <v>437</v>
      </c>
      <c r="C220" s="43">
        <v>424</v>
      </c>
      <c r="D220" s="22" t="s">
        <v>572</v>
      </c>
      <c r="E220" s="22" t="s">
        <v>576</v>
      </c>
      <c r="F220" s="23">
        <v>44805</v>
      </c>
      <c r="G220" s="23">
        <v>44865</v>
      </c>
      <c r="H220" s="271"/>
      <c r="I220" s="24">
        <v>0.1</v>
      </c>
      <c r="J220" s="24"/>
      <c r="K220" s="24"/>
      <c r="L220" s="24"/>
      <c r="M220" s="24"/>
      <c r="N220" s="24"/>
      <c r="O220" s="24"/>
      <c r="P220" s="24"/>
      <c r="Q220" s="24"/>
      <c r="R220" s="24"/>
      <c r="S220" s="24"/>
      <c r="T220" s="24"/>
      <c r="U220" s="24"/>
      <c r="V220" s="24"/>
      <c r="W220" s="24"/>
      <c r="X220" s="24"/>
      <c r="Y220" s="24"/>
      <c r="Z220" s="24">
        <v>0.5</v>
      </c>
      <c r="AA220" s="24"/>
      <c r="AB220" s="24">
        <v>0.5</v>
      </c>
      <c r="AC220" s="24"/>
      <c r="AD220" s="24"/>
      <c r="AE220" s="24"/>
      <c r="AF220" s="24"/>
      <c r="AG220" s="24"/>
      <c r="AH220" s="24">
        <f t="shared" si="29"/>
        <v>1</v>
      </c>
      <c r="AI220" s="44">
        <f t="shared" si="29"/>
        <v>0</v>
      </c>
      <c r="AJ220" s="22" t="s">
        <v>577</v>
      </c>
      <c r="AK220" s="302"/>
      <c r="AL220" s="270"/>
      <c r="AM220" s="45" t="s">
        <v>305</v>
      </c>
      <c r="AN220" s="45" t="s">
        <v>306</v>
      </c>
      <c r="AO220" s="45" t="s">
        <v>575</v>
      </c>
      <c r="AP220" s="25" t="s">
        <v>307</v>
      </c>
      <c r="AQ220" s="72"/>
    </row>
    <row r="221" spans="1:43" s="46" customFormat="1" ht="57" hidden="1" x14ac:dyDescent="0.25">
      <c r="A221" s="42" t="s">
        <v>41</v>
      </c>
      <c r="B221" s="43" t="s">
        <v>437</v>
      </c>
      <c r="C221" s="43">
        <v>424</v>
      </c>
      <c r="D221" s="22" t="s">
        <v>572</v>
      </c>
      <c r="E221" s="22" t="s">
        <v>578</v>
      </c>
      <c r="F221" s="23">
        <v>44866</v>
      </c>
      <c r="G221" s="23">
        <v>44925</v>
      </c>
      <c r="H221" s="271"/>
      <c r="I221" s="24">
        <v>0.3</v>
      </c>
      <c r="J221" s="24"/>
      <c r="K221" s="24"/>
      <c r="L221" s="24"/>
      <c r="M221" s="24"/>
      <c r="N221" s="24"/>
      <c r="O221" s="24"/>
      <c r="P221" s="24"/>
      <c r="Q221" s="24"/>
      <c r="R221" s="24"/>
      <c r="S221" s="24"/>
      <c r="T221" s="24"/>
      <c r="U221" s="24"/>
      <c r="V221" s="24"/>
      <c r="W221" s="24"/>
      <c r="X221" s="24"/>
      <c r="Y221" s="24"/>
      <c r="Z221" s="24"/>
      <c r="AA221" s="24"/>
      <c r="AB221" s="24"/>
      <c r="AC221" s="24"/>
      <c r="AD221" s="24">
        <v>0.5</v>
      </c>
      <c r="AE221" s="24"/>
      <c r="AF221" s="24">
        <v>0.5</v>
      </c>
      <c r="AG221" s="24"/>
      <c r="AH221" s="24">
        <f t="shared" si="29"/>
        <v>1</v>
      </c>
      <c r="AI221" s="44">
        <f t="shared" si="29"/>
        <v>0</v>
      </c>
      <c r="AJ221" s="22" t="s">
        <v>579</v>
      </c>
      <c r="AK221" s="302"/>
      <c r="AL221" s="277"/>
      <c r="AM221" s="45" t="s">
        <v>305</v>
      </c>
      <c r="AN221" s="45" t="s">
        <v>306</v>
      </c>
      <c r="AO221" s="45" t="s">
        <v>575</v>
      </c>
      <c r="AP221" s="25" t="s">
        <v>307</v>
      </c>
      <c r="AQ221" s="72"/>
    </row>
    <row r="222" spans="1:43" s="46" customFormat="1" ht="42.75" hidden="1" x14ac:dyDescent="0.25">
      <c r="A222" s="42" t="s">
        <v>41</v>
      </c>
      <c r="B222" s="43" t="s">
        <v>437</v>
      </c>
      <c r="C222" s="43">
        <v>424</v>
      </c>
      <c r="D222" s="22" t="s">
        <v>580</v>
      </c>
      <c r="E222" s="22" t="s">
        <v>581</v>
      </c>
      <c r="F222" s="23">
        <v>44593</v>
      </c>
      <c r="G222" s="23">
        <v>44895</v>
      </c>
      <c r="H222" s="271">
        <f>+I222+I223+I224+I376+I225+I226+I227</f>
        <v>1</v>
      </c>
      <c r="I222" s="24">
        <v>0.2</v>
      </c>
      <c r="J222" s="24">
        <v>0.1</v>
      </c>
      <c r="K222" s="24"/>
      <c r="L222" s="24">
        <v>0.15</v>
      </c>
      <c r="M222" s="24"/>
      <c r="N222" s="24">
        <v>0.2</v>
      </c>
      <c r="O222" s="24"/>
      <c r="P222" s="24">
        <v>0.2</v>
      </c>
      <c r="Q222" s="24"/>
      <c r="R222" s="24">
        <v>0.2</v>
      </c>
      <c r="S222" s="24"/>
      <c r="T222" s="24">
        <v>0.15</v>
      </c>
      <c r="U222" s="24"/>
      <c r="V222" s="24"/>
      <c r="W222" s="24"/>
      <c r="X222" s="24"/>
      <c r="Y222" s="24"/>
      <c r="Z222" s="24"/>
      <c r="AA222" s="24"/>
      <c r="AB222" s="24"/>
      <c r="AC222" s="24"/>
      <c r="AD222" s="24"/>
      <c r="AE222" s="24"/>
      <c r="AF222" s="24"/>
      <c r="AG222" s="24"/>
      <c r="AH222" s="24">
        <f t="shared" si="29"/>
        <v>1</v>
      </c>
      <c r="AI222" s="44">
        <f t="shared" si="29"/>
        <v>0</v>
      </c>
      <c r="AJ222" s="22" t="s">
        <v>543</v>
      </c>
      <c r="AK222" s="302">
        <v>224</v>
      </c>
      <c r="AL222" s="269">
        <v>3186037000</v>
      </c>
      <c r="AM222" s="45" t="s">
        <v>305</v>
      </c>
      <c r="AN222" s="45" t="s">
        <v>306</v>
      </c>
      <c r="AO222" s="45" t="s">
        <v>575</v>
      </c>
      <c r="AP222" s="25" t="s">
        <v>307</v>
      </c>
      <c r="AQ222" s="72"/>
    </row>
    <row r="223" spans="1:43" s="46" customFormat="1" ht="42.75" hidden="1" x14ac:dyDescent="0.25">
      <c r="A223" s="42" t="s">
        <v>41</v>
      </c>
      <c r="B223" s="43" t="s">
        <v>437</v>
      </c>
      <c r="C223" s="43">
        <v>424</v>
      </c>
      <c r="D223" s="22" t="s">
        <v>580</v>
      </c>
      <c r="E223" s="22" t="s">
        <v>582</v>
      </c>
      <c r="F223" s="23">
        <v>44621</v>
      </c>
      <c r="G223" s="23">
        <v>44895</v>
      </c>
      <c r="H223" s="271"/>
      <c r="I223" s="24">
        <v>0.05</v>
      </c>
      <c r="J223" s="24"/>
      <c r="K223" s="24"/>
      <c r="L223" s="24"/>
      <c r="M223" s="24"/>
      <c r="N223" s="24">
        <v>0.15</v>
      </c>
      <c r="O223" s="24"/>
      <c r="P223" s="24">
        <v>0.15</v>
      </c>
      <c r="Q223" s="24"/>
      <c r="R223" s="24">
        <v>0.1</v>
      </c>
      <c r="S223" s="24"/>
      <c r="T223" s="24">
        <v>0.1</v>
      </c>
      <c r="U223" s="24"/>
      <c r="V223" s="24">
        <v>0.1</v>
      </c>
      <c r="W223" s="24"/>
      <c r="X223" s="24">
        <v>0.1</v>
      </c>
      <c r="Y223" s="24"/>
      <c r="Z223" s="24">
        <v>0.1</v>
      </c>
      <c r="AA223" s="24"/>
      <c r="AB223" s="24">
        <v>0.1</v>
      </c>
      <c r="AC223" s="24"/>
      <c r="AD223" s="24">
        <v>0.1</v>
      </c>
      <c r="AE223" s="24"/>
      <c r="AF223" s="24"/>
      <c r="AG223" s="24"/>
      <c r="AH223" s="24">
        <f t="shared" si="29"/>
        <v>0.99999999999999989</v>
      </c>
      <c r="AI223" s="44">
        <f t="shared" si="29"/>
        <v>0</v>
      </c>
      <c r="AJ223" s="22" t="s">
        <v>545</v>
      </c>
      <c r="AK223" s="302"/>
      <c r="AL223" s="270"/>
      <c r="AM223" s="45" t="s">
        <v>305</v>
      </c>
      <c r="AN223" s="45" t="s">
        <v>306</v>
      </c>
      <c r="AO223" s="45" t="s">
        <v>575</v>
      </c>
      <c r="AP223" s="25" t="s">
        <v>307</v>
      </c>
      <c r="AQ223" s="72"/>
    </row>
    <row r="224" spans="1:43" s="46" customFormat="1" ht="99.75" hidden="1" x14ac:dyDescent="0.25">
      <c r="A224" s="42" t="s">
        <v>41</v>
      </c>
      <c r="B224" s="43" t="s">
        <v>437</v>
      </c>
      <c r="C224" s="43">
        <v>424</v>
      </c>
      <c r="D224" s="22" t="s">
        <v>580</v>
      </c>
      <c r="E224" s="22" t="s">
        <v>583</v>
      </c>
      <c r="F224" s="23">
        <v>44621</v>
      </c>
      <c r="G224" s="23">
        <v>44895</v>
      </c>
      <c r="H224" s="271"/>
      <c r="I224" s="24">
        <v>0.25</v>
      </c>
      <c r="J224" s="24"/>
      <c r="K224" s="24"/>
      <c r="L224" s="24"/>
      <c r="M224" s="24"/>
      <c r="N224" s="24">
        <v>0.15</v>
      </c>
      <c r="O224" s="24"/>
      <c r="P224" s="24">
        <v>0.15</v>
      </c>
      <c r="Q224" s="24"/>
      <c r="R224" s="24">
        <v>0.1</v>
      </c>
      <c r="S224" s="24"/>
      <c r="T224" s="24">
        <v>0.1</v>
      </c>
      <c r="U224" s="24"/>
      <c r="V224" s="24">
        <v>0.1</v>
      </c>
      <c r="W224" s="24"/>
      <c r="X224" s="24">
        <v>0.1</v>
      </c>
      <c r="Y224" s="24"/>
      <c r="Z224" s="24">
        <v>0.1</v>
      </c>
      <c r="AA224" s="24"/>
      <c r="AB224" s="24">
        <v>0.1</v>
      </c>
      <c r="AC224" s="24"/>
      <c r="AD224" s="24">
        <v>0.1</v>
      </c>
      <c r="AE224" s="24"/>
      <c r="AF224" s="24"/>
      <c r="AG224" s="24"/>
      <c r="AH224" s="24">
        <f t="shared" si="29"/>
        <v>0.99999999999999989</v>
      </c>
      <c r="AI224" s="44">
        <f t="shared" si="29"/>
        <v>0</v>
      </c>
      <c r="AJ224" s="22" t="s">
        <v>460</v>
      </c>
      <c r="AK224" s="302"/>
      <c r="AL224" s="270"/>
      <c r="AM224" s="45" t="s">
        <v>305</v>
      </c>
      <c r="AN224" s="45" t="s">
        <v>306</v>
      </c>
      <c r="AO224" s="45" t="s">
        <v>575</v>
      </c>
      <c r="AP224" s="25" t="s">
        <v>307</v>
      </c>
      <c r="AQ224" s="72"/>
    </row>
    <row r="225" spans="1:43" s="46" customFormat="1" ht="142.5" hidden="1" x14ac:dyDescent="0.25">
      <c r="A225" s="42" t="s">
        <v>41</v>
      </c>
      <c r="B225" s="43" t="s">
        <v>437</v>
      </c>
      <c r="C225" s="43">
        <v>424</v>
      </c>
      <c r="D225" s="22" t="s">
        <v>580</v>
      </c>
      <c r="E225" s="22" t="s">
        <v>584</v>
      </c>
      <c r="F225" s="23">
        <v>44564</v>
      </c>
      <c r="G225" s="23">
        <v>44864</v>
      </c>
      <c r="H225" s="271"/>
      <c r="I225" s="24">
        <v>0.25</v>
      </c>
      <c r="J225" s="24">
        <v>0.1</v>
      </c>
      <c r="K225" s="24"/>
      <c r="L225" s="24">
        <v>0.1</v>
      </c>
      <c r="M225" s="24"/>
      <c r="N225" s="24">
        <v>0.1</v>
      </c>
      <c r="O225" s="24"/>
      <c r="P225" s="24">
        <v>0.1</v>
      </c>
      <c r="Q225" s="24"/>
      <c r="R225" s="24">
        <v>0.1</v>
      </c>
      <c r="S225" s="24"/>
      <c r="T225" s="24">
        <v>0.1</v>
      </c>
      <c r="U225" s="24"/>
      <c r="V225" s="24">
        <v>0.1</v>
      </c>
      <c r="W225" s="24"/>
      <c r="X225" s="24">
        <v>0.1</v>
      </c>
      <c r="Y225" s="24"/>
      <c r="Z225" s="24">
        <v>0.1</v>
      </c>
      <c r="AA225" s="24"/>
      <c r="AB225" s="24">
        <v>0.1</v>
      </c>
      <c r="AC225" s="24"/>
      <c r="AD225" s="24"/>
      <c r="AE225" s="24"/>
      <c r="AF225" s="24"/>
      <c r="AG225" s="24"/>
      <c r="AH225" s="24">
        <f t="shared" si="29"/>
        <v>0.99999999999999989</v>
      </c>
      <c r="AI225" s="44">
        <f t="shared" si="29"/>
        <v>0</v>
      </c>
      <c r="AJ225" s="22" t="s">
        <v>585</v>
      </c>
      <c r="AK225" s="302"/>
      <c r="AL225" s="270"/>
      <c r="AM225" s="45" t="s">
        <v>305</v>
      </c>
      <c r="AN225" s="45" t="s">
        <v>306</v>
      </c>
      <c r="AO225" s="45" t="s">
        <v>575</v>
      </c>
      <c r="AP225" s="25" t="s">
        <v>307</v>
      </c>
      <c r="AQ225" s="72"/>
    </row>
    <row r="226" spans="1:43" s="46" customFormat="1" ht="42.75" hidden="1" x14ac:dyDescent="0.25">
      <c r="A226" s="42" t="s">
        <v>41</v>
      </c>
      <c r="B226" s="43" t="s">
        <v>437</v>
      </c>
      <c r="C226" s="43">
        <v>424</v>
      </c>
      <c r="D226" s="22" t="s">
        <v>580</v>
      </c>
      <c r="E226" s="22" t="s">
        <v>586</v>
      </c>
      <c r="F226" s="23">
        <v>44564</v>
      </c>
      <c r="G226" s="23">
        <v>44925</v>
      </c>
      <c r="H226" s="271"/>
      <c r="I226" s="24">
        <v>0.2</v>
      </c>
      <c r="J226" s="24">
        <v>0.08</v>
      </c>
      <c r="K226" s="24"/>
      <c r="L226" s="24">
        <v>0.08</v>
      </c>
      <c r="M226" s="24"/>
      <c r="N226" s="24">
        <v>0.1</v>
      </c>
      <c r="O226" s="24"/>
      <c r="P226" s="24">
        <v>0.08</v>
      </c>
      <c r="Q226" s="24"/>
      <c r="R226" s="24">
        <v>0.08</v>
      </c>
      <c r="S226" s="24"/>
      <c r="T226" s="24">
        <v>0.1</v>
      </c>
      <c r="U226" s="24"/>
      <c r="V226" s="24">
        <v>0.08</v>
      </c>
      <c r="W226" s="24"/>
      <c r="X226" s="24">
        <v>0.08</v>
      </c>
      <c r="Y226" s="24"/>
      <c r="Z226" s="24">
        <v>0.08</v>
      </c>
      <c r="AA226" s="24"/>
      <c r="AB226" s="24">
        <v>0.08</v>
      </c>
      <c r="AC226" s="24"/>
      <c r="AD226" s="24">
        <v>0.08</v>
      </c>
      <c r="AE226" s="24"/>
      <c r="AF226" s="24">
        <v>0.08</v>
      </c>
      <c r="AG226" s="24"/>
      <c r="AH226" s="24">
        <f t="shared" si="29"/>
        <v>0.99999999999999978</v>
      </c>
      <c r="AI226" s="44">
        <f t="shared" si="29"/>
        <v>0</v>
      </c>
      <c r="AJ226" s="22" t="s">
        <v>587</v>
      </c>
      <c r="AK226" s="302"/>
      <c r="AL226" s="270"/>
      <c r="AM226" s="45" t="s">
        <v>305</v>
      </c>
      <c r="AN226" s="45" t="s">
        <v>306</v>
      </c>
      <c r="AO226" s="45" t="s">
        <v>575</v>
      </c>
      <c r="AP226" s="25" t="s">
        <v>307</v>
      </c>
      <c r="AQ226" s="72"/>
    </row>
    <row r="227" spans="1:43" s="46" customFormat="1" ht="87" hidden="1" customHeight="1" x14ac:dyDescent="0.25">
      <c r="A227" s="42" t="s">
        <v>41</v>
      </c>
      <c r="B227" s="43" t="s">
        <v>437</v>
      </c>
      <c r="C227" s="43">
        <v>424</v>
      </c>
      <c r="D227" s="22" t="s">
        <v>580</v>
      </c>
      <c r="E227" s="22" t="s">
        <v>588</v>
      </c>
      <c r="F227" s="23">
        <v>44743</v>
      </c>
      <c r="G227" s="23">
        <v>44925</v>
      </c>
      <c r="H227" s="271"/>
      <c r="I227" s="24">
        <v>0.05</v>
      </c>
      <c r="J227" s="24"/>
      <c r="K227" s="24"/>
      <c r="L227" s="24"/>
      <c r="M227" s="24"/>
      <c r="N227" s="24"/>
      <c r="O227" s="24"/>
      <c r="P227" s="24"/>
      <c r="Q227" s="24"/>
      <c r="R227" s="24"/>
      <c r="S227" s="24"/>
      <c r="T227" s="24"/>
      <c r="U227" s="24"/>
      <c r="V227" s="24">
        <v>0.1</v>
      </c>
      <c r="W227" s="24"/>
      <c r="X227" s="24">
        <v>0.15</v>
      </c>
      <c r="Y227" s="24"/>
      <c r="Z227" s="24">
        <v>0.2</v>
      </c>
      <c r="AA227" s="24"/>
      <c r="AB227" s="24">
        <v>0.2</v>
      </c>
      <c r="AC227" s="24"/>
      <c r="AD227" s="24">
        <v>0.2</v>
      </c>
      <c r="AE227" s="24"/>
      <c r="AF227" s="24">
        <v>0.15</v>
      </c>
      <c r="AG227" s="24"/>
      <c r="AH227" s="24">
        <f t="shared" si="29"/>
        <v>1</v>
      </c>
      <c r="AI227" s="44">
        <f t="shared" si="29"/>
        <v>0</v>
      </c>
      <c r="AJ227" s="22" t="s">
        <v>551</v>
      </c>
      <c r="AK227" s="302"/>
      <c r="AL227" s="270"/>
      <c r="AM227" s="45" t="s">
        <v>305</v>
      </c>
      <c r="AN227" s="45" t="s">
        <v>306</v>
      </c>
      <c r="AO227" s="45" t="s">
        <v>575</v>
      </c>
      <c r="AP227" s="25" t="s">
        <v>307</v>
      </c>
      <c r="AQ227" s="72"/>
    </row>
    <row r="228" spans="1:43" s="46" customFormat="1" ht="42.75" hidden="1" x14ac:dyDescent="0.25">
      <c r="A228" s="42" t="s">
        <v>41</v>
      </c>
      <c r="B228" s="43" t="s">
        <v>437</v>
      </c>
      <c r="C228" s="43">
        <v>424</v>
      </c>
      <c r="D228" s="22" t="s">
        <v>589</v>
      </c>
      <c r="E228" s="22" t="s">
        <v>590</v>
      </c>
      <c r="F228" s="23">
        <v>44682</v>
      </c>
      <c r="G228" s="23">
        <v>44895</v>
      </c>
      <c r="H228" s="264">
        <f>+I228+I230+I231+I232+I233</f>
        <v>1</v>
      </c>
      <c r="I228" s="24">
        <v>0.2</v>
      </c>
      <c r="J228" s="24"/>
      <c r="K228" s="24"/>
      <c r="L228" s="24"/>
      <c r="M228" s="24"/>
      <c r="N228" s="24"/>
      <c r="O228" s="24"/>
      <c r="P228" s="24"/>
      <c r="Q228" s="24"/>
      <c r="R228" s="24">
        <v>0.2</v>
      </c>
      <c r="S228" s="24"/>
      <c r="T228" s="24">
        <v>0.2</v>
      </c>
      <c r="U228" s="24"/>
      <c r="V228" s="24">
        <v>0.2</v>
      </c>
      <c r="W228" s="24"/>
      <c r="X228" s="24">
        <v>0.2</v>
      </c>
      <c r="Y228" s="24"/>
      <c r="Z228" s="24">
        <v>0.1</v>
      </c>
      <c r="AA228" s="24"/>
      <c r="AB228" s="24">
        <v>0.05</v>
      </c>
      <c r="AC228" s="24"/>
      <c r="AD228" s="24">
        <v>0.05</v>
      </c>
      <c r="AE228" s="24"/>
      <c r="AF228" s="24"/>
      <c r="AG228" s="24"/>
      <c r="AH228" s="24">
        <f t="shared" si="29"/>
        <v>1</v>
      </c>
      <c r="AI228" s="44">
        <f t="shared" si="29"/>
        <v>0</v>
      </c>
      <c r="AJ228" s="22" t="s">
        <v>543</v>
      </c>
      <c r="AK228" s="290">
        <v>1845</v>
      </c>
      <c r="AL228" s="270"/>
      <c r="AM228" s="45" t="s">
        <v>305</v>
      </c>
      <c r="AN228" s="45" t="s">
        <v>591</v>
      </c>
      <c r="AO228" s="45" t="s">
        <v>575</v>
      </c>
      <c r="AP228" s="25" t="s">
        <v>307</v>
      </c>
      <c r="AQ228" s="72"/>
    </row>
    <row r="229" spans="1:43" s="46" customFormat="1" ht="42.75" hidden="1" x14ac:dyDescent="0.25">
      <c r="A229" s="42" t="s">
        <v>41</v>
      </c>
      <c r="B229" s="43" t="s">
        <v>437</v>
      </c>
      <c r="C229" s="43">
        <v>424</v>
      </c>
      <c r="D229" s="22" t="s">
        <v>589</v>
      </c>
      <c r="E229" s="22" t="s">
        <v>592</v>
      </c>
      <c r="F229" s="23">
        <v>44684</v>
      </c>
      <c r="G229" s="23">
        <v>44711</v>
      </c>
      <c r="H229" s="265"/>
      <c r="I229" s="24">
        <v>0.2</v>
      </c>
      <c r="J229" s="24"/>
      <c r="K229" s="24"/>
      <c r="L229" s="24"/>
      <c r="M229" s="24"/>
      <c r="N229" s="24"/>
      <c r="O229" s="24"/>
      <c r="P229" s="24"/>
      <c r="Q229" s="24"/>
      <c r="R229" s="24">
        <v>1</v>
      </c>
      <c r="S229" s="24"/>
      <c r="T229" s="24"/>
      <c r="U229" s="24"/>
      <c r="V229" s="24"/>
      <c r="W229" s="24"/>
      <c r="X229" s="24"/>
      <c r="Y229" s="24"/>
      <c r="Z229" s="24"/>
      <c r="AA229" s="24"/>
      <c r="AB229" s="24"/>
      <c r="AC229" s="24"/>
      <c r="AD229" s="24"/>
      <c r="AE229" s="24"/>
      <c r="AF229" s="24"/>
      <c r="AG229" s="24"/>
      <c r="AH229" s="24">
        <f t="shared" si="29"/>
        <v>1</v>
      </c>
      <c r="AI229" s="44">
        <f t="shared" si="29"/>
        <v>0</v>
      </c>
      <c r="AJ229" s="22" t="s">
        <v>593</v>
      </c>
      <c r="AK229" s="291"/>
      <c r="AL229" s="270"/>
      <c r="AM229" s="45" t="s">
        <v>305</v>
      </c>
      <c r="AN229" s="45" t="s">
        <v>591</v>
      </c>
      <c r="AO229" s="45" t="s">
        <v>575</v>
      </c>
      <c r="AP229" s="25" t="s">
        <v>307</v>
      </c>
      <c r="AQ229" s="72"/>
    </row>
    <row r="230" spans="1:43" s="46" customFormat="1" ht="42.75" hidden="1" x14ac:dyDescent="0.25">
      <c r="A230" s="42" t="s">
        <v>41</v>
      </c>
      <c r="B230" s="43" t="s">
        <v>437</v>
      </c>
      <c r="C230" s="43">
        <v>424</v>
      </c>
      <c r="D230" s="22" t="s">
        <v>589</v>
      </c>
      <c r="E230" s="22" t="s">
        <v>594</v>
      </c>
      <c r="F230" s="23">
        <v>44621</v>
      </c>
      <c r="G230" s="23">
        <v>44742</v>
      </c>
      <c r="H230" s="265"/>
      <c r="I230" s="24">
        <v>0.05</v>
      </c>
      <c r="J230" s="24"/>
      <c r="K230" s="24"/>
      <c r="L230" s="24"/>
      <c r="M230" s="24"/>
      <c r="N230" s="24">
        <v>0.2</v>
      </c>
      <c r="O230" s="24"/>
      <c r="P230" s="24">
        <v>0.2</v>
      </c>
      <c r="Q230" s="24"/>
      <c r="R230" s="24">
        <v>0.3</v>
      </c>
      <c r="S230" s="24"/>
      <c r="T230" s="24">
        <v>0.3</v>
      </c>
      <c r="U230" s="24"/>
      <c r="V230" s="24"/>
      <c r="W230" s="24"/>
      <c r="X230" s="24"/>
      <c r="Y230" s="24"/>
      <c r="Z230" s="24"/>
      <c r="AA230" s="24"/>
      <c r="AB230" s="24"/>
      <c r="AC230" s="24"/>
      <c r="AD230" s="24"/>
      <c r="AE230" s="24"/>
      <c r="AF230" s="24"/>
      <c r="AG230" s="24"/>
      <c r="AH230" s="24">
        <f t="shared" si="29"/>
        <v>1</v>
      </c>
      <c r="AI230" s="44">
        <f t="shared" si="29"/>
        <v>0</v>
      </c>
      <c r="AJ230" s="22" t="s">
        <v>545</v>
      </c>
      <c r="AK230" s="291"/>
      <c r="AL230" s="270"/>
      <c r="AM230" s="45" t="s">
        <v>305</v>
      </c>
      <c r="AN230" s="45" t="s">
        <v>591</v>
      </c>
      <c r="AO230" s="45" t="s">
        <v>575</v>
      </c>
      <c r="AP230" s="25" t="s">
        <v>307</v>
      </c>
      <c r="AQ230" s="72"/>
    </row>
    <row r="231" spans="1:43" s="46" customFormat="1" ht="71.25" hidden="1" x14ac:dyDescent="0.25">
      <c r="A231" s="42" t="s">
        <v>41</v>
      </c>
      <c r="B231" s="43" t="s">
        <v>437</v>
      </c>
      <c r="C231" s="43">
        <v>424</v>
      </c>
      <c r="D231" s="22" t="s">
        <v>589</v>
      </c>
      <c r="E231" s="22" t="s">
        <v>595</v>
      </c>
      <c r="F231" s="23">
        <v>44621</v>
      </c>
      <c r="G231" s="23">
        <v>44742</v>
      </c>
      <c r="H231" s="265"/>
      <c r="I231" s="24">
        <v>0.3</v>
      </c>
      <c r="J231" s="24"/>
      <c r="K231" s="24"/>
      <c r="L231" s="24"/>
      <c r="M231" s="24"/>
      <c r="N231" s="24">
        <v>0.2</v>
      </c>
      <c r="O231" s="24"/>
      <c r="P231" s="24">
        <v>0.2</v>
      </c>
      <c r="Q231" s="24"/>
      <c r="R231" s="24">
        <v>0.3</v>
      </c>
      <c r="S231" s="24"/>
      <c r="T231" s="24">
        <v>0.3</v>
      </c>
      <c r="U231" s="24"/>
      <c r="V231" s="24"/>
      <c r="W231" s="24"/>
      <c r="X231" s="24"/>
      <c r="Y231" s="24"/>
      <c r="Z231" s="24"/>
      <c r="AA231" s="24"/>
      <c r="AB231" s="24"/>
      <c r="AC231" s="24"/>
      <c r="AD231" s="24"/>
      <c r="AE231" s="24"/>
      <c r="AF231" s="24"/>
      <c r="AG231" s="24"/>
      <c r="AH231" s="24">
        <f t="shared" si="29"/>
        <v>1</v>
      </c>
      <c r="AI231" s="44">
        <f t="shared" si="29"/>
        <v>0</v>
      </c>
      <c r="AJ231" s="22" t="s">
        <v>460</v>
      </c>
      <c r="AK231" s="291"/>
      <c r="AL231" s="270"/>
      <c r="AM231" s="45" t="s">
        <v>305</v>
      </c>
      <c r="AN231" s="45" t="s">
        <v>591</v>
      </c>
      <c r="AO231" s="45" t="s">
        <v>575</v>
      </c>
      <c r="AP231" s="25" t="s">
        <v>307</v>
      </c>
      <c r="AQ231" s="72"/>
    </row>
    <row r="232" spans="1:43" s="46" customFormat="1" ht="114" hidden="1" x14ac:dyDescent="0.25">
      <c r="A232" s="42" t="s">
        <v>41</v>
      </c>
      <c r="B232" s="43" t="s">
        <v>437</v>
      </c>
      <c r="C232" s="43">
        <v>424</v>
      </c>
      <c r="D232" s="22" t="s">
        <v>589</v>
      </c>
      <c r="E232" s="22" t="s">
        <v>596</v>
      </c>
      <c r="F232" s="23">
        <v>44593</v>
      </c>
      <c r="G232" s="23">
        <v>44895</v>
      </c>
      <c r="H232" s="265"/>
      <c r="I232" s="24">
        <v>0.4</v>
      </c>
      <c r="J232" s="24"/>
      <c r="K232" s="24"/>
      <c r="L232" s="24">
        <v>0.1</v>
      </c>
      <c r="M232" s="24"/>
      <c r="N232" s="24">
        <v>0.1</v>
      </c>
      <c r="O232" s="24"/>
      <c r="P232" s="24">
        <v>0.1</v>
      </c>
      <c r="Q232" s="24"/>
      <c r="R232" s="24">
        <v>0.1</v>
      </c>
      <c r="S232" s="24"/>
      <c r="T232" s="24">
        <v>0.1</v>
      </c>
      <c r="U232" s="24"/>
      <c r="V232" s="24">
        <v>0.1</v>
      </c>
      <c r="W232" s="24"/>
      <c r="X232" s="24">
        <v>0.1</v>
      </c>
      <c r="Y232" s="24"/>
      <c r="Z232" s="24">
        <v>0.1</v>
      </c>
      <c r="AA232" s="24"/>
      <c r="AB232" s="24">
        <v>0.1</v>
      </c>
      <c r="AC232" s="24"/>
      <c r="AD232" s="24">
        <v>0.1</v>
      </c>
      <c r="AE232" s="24"/>
      <c r="AF232" s="24"/>
      <c r="AG232" s="24"/>
      <c r="AH232" s="24">
        <f t="shared" si="29"/>
        <v>0.99999999999999989</v>
      </c>
      <c r="AI232" s="44">
        <f t="shared" si="29"/>
        <v>0</v>
      </c>
      <c r="AJ232" s="22" t="s">
        <v>597</v>
      </c>
      <c r="AK232" s="291"/>
      <c r="AL232" s="270"/>
      <c r="AM232" s="45" t="s">
        <v>305</v>
      </c>
      <c r="AN232" s="45" t="s">
        <v>591</v>
      </c>
      <c r="AO232" s="45" t="s">
        <v>575</v>
      </c>
      <c r="AP232" s="25" t="s">
        <v>307</v>
      </c>
      <c r="AQ232" s="72"/>
    </row>
    <row r="233" spans="1:43" s="46" customFormat="1" ht="57" hidden="1" x14ac:dyDescent="0.25">
      <c r="A233" s="42" t="s">
        <v>41</v>
      </c>
      <c r="B233" s="43" t="s">
        <v>437</v>
      </c>
      <c r="C233" s="43">
        <v>424</v>
      </c>
      <c r="D233" s="22" t="s">
        <v>589</v>
      </c>
      <c r="E233" s="22" t="s">
        <v>598</v>
      </c>
      <c r="F233" s="23">
        <v>44774</v>
      </c>
      <c r="G233" s="23">
        <v>44803</v>
      </c>
      <c r="H233" s="266"/>
      <c r="I233" s="24">
        <v>0.05</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ref="AH233:AI249" si="30">+J233+L233+N233+P233+R233+T233+V233+X233+Z233+AB233+AD233+AF233</f>
        <v>1</v>
      </c>
      <c r="AI233" s="44">
        <f t="shared" si="30"/>
        <v>0</v>
      </c>
      <c r="AJ233" s="22" t="s">
        <v>551</v>
      </c>
      <c r="AK233" s="292"/>
      <c r="AL233" s="277"/>
      <c r="AM233" s="45" t="s">
        <v>305</v>
      </c>
      <c r="AN233" s="45" t="s">
        <v>591</v>
      </c>
      <c r="AO233" s="45" t="s">
        <v>575</v>
      </c>
      <c r="AP233" s="25" t="s">
        <v>307</v>
      </c>
      <c r="AQ233" s="72"/>
    </row>
    <row r="234" spans="1:43" s="46" customFormat="1" ht="48" hidden="1" customHeight="1" x14ac:dyDescent="0.25">
      <c r="A234" s="42" t="s">
        <v>41</v>
      </c>
      <c r="B234" s="43" t="s">
        <v>437</v>
      </c>
      <c r="C234" s="43">
        <v>424</v>
      </c>
      <c r="D234" s="22" t="s">
        <v>599</v>
      </c>
      <c r="E234" s="22" t="s">
        <v>600</v>
      </c>
      <c r="F234" s="23">
        <v>44593</v>
      </c>
      <c r="G234" s="23">
        <v>44408</v>
      </c>
      <c r="H234" s="41">
        <v>1</v>
      </c>
      <c r="I234" s="48">
        <v>1</v>
      </c>
      <c r="J234" s="47"/>
      <c r="K234" s="47"/>
      <c r="L234" s="48">
        <v>0.1</v>
      </c>
      <c r="M234" s="47"/>
      <c r="N234" s="48">
        <v>0.15</v>
      </c>
      <c r="O234" s="47"/>
      <c r="P234" s="48">
        <v>0.15</v>
      </c>
      <c r="Q234" s="47"/>
      <c r="R234" s="48">
        <v>0.2</v>
      </c>
      <c r="S234" s="47"/>
      <c r="T234" s="48">
        <v>0.2</v>
      </c>
      <c r="U234" s="47"/>
      <c r="V234" s="48">
        <v>0.2</v>
      </c>
      <c r="W234" s="47"/>
      <c r="X234" s="47"/>
      <c r="Y234" s="47"/>
      <c r="Z234" s="47"/>
      <c r="AA234" s="47"/>
      <c r="AB234" s="47"/>
      <c r="AC234" s="47"/>
      <c r="AD234" s="47"/>
      <c r="AE234" s="47"/>
      <c r="AF234" s="47"/>
      <c r="AG234" s="47"/>
      <c r="AH234" s="24">
        <f>+J234+L234+N234+P234+R234+T234+V234+X234+Z234+AB234+AD234+AF234</f>
        <v>1</v>
      </c>
      <c r="AI234" s="44">
        <f>+K234+M234+O234+Q234+S234+U234+W234+Y234+AA234+AC234+AE234+AG234</f>
        <v>0</v>
      </c>
      <c r="AJ234" s="22" t="s">
        <v>601</v>
      </c>
      <c r="AK234" s="47">
        <v>27.5</v>
      </c>
      <c r="AL234" s="66">
        <v>45000000</v>
      </c>
      <c r="AM234" s="45" t="s">
        <v>305</v>
      </c>
      <c r="AN234" s="45" t="s">
        <v>306</v>
      </c>
      <c r="AO234" s="45" t="s">
        <v>575</v>
      </c>
      <c r="AP234" s="25" t="s">
        <v>307</v>
      </c>
      <c r="AQ234" s="72"/>
    </row>
    <row r="235" spans="1:43" s="46" customFormat="1" ht="42.75" hidden="1" x14ac:dyDescent="0.25">
      <c r="A235" s="42" t="s">
        <v>41</v>
      </c>
      <c r="B235" s="43" t="s">
        <v>437</v>
      </c>
      <c r="C235" s="43">
        <v>424</v>
      </c>
      <c r="D235" s="22" t="s">
        <v>602</v>
      </c>
      <c r="E235" s="22" t="s">
        <v>603</v>
      </c>
      <c r="F235" s="23">
        <v>44501</v>
      </c>
      <c r="G235" s="23">
        <v>44895</v>
      </c>
      <c r="H235" s="264">
        <f>+I235+I236+I237+I238+I239+I240+I241+I242</f>
        <v>1</v>
      </c>
      <c r="I235" s="24">
        <v>0.1</v>
      </c>
      <c r="J235" s="24"/>
      <c r="K235" s="24"/>
      <c r="L235" s="24"/>
      <c r="M235" s="24"/>
      <c r="N235" s="24"/>
      <c r="O235" s="24"/>
      <c r="P235" s="24"/>
      <c r="Q235" s="24"/>
      <c r="R235" s="24"/>
      <c r="S235" s="24"/>
      <c r="T235" s="24"/>
      <c r="U235" s="24"/>
      <c r="V235" s="24"/>
      <c r="W235" s="24"/>
      <c r="X235" s="24"/>
      <c r="Y235" s="24"/>
      <c r="Z235" s="24"/>
      <c r="AA235" s="24"/>
      <c r="AB235" s="24"/>
      <c r="AC235" s="24"/>
      <c r="AD235" s="24">
        <v>1</v>
      </c>
      <c r="AE235" s="24"/>
      <c r="AF235" s="24"/>
      <c r="AG235" s="24"/>
      <c r="AH235" s="24">
        <f t="shared" si="30"/>
        <v>1</v>
      </c>
      <c r="AI235" s="44">
        <f>+K235+M235+O235+Q235+S235+U235+W235+Y235+AA235+AC235+AE235+AG235</f>
        <v>0</v>
      </c>
      <c r="AJ235" s="22" t="s">
        <v>604</v>
      </c>
      <c r="AK235" s="47" t="s">
        <v>82</v>
      </c>
      <c r="AL235" s="47" t="s">
        <v>82</v>
      </c>
      <c r="AM235" s="45" t="s">
        <v>305</v>
      </c>
      <c r="AN235" s="45" t="s">
        <v>306</v>
      </c>
      <c r="AO235" s="45" t="s">
        <v>575</v>
      </c>
      <c r="AP235" s="25" t="s">
        <v>307</v>
      </c>
      <c r="AQ235" s="72"/>
    </row>
    <row r="236" spans="1:43" s="46" customFormat="1" ht="42.75" hidden="1" x14ac:dyDescent="0.25">
      <c r="A236" s="42" t="s">
        <v>41</v>
      </c>
      <c r="B236" s="43" t="s">
        <v>437</v>
      </c>
      <c r="C236" s="43">
        <v>424</v>
      </c>
      <c r="D236" s="22" t="s">
        <v>602</v>
      </c>
      <c r="E236" s="22" t="s">
        <v>605</v>
      </c>
      <c r="F236" s="23">
        <v>44774</v>
      </c>
      <c r="G236" s="23">
        <v>44803</v>
      </c>
      <c r="H236" s="265"/>
      <c r="I236" s="24">
        <v>0.1</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si="30"/>
        <v>1</v>
      </c>
      <c r="AI236" s="44">
        <f t="shared" si="30"/>
        <v>0</v>
      </c>
      <c r="AJ236" s="22" t="s">
        <v>604</v>
      </c>
      <c r="AK236" s="47" t="s">
        <v>82</v>
      </c>
      <c r="AL236" s="47" t="s">
        <v>82</v>
      </c>
      <c r="AM236" s="45" t="s">
        <v>305</v>
      </c>
      <c r="AN236" s="45" t="s">
        <v>306</v>
      </c>
      <c r="AO236" s="45" t="s">
        <v>575</v>
      </c>
      <c r="AP236" s="25" t="s">
        <v>307</v>
      </c>
      <c r="AQ236" s="72"/>
    </row>
    <row r="237" spans="1:43" s="46" customFormat="1" ht="42.75" hidden="1" x14ac:dyDescent="0.25">
      <c r="A237" s="42" t="s">
        <v>41</v>
      </c>
      <c r="B237" s="43" t="s">
        <v>437</v>
      </c>
      <c r="C237" s="43">
        <v>424</v>
      </c>
      <c r="D237" s="22" t="s">
        <v>602</v>
      </c>
      <c r="E237" s="22" t="s">
        <v>606</v>
      </c>
      <c r="F237" s="23">
        <v>44652</v>
      </c>
      <c r="G237" s="23">
        <v>44681</v>
      </c>
      <c r="H237" s="265"/>
      <c r="I237" s="24">
        <v>0.2</v>
      </c>
      <c r="J237" s="24"/>
      <c r="K237" s="24"/>
      <c r="L237" s="24"/>
      <c r="M237" s="24"/>
      <c r="N237" s="24"/>
      <c r="O237" s="24"/>
      <c r="P237" s="24">
        <v>1</v>
      </c>
      <c r="Q237" s="24"/>
      <c r="R237" s="24"/>
      <c r="S237" s="24"/>
      <c r="T237" s="24"/>
      <c r="U237" s="24"/>
      <c r="V237" s="24"/>
      <c r="W237" s="24"/>
      <c r="X237" s="24"/>
      <c r="Y237" s="24"/>
      <c r="Z237" s="24"/>
      <c r="AA237" s="24"/>
      <c r="AB237" s="24"/>
      <c r="AC237" s="24"/>
      <c r="AD237" s="24"/>
      <c r="AE237" s="24"/>
      <c r="AF237" s="24"/>
      <c r="AG237" s="24"/>
      <c r="AH237" s="24">
        <f>+J237+L237+N237+P237+R237+T237+V237+X237+Z237+AB237+AD237+AF237</f>
        <v>1</v>
      </c>
      <c r="AI237" s="44">
        <f t="shared" si="30"/>
        <v>0</v>
      </c>
      <c r="AJ237" s="22" t="s">
        <v>607</v>
      </c>
      <c r="AK237" s="47" t="s">
        <v>82</v>
      </c>
      <c r="AL237" s="47" t="s">
        <v>82</v>
      </c>
      <c r="AM237" s="45" t="s">
        <v>305</v>
      </c>
      <c r="AN237" s="45" t="s">
        <v>306</v>
      </c>
      <c r="AO237" s="45" t="s">
        <v>575</v>
      </c>
      <c r="AP237" s="25" t="s">
        <v>307</v>
      </c>
      <c r="AQ237" s="72"/>
    </row>
    <row r="238" spans="1:43" s="46" customFormat="1" ht="42.75" hidden="1" x14ac:dyDescent="0.25">
      <c r="A238" s="42" t="s">
        <v>41</v>
      </c>
      <c r="B238" s="43" t="s">
        <v>437</v>
      </c>
      <c r="C238" s="43">
        <v>424</v>
      </c>
      <c r="D238" s="22" t="s">
        <v>602</v>
      </c>
      <c r="E238" s="22" t="s">
        <v>608</v>
      </c>
      <c r="F238" s="23">
        <v>44743</v>
      </c>
      <c r="G238" s="23">
        <v>44773</v>
      </c>
      <c r="H238" s="265"/>
      <c r="I238" s="24">
        <v>0.2</v>
      </c>
      <c r="J238" s="24"/>
      <c r="K238" s="24"/>
      <c r="L238" s="24"/>
      <c r="M238" s="24"/>
      <c r="N238" s="24"/>
      <c r="O238" s="24"/>
      <c r="P238" s="24"/>
      <c r="Q238" s="24"/>
      <c r="R238" s="24"/>
      <c r="S238" s="24"/>
      <c r="T238" s="24"/>
      <c r="U238" s="24"/>
      <c r="V238" s="24">
        <v>1</v>
      </c>
      <c r="W238" s="24"/>
      <c r="X238" s="24"/>
      <c r="Y238" s="24"/>
      <c r="Z238" s="24"/>
      <c r="AA238" s="24"/>
      <c r="AB238" s="24"/>
      <c r="AC238" s="24"/>
      <c r="AD238" s="24"/>
      <c r="AE238" s="24"/>
      <c r="AF238" s="24"/>
      <c r="AG238" s="24"/>
      <c r="AH238" s="24">
        <f t="shared" si="30"/>
        <v>1</v>
      </c>
      <c r="AI238" s="44">
        <f t="shared" si="30"/>
        <v>0</v>
      </c>
      <c r="AJ238" s="22" t="s">
        <v>607</v>
      </c>
      <c r="AK238" s="47" t="s">
        <v>82</v>
      </c>
      <c r="AL238" s="47" t="s">
        <v>82</v>
      </c>
      <c r="AM238" s="45" t="s">
        <v>305</v>
      </c>
      <c r="AN238" s="45" t="s">
        <v>306</v>
      </c>
      <c r="AO238" s="45" t="s">
        <v>575</v>
      </c>
      <c r="AP238" s="25" t="s">
        <v>307</v>
      </c>
      <c r="AQ238" s="72"/>
    </row>
    <row r="239" spans="1:43" s="46" customFormat="1" ht="42.75" hidden="1" x14ac:dyDescent="0.25">
      <c r="A239" s="42" t="s">
        <v>41</v>
      </c>
      <c r="B239" s="43" t="s">
        <v>437</v>
      </c>
      <c r="C239" s="43">
        <v>424</v>
      </c>
      <c r="D239" s="22" t="s">
        <v>602</v>
      </c>
      <c r="E239" s="22" t="s">
        <v>609</v>
      </c>
      <c r="F239" s="23">
        <v>44713</v>
      </c>
      <c r="G239" s="23">
        <v>44742</v>
      </c>
      <c r="H239" s="265"/>
      <c r="I239" s="24">
        <v>0.1</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si="30"/>
        <v>1</v>
      </c>
      <c r="AI239" s="44">
        <f t="shared" si="30"/>
        <v>0</v>
      </c>
      <c r="AJ239" s="22" t="s">
        <v>610</v>
      </c>
      <c r="AK239" s="47" t="s">
        <v>82</v>
      </c>
      <c r="AL239" s="47" t="s">
        <v>82</v>
      </c>
      <c r="AM239" s="45" t="s">
        <v>305</v>
      </c>
      <c r="AN239" s="45" t="s">
        <v>306</v>
      </c>
      <c r="AO239" s="45" t="s">
        <v>575</v>
      </c>
      <c r="AP239" s="25" t="s">
        <v>307</v>
      </c>
      <c r="AQ239" s="72"/>
    </row>
    <row r="240" spans="1:43" s="46" customFormat="1" ht="57.75" hidden="1" customHeight="1" x14ac:dyDescent="0.25">
      <c r="A240" s="42" t="s">
        <v>41</v>
      </c>
      <c r="B240" s="43" t="s">
        <v>437</v>
      </c>
      <c r="C240" s="43">
        <v>424</v>
      </c>
      <c r="D240" s="22" t="s">
        <v>602</v>
      </c>
      <c r="E240" s="22" t="s">
        <v>611</v>
      </c>
      <c r="F240" s="23">
        <v>44805</v>
      </c>
      <c r="G240" s="23">
        <v>44834</v>
      </c>
      <c r="H240" s="265"/>
      <c r="I240" s="24">
        <v>0.1</v>
      </c>
      <c r="J240" s="24"/>
      <c r="K240" s="24"/>
      <c r="L240" s="24"/>
      <c r="M240" s="24"/>
      <c r="N240" s="24"/>
      <c r="O240" s="24"/>
      <c r="P240" s="24"/>
      <c r="Q240" s="24"/>
      <c r="R240" s="24"/>
      <c r="S240" s="24"/>
      <c r="T240" s="24"/>
      <c r="U240" s="24"/>
      <c r="V240" s="24"/>
      <c r="W240" s="24"/>
      <c r="X240" s="24"/>
      <c r="Y240" s="24"/>
      <c r="Z240" s="24">
        <v>1</v>
      </c>
      <c r="AA240" s="24"/>
      <c r="AB240" s="24"/>
      <c r="AC240" s="24"/>
      <c r="AD240" s="24"/>
      <c r="AE240" s="24"/>
      <c r="AF240" s="24"/>
      <c r="AG240" s="24"/>
      <c r="AH240" s="24">
        <f t="shared" si="30"/>
        <v>1</v>
      </c>
      <c r="AI240" s="44">
        <f t="shared" si="30"/>
        <v>0</v>
      </c>
      <c r="AJ240" s="22" t="s">
        <v>610</v>
      </c>
      <c r="AK240" s="47" t="s">
        <v>82</v>
      </c>
      <c r="AL240" s="47" t="s">
        <v>82</v>
      </c>
      <c r="AM240" s="45" t="s">
        <v>305</v>
      </c>
      <c r="AN240" s="45" t="s">
        <v>306</v>
      </c>
      <c r="AO240" s="45" t="s">
        <v>575</v>
      </c>
      <c r="AP240" s="25" t="s">
        <v>307</v>
      </c>
      <c r="AQ240" s="72"/>
    </row>
    <row r="241" spans="1:43" s="46" customFormat="1" ht="42.75" hidden="1" x14ac:dyDescent="0.25">
      <c r="A241" s="42" t="s">
        <v>41</v>
      </c>
      <c r="B241" s="43" t="s">
        <v>437</v>
      </c>
      <c r="C241" s="43">
        <v>424</v>
      </c>
      <c r="D241" s="22" t="s">
        <v>602</v>
      </c>
      <c r="E241" s="22" t="s">
        <v>571</v>
      </c>
      <c r="F241" s="23">
        <v>44713</v>
      </c>
      <c r="G241" s="23">
        <v>44742</v>
      </c>
      <c r="H241" s="265"/>
      <c r="I241" s="48">
        <v>0.1</v>
      </c>
      <c r="J241" s="47"/>
      <c r="K241" s="47"/>
      <c r="L241" s="47"/>
      <c r="M241" s="47"/>
      <c r="N241" s="47"/>
      <c r="O241" s="47"/>
      <c r="P241" s="47"/>
      <c r="Q241" s="47"/>
      <c r="R241" s="47"/>
      <c r="S241" s="47"/>
      <c r="T241" s="48">
        <v>1</v>
      </c>
      <c r="U241" s="47"/>
      <c r="V241" s="47"/>
      <c r="W241" s="47"/>
      <c r="X241" s="47"/>
      <c r="Y241" s="47"/>
      <c r="Z241" s="47"/>
      <c r="AA241" s="47"/>
      <c r="AB241" s="47"/>
      <c r="AC241" s="47"/>
      <c r="AD241" s="47"/>
      <c r="AE241" s="47"/>
      <c r="AF241" s="47"/>
      <c r="AG241" s="47"/>
      <c r="AH241" s="24">
        <f t="shared" si="30"/>
        <v>1</v>
      </c>
      <c r="AI241" s="44">
        <f t="shared" si="30"/>
        <v>0</v>
      </c>
      <c r="AJ241" s="22" t="s">
        <v>522</v>
      </c>
      <c r="AK241" s="47" t="s">
        <v>82</v>
      </c>
      <c r="AL241" s="47" t="s">
        <v>82</v>
      </c>
      <c r="AM241" s="45" t="s">
        <v>305</v>
      </c>
      <c r="AN241" s="45" t="s">
        <v>306</v>
      </c>
      <c r="AO241" s="45" t="s">
        <v>575</v>
      </c>
      <c r="AP241" s="25" t="s">
        <v>307</v>
      </c>
      <c r="AQ241" s="72"/>
    </row>
    <row r="242" spans="1:43" s="46" customFormat="1" ht="42.75" hidden="1" x14ac:dyDescent="0.25">
      <c r="A242" s="42" t="s">
        <v>41</v>
      </c>
      <c r="B242" s="43" t="s">
        <v>437</v>
      </c>
      <c r="C242" s="43">
        <v>424</v>
      </c>
      <c r="D242" s="50" t="s">
        <v>602</v>
      </c>
      <c r="E242" s="50" t="s">
        <v>612</v>
      </c>
      <c r="F242" s="23">
        <v>44593</v>
      </c>
      <c r="G242" s="23">
        <v>44907</v>
      </c>
      <c r="H242" s="266"/>
      <c r="I242" s="48">
        <v>0.1</v>
      </c>
      <c r="J242" s="24"/>
      <c r="K242" s="24"/>
      <c r="L242" s="24">
        <v>0.05</v>
      </c>
      <c r="M242" s="24"/>
      <c r="N242" s="24">
        <v>0.1</v>
      </c>
      <c r="O242" s="24"/>
      <c r="P242" s="24">
        <v>0.1</v>
      </c>
      <c r="Q242" s="24"/>
      <c r="R242" s="24">
        <v>0.1</v>
      </c>
      <c r="S242" s="24"/>
      <c r="T242" s="24">
        <v>0.1</v>
      </c>
      <c r="U242" s="24"/>
      <c r="V242" s="24">
        <v>0.1</v>
      </c>
      <c r="W242" s="24"/>
      <c r="X242" s="24">
        <v>0.1</v>
      </c>
      <c r="Y242" s="24"/>
      <c r="Z242" s="24">
        <v>0.1</v>
      </c>
      <c r="AA242" s="24"/>
      <c r="AB242" s="24">
        <v>0.1</v>
      </c>
      <c r="AC242" s="24"/>
      <c r="AD242" s="24">
        <v>0.1</v>
      </c>
      <c r="AE242" s="24"/>
      <c r="AF242" s="24">
        <v>0.05</v>
      </c>
      <c r="AG242" s="24"/>
      <c r="AH242" s="24">
        <f t="shared" si="30"/>
        <v>0.99999999999999989</v>
      </c>
      <c r="AI242" s="44">
        <f t="shared" si="30"/>
        <v>0</v>
      </c>
      <c r="AJ242" s="22" t="s">
        <v>613</v>
      </c>
      <c r="AK242" s="47" t="s">
        <v>82</v>
      </c>
      <c r="AL242" s="47" t="s">
        <v>82</v>
      </c>
      <c r="AM242" s="45" t="s">
        <v>305</v>
      </c>
      <c r="AN242" s="45" t="s">
        <v>306</v>
      </c>
      <c r="AO242" s="45" t="s">
        <v>575</v>
      </c>
      <c r="AP242" s="25" t="s">
        <v>307</v>
      </c>
      <c r="AQ242" s="72"/>
    </row>
    <row r="243" spans="1:43" s="46" customFormat="1" ht="142.5" hidden="1" x14ac:dyDescent="0.25">
      <c r="A243" s="42" t="s">
        <v>411</v>
      </c>
      <c r="B243" s="43" t="s">
        <v>412</v>
      </c>
      <c r="C243" s="43">
        <v>326</v>
      </c>
      <c r="D243" s="22" t="s">
        <v>614</v>
      </c>
      <c r="E243" s="22" t="s">
        <v>615</v>
      </c>
      <c r="F243" s="23">
        <v>44562</v>
      </c>
      <c r="G243" s="23">
        <v>44926</v>
      </c>
      <c r="H243" s="40">
        <f>+I243</f>
        <v>1</v>
      </c>
      <c r="I243" s="24">
        <v>1</v>
      </c>
      <c r="J243" s="24">
        <v>8.3333333333333343E-2</v>
      </c>
      <c r="K243" s="24"/>
      <c r="L243" s="24">
        <v>8.3333333333333343E-2</v>
      </c>
      <c r="M243" s="24"/>
      <c r="N243" s="24">
        <v>8.3333333333333343E-2</v>
      </c>
      <c r="O243" s="24"/>
      <c r="P243" s="24">
        <v>8.3333333333333343E-2</v>
      </c>
      <c r="Q243" s="24"/>
      <c r="R243" s="24">
        <v>8.3333333333333343E-2</v>
      </c>
      <c r="S243" s="24"/>
      <c r="T243" s="24">
        <v>8.3333333333333343E-2</v>
      </c>
      <c r="U243" s="24"/>
      <c r="V243" s="24">
        <v>8.3333333333333343E-2</v>
      </c>
      <c r="W243" s="24"/>
      <c r="X243" s="24">
        <v>8.3333333333333343E-2</v>
      </c>
      <c r="Y243" s="24"/>
      <c r="Z243" s="24">
        <v>8.3333333333333343E-2</v>
      </c>
      <c r="AA243" s="24"/>
      <c r="AB243" s="24">
        <v>8.3333333333333343E-2</v>
      </c>
      <c r="AC243" s="24"/>
      <c r="AD243" s="24">
        <v>8.3333333333333343E-2</v>
      </c>
      <c r="AE243" s="24"/>
      <c r="AF243" s="24">
        <v>8.3333333333333343E-2</v>
      </c>
      <c r="AG243" s="24"/>
      <c r="AH243" s="24">
        <f t="shared" si="30"/>
        <v>1.0000000000000002</v>
      </c>
      <c r="AI243" s="44">
        <f t="shared" si="30"/>
        <v>0</v>
      </c>
      <c r="AJ243" s="22" t="s">
        <v>616</v>
      </c>
      <c r="AK243" s="45">
        <v>17</v>
      </c>
      <c r="AL243" s="269">
        <v>396377767</v>
      </c>
      <c r="AM243" s="45" t="s">
        <v>617</v>
      </c>
      <c r="AN243" s="45" t="s">
        <v>618</v>
      </c>
      <c r="AO243" s="25" t="s">
        <v>619</v>
      </c>
      <c r="AP243" s="25" t="s">
        <v>416</v>
      </c>
      <c r="AQ243" s="72"/>
    </row>
    <row r="244" spans="1:43" s="46" customFormat="1" ht="57" hidden="1" customHeight="1" x14ac:dyDescent="0.25">
      <c r="A244" s="42" t="s">
        <v>411</v>
      </c>
      <c r="B244" s="43" t="s">
        <v>412</v>
      </c>
      <c r="C244" s="43">
        <v>326</v>
      </c>
      <c r="D244" s="22" t="s">
        <v>620</v>
      </c>
      <c r="E244" s="22" t="s">
        <v>621</v>
      </c>
      <c r="F244" s="23">
        <v>44713</v>
      </c>
      <c r="G244" s="23">
        <v>44926</v>
      </c>
      <c r="H244" s="271">
        <f>+I244+I245</f>
        <v>1</v>
      </c>
      <c r="I244" s="24">
        <v>0.5</v>
      </c>
      <c r="J244" s="24"/>
      <c r="K244" s="24"/>
      <c r="L244" s="24"/>
      <c r="M244" s="24"/>
      <c r="N244" s="24"/>
      <c r="O244" s="24"/>
      <c r="P244" s="24"/>
      <c r="Q244" s="24"/>
      <c r="R244" s="24"/>
      <c r="S244" s="24"/>
      <c r="T244" s="24">
        <v>0.5</v>
      </c>
      <c r="U244" s="24"/>
      <c r="V244" s="24"/>
      <c r="W244" s="24"/>
      <c r="X244" s="24"/>
      <c r="Y244" s="24"/>
      <c r="Z244" s="24"/>
      <c r="AA244" s="24"/>
      <c r="AB244" s="24"/>
      <c r="AC244" s="24"/>
      <c r="AD244" s="24">
        <v>0.5</v>
      </c>
      <c r="AE244" s="24"/>
      <c r="AF244" s="24"/>
      <c r="AG244" s="24"/>
      <c r="AH244" s="24">
        <f>+J244+L244+N244+P244+R244+T244+V244+X244+Z244+AB244+AD244+AF244</f>
        <v>1</v>
      </c>
      <c r="AI244" s="44">
        <f>+K244+M244+O244+Q244+S244+U244+W244+Y244+AA244+AC244+AE244+AG244</f>
        <v>0</v>
      </c>
      <c r="AJ244" s="22" t="s">
        <v>622</v>
      </c>
      <c r="AK244" s="47" t="s">
        <v>82</v>
      </c>
      <c r="AL244" s="291"/>
      <c r="AM244" s="45" t="s">
        <v>617</v>
      </c>
      <c r="AN244" s="45" t="s">
        <v>618</v>
      </c>
      <c r="AO244" s="25" t="s">
        <v>619</v>
      </c>
      <c r="AP244" s="25" t="s">
        <v>416</v>
      </c>
      <c r="AQ244" s="72"/>
    </row>
    <row r="245" spans="1:43" s="46" customFormat="1" ht="57" hidden="1" customHeight="1" x14ac:dyDescent="0.25">
      <c r="A245" s="42" t="s">
        <v>411</v>
      </c>
      <c r="B245" s="43" t="s">
        <v>412</v>
      </c>
      <c r="C245" s="43">
        <v>326</v>
      </c>
      <c r="D245" s="22" t="s">
        <v>620</v>
      </c>
      <c r="E245" s="22" t="s">
        <v>623</v>
      </c>
      <c r="F245" s="23">
        <v>44713</v>
      </c>
      <c r="G245" s="23">
        <v>44742</v>
      </c>
      <c r="H245" s="271"/>
      <c r="I245" s="24">
        <v>0.5</v>
      </c>
      <c r="J245" s="24"/>
      <c r="K245" s="24"/>
      <c r="L245" s="24"/>
      <c r="M245" s="24"/>
      <c r="N245" s="24"/>
      <c r="O245" s="24"/>
      <c r="P245" s="24"/>
      <c r="Q245" s="24"/>
      <c r="R245" s="24"/>
      <c r="S245" s="24"/>
      <c r="T245" s="24">
        <v>1</v>
      </c>
      <c r="U245" s="24"/>
      <c r="V245" s="24"/>
      <c r="W245" s="24"/>
      <c r="X245" s="24"/>
      <c r="Y245" s="24"/>
      <c r="Z245" s="24"/>
      <c r="AA245" s="24"/>
      <c r="AB245" s="24"/>
      <c r="AC245" s="24"/>
      <c r="AD245" s="24"/>
      <c r="AE245" s="24"/>
      <c r="AF245" s="24"/>
      <c r="AG245" s="24"/>
      <c r="AH245" s="24">
        <f t="shared" ref="AH245:AI245" si="31">+J245+L245+N245+P245+R245+T245+V245+X245+Z245+AB245+AD245+AF245</f>
        <v>1</v>
      </c>
      <c r="AI245" s="44">
        <f t="shared" si="31"/>
        <v>0</v>
      </c>
      <c r="AJ245" s="22" t="s">
        <v>624</v>
      </c>
      <c r="AK245" s="47" t="s">
        <v>82</v>
      </c>
      <c r="AL245" s="291"/>
      <c r="AM245" s="45" t="s">
        <v>617</v>
      </c>
      <c r="AN245" s="45" t="s">
        <v>618</v>
      </c>
      <c r="AO245" s="25" t="s">
        <v>619</v>
      </c>
      <c r="AP245" s="25" t="s">
        <v>416</v>
      </c>
      <c r="AQ245" s="72"/>
    </row>
    <row r="246" spans="1:43" s="46" customFormat="1" ht="57.75" hidden="1" x14ac:dyDescent="0.25">
      <c r="A246" s="42" t="s">
        <v>411</v>
      </c>
      <c r="B246" s="43" t="s">
        <v>412</v>
      </c>
      <c r="C246" s="43">
        <v>326</v>
      </c>
      <c r="D246" s="22" t="s">
        <v>625</v>
      </c>
      <c r="E246" s="22" t="s">
        <v>626</v>
      </c>
      <c r="F246" s="23">
        <v>44621</v>
      </c>
      <c r="G246" s="23">
        <v>44681</v>
      </c>
      <c r="H246" s="271">
        <f>+I246+I247+I248+I249+I250</f>
        <v>1</v>
      </c>
      <c r="I246" s="24">
        <v>0.2</v>
      </c>
      <c r="J246" s="24"/>
      <c r="K246" s="24"/>
      <c r="L246" s="24"/>
      <c r="M246" s="24"/>
      <c r="N246" s="24">
        <v>0.5</v>
      </c>
      <c r="O246" s="24"/>
      <c r="P246" s="24">
        <v>0.5</v>
      </c>
      <c r="Q246" s="24"/>
      <c r="R246" s="24"/>
      <c r="S246" s="24"/>
      <c r="T246" s="24"/>
      <c r="U246" s="24"/>
      <c r="V246" s="24"/>
      <c r="W246" s="24"/>
      <c r="X246" s="24"/>
      <c r="Y246" s="24"/>
      <c r="Z246" s="24"/>
      <c r="AA246" s="24"/>
      <c r="AB246" s="24"/>
      <c r="AC246" s="24"/>
      <c r="AD246" s="24"/>
      <c r="AE246" s="24"/>
      <c r="AF246" s="24"/>
      <c r="AG246" s="24"/>
      <c r="AH246" s="24">
        <f t="shared" si="30"/>
        <v>1</v>
      </c>
      <c r="AI246" s="44">
        <f t="shared" si="30"/>
        <v>0</v>
      </c>
      <c r="AJ246" s="22" t="s">
        <v>627</v>
      </c>
      <c r="AK246" s="302">
        <v>1</v>
      </c>
      <c r="AL246" s="270"/>
      <c r="AM246" s="45" t="s">
        <v>617</v>
      </c>
      <c r="AN246" s="45" t="s">
        <v>618</v>
      </c>
      <c r="AO246" s="25" t="s">
        <v>619</v>
      </c>
      <c r="AP246" s="25" t="s">
        <v>416</v>
      </c>
      <c r="AQ246" s="72"/>
    </row>
    <row r="247" spans="1:43" s="46" customFormat="1" ht="57.75" hidden="1" x14ac:dyDescent="0.25">
      <c r="A247" s="42" t="s">
        <v>411</v>
      </c>
      <c r="B247" s="43" t="s">
        <v>412</v>
      </c>
      <c r="C247" s="43">
        <v>326</v>
      </c>
      <c r="D247" s="22" t="s">
        <v>625</v>
      </c>
      <c r="E247" s="22" t="s">
        <v>628</v>
      </c>
      <c r="F247" s="23">
        <v>44652</v>
      </c>
      <c r="G247" s="23">
        <v>44681</v>
      </c>
      <c r="H247" s="271"/>
      <c r="I247" s="24">
        <v>0.2</v>
      </c>
      <c r="J247" s="24"/>
      <c r="K247" s="24"/>
      <c r="L247" s="24"/>
      <c r="M247" s="24"/>
      <c r="N247" s="24"/>
      <c r="O247" s="24"/>
      <c r="P247" s="24">
        <v>1</v>
      </c>
      <c r="Q247" s="24"/>
      <c r="R247" s="24"/>
      <c r="S247" s="24"/>
      <c r="T247" s="24"/>
      <c r="U247" s="24"/>
      <c r="V247" s="24"/>
      <c r="W247" s="24"/>
      <c r="X247" s="24"/>
      <c r="Y247" s="24"/>
      <c r="Z247" s="24"/>
      <c r="AA247" s="24"/>
      <c r="AB247" s="24"/>
      <c r="AC247" s="24"/>
      <c r="AD247" s="24"/>
      <c r="AE247" s="24"/>
      <c r="AF247" s="24"/>
      <c r="AG247" s="24"/>
      <c r="AH247" s="24">
        <f t="shared" si="30"/>
        <v>1</v>
      </c>
      <c r="AI247" s="44">
        <f t="shared" si="30"/>
        <v>0</v>
      </c>
      <c r="AJ247" s="22" t="s">
        <v>629</v>
      </c>
      <c r="AK247" s="302"/>
      <c r="AL247" s="270"/>
      <c r="AM247" s="45" t="s">
        <v>617</v>
      </c>
      <c r="AN247" s="45" t="s">
        <v>618</v>
      </c>
      <c r="AO247" s="25" t="s">
        <v>619</v>
      </c>
      <c r="AP247" s="25" t="s">
        <v>416</v>
      </c>
      <c r="AQ247" s="72"/>
    </row>
    <row r="248" spans="1:43" s="46" customFormat="1" ht="57.75" hidden="1" x14ac:dyDescent="0.25">
      <c r="A248" s="42" t="s">
        <v>411</v>
      </c>
      <c r="B248" s="43" t="s">
        <v>412</v>
      </c>
      <c r="C248" s="43">
        <v>326</v>
      </c>
      <c r="D248" s="22" t="s">
        <v>625</v>
      </c>
      <c r="E248" s="22" t="s">
        <v>630</v>
      </c>
      <c r="F248" s="23">
        <v>44682</v>
      </c>
      <c r="G248" s="23">
        <v>44742</v>
      </c>
      <c r="H248" s="271"/>
      <c r="I248" s="24">
        <v>0.1</v>
      </c>
      <c r="J248" s="24"/>
      <c r="K248" s="24"/>
      <c r="L248" s="24"/>
      <c r="M248" s="24"/>
      <c r="N248" s="24"/>
      <c r="O248" s="24"/>
      <c r="P248" s="24"/>
      <c r="Q248" s="24"/>
      <c r="R248" s="24">
        <v>0.5</v>
      </c>
      <c r="S248" s="24"/>
      <c r="T248" s="24">
        <v>0.5</v>
      </c>
      <c r="U248" s="24"/>
      <c r="V248" s="24"/>
      <c r="W248" s="24"/>
      <c r="X248" s="24"/>
      <c r="Y248" s="24"/>
      <c r="Z248" s="24"/>
      <c r="AA248" s="24"/>
      <c r="AB248" s="24"/>
      <c r="AC248" s="24"/>
      <c r="AD248" s="24"/>
      <c r="AE248" s="24"/>
      <c r="AF248" s="24"/>
      <c r="AG248" s="24"/>
      <c r="AH248" s="24">
        <f t="shared" si="30"/>
        <v>1</v>
      </c>
      <c r="AI248" s="44">
        <f t="shared" si="30"/>
        <v>0</v>
      </c>
      <c r="AJ248" s="22" t="s">
        <v>631</v>
      </c>
      <c r="AK248" s="302"/>
      <c r="AL248" s="270"/>
      <c r="AM248" s="45" t="s">
        <v>617</v>
      </c>
      <c r="AN248" s="45" t="s">
        <v>618</v>
      </c>
      <c r="AO248" s="25" t="s">
        <v>619</v>
      </c>
      <c r="AP248" s="25" t="s">
        <v>416</v>
      </c>
      <c r="AQ248" s="72"/>
    </row>
    <row r="249" spans="1:43" s="46" customFormat="1" ht="57.75" hidden="1" x14ac:dyDescent="0.25">
      <c r="A249" s="42" t="s">
        <v>411</v>
      </c>
      <c r="B249" s="43" t="s">
        <v>412</v>
      </c>
      <c r="C249" s="43">
        <v>326</v>
      </c>
      <c r="D249" s="22" t="s">
        <v>625</v>
      </c>
      <c r="E249" s="22" t="s">
        <v>632</v>
      </c>
      <c r="F249" s="23">
        <v>44713</v>
      </c>
      <c r="G249" s="23">
        <v>44742</v>
      </c>
      <c r="H249" s="271"/>
      <c r="I249" s="24">
        <v>0.4</v>
      </c>
      <c r="J249" s="24"/>
      <c r="K249" s="24"/>
      <c r="L249" s="24"/>
      <c r="M249" s="24"/>
      <c r="N249" s="24"/>
      <c r="O249" s="24"/>
      <c r="P249" s="24"/>
      <c r="Q249" s="24"/>
      <c r="R249" s="24"/>
      <c r="S249" s="24"/>
      <c r="T249" s="24">
        <v>1</v>
      </c>
      <c r="U249" s="24"/>
      <c r="V249" s="24"/>
      <c r="W249" s="24"/>
      <c r="X249" s="24"/>
      <c r="Y249" s="24"/>
      <c r="Z249" s="24"/>
      <c r="AA249" s="24"/>
      <c r="AB249" s="24"/>
      <c r="AC249" s="24"/>
      <c r="AD249" s="24"/>
      <c r="AE249" s="24"/>
      <c r="AF249" s="24"/>
      <c r="AG249" s="24"/>
      <c r="AH249" s="24">
        <f t="shared" si="30"/>
        <v>1</v>
      </c>
      <c r="AI249" s="44">
        <f t="shared" si="30"/>
        <v>0</v>
      </c>
      <c r="AJ249" s="22" t="s">
        <v>633</v>
      </c>
      <c r="AK249" s="302"/>
      <c r="AL249" s="270"/>
      <c r="AM249" s="45" t="s">
        <v>617</v>
      </c>
      <c r="AN249" s="45" t="s">
        <v>618</v>
      </c>
      <c r="AO249" s="25" t="s">
        <v>619</v>
      </c>
      <c r="AP249" s="25" t="s">
        <v>416</v>
      </c>
      <c r="AQ249" s="72"/>
    </row>
    <row r="250" spans="1:43" s="46" customFormat="1" ht="57.75" hidden="1" x14ac:dyDescent="0.25">
      <c r="A250" s="42" t="s">
        <v>411</v>
      </c>
      <c r="B250" s="43" t="s">
        <v>412</v>
      </c>
      <c r="C250" s="43">
        <v>326</v>
      </c>
      <c r="D250" s="22" t="s">
        <v>625</v>
      </c>
      <c r="E250" s="22" t="s">
        <v>634</v>
      </c>
      <c r="F250" s="23">
        <v>44774</v>
      </c>
      <c r="G250" s="23">
        <v>44803</v>
      </c>
      <c r="H250" s="271"/>
      <c r="I250" s="24">
        <v>0.1</v>
      </c>
      <c r="J250" s="24"/>
      <c r="K250" s="24"/>
      <c r="L250" s="24"/>
      <c r="M250" s="24"/>
      <c r="N250" s="24"/>
      <c r="O250" s="24"/>
      <c r="P250" s="24"/>
      <c r="Q250" s="24"/>
      <c r="R250" s="24"/>
      <c r="S250" s="24"/>
      <c r="T250" s="24"/>
      <c r="U250" s="24"/>
      <c r="V250" s="24"/>
      <c r="W250" s="24"/>
      <c r="X250" s="24">
        <v>1</v>
      </c>
      <c r="Y250" s="24"/>
      <c r="Z250" s="24"/>
      <c r="AA250" s="24"/>
      <c r="AB250" s="24"/>
      <c r="AC250" s="24"/>
      <c r="AD250" s="24"/>
      <c r="AE250" s="24"/>
      <c r="AF250" s="24"/>
      <c r="AG250" s="24"/>
      <c r="AH250" s="24">
        <f t="shared" ref="AH250:AI277" si="32">+J250+L250+N250+P250+R250+T250+V250+X250+Z250+AB250+AD250+AF250</f>
        <v>1</v>
      </c>
      <c r="AI250" s="44">
        <f t="shared" si="32"/>
        <v>0</v>
      </c>
      <c r="AJ250" s="22" t="s">
        <v>635</v>
      </c>
      <c r="AK250" s="302"/>
      <c r="AL250" s="277"/>
      <c r="AM250" s="45" t="s">
        <v>617</v>
      </c>
      <c r="AN250" s="45" t="s">
        <v>618</v>
      </c>
      <c r="AO250" s="25" t="s">
        <v>619</v>
      </c>
      <c r="AP250" s="25" t="s">
        <v>416</v>
      </c>
      <c r="AQ250" s="72"/>
    </row>
    <row r="251" spans="1:43" s="46" customFormat="1" ht="71.25" hidden="1" x14ac:dyDescent="0.25">
      <c r="A251" s="42" t="s">
        <v>41</v>
      </c>
      <c r="B251" s="43" t="s">
        <v>437</v>
      </c>
      <c r="C251" s="43">
        <v>432</v>
      </c>
      <c r="D251" s="22" t="s">
        <v>636</v>
      </c>
      <c r="E251" s="22" t="s">
        <v>637</v>
      </c>
      <c r="F251" s="23">
        <v>44593</v>
      </c>
      <c r="G251" s="23">
        <v>44651</v>
      </c>
      <c r="H251" s="271">
        <f>I251+I252+I253+I254</f>
        <v>1</v>
      </c>
      <c r="I251" s="24">
        <v>0.4</v>
      </c>
      <c r="J251" s="24"/>
      <c r="K251" s="24"/>
      <c r="L251" s="24">
        <v>0.5</v>
      </c>
      <c r="M251" s="24"/>
      <c r="N251" s="24">
        <v>0.5</v>
      </c>
      <c r="O251" s="24"/>
      <c r="P251" s="24"/>
      <c r="Q251" s="24"/>
      <c r="R251" s="24"/>
      <c r="S251" s="24"/>
      <c r="T251" s="24"/>
      <c r="U251" s="24"/>
      <c r="V251" s="24"/>
      <c r="W251" s="24"/>
      <c r="X251" s="24"/>
      <c r="Y251" s="24"/>
      <c r="Z251" s="24"/>
      <c r="AA251" s="24"/>
      <c r="AB251" s="24"/>
      <c r="AC251" s="24"/>
      <c r="AD251" s="24"/>
      <c r="AE251" s="24"/>
      <c r="AF251" s="24"/>
      <c r="AG251" s="24"/>
      <c r="AH251" s="24">
        <f t="shared" si="32"/>
        <v>1</v>
      </c>
      <c r="AI251" s="44">
        <f t="shared" si="32"/>
        <v>0</v>
      </c>
      <c r="AJ251" s="22" t="s">
        <v>638</v>
      </c>
      <c r="AK251" s="309">
        <v>0.26</v>
      </c>
      <c r="AL251" s="269">
        <v>268830000</v>
      </c>
      <c r="AM251" s="45" t="s">
        <v>617</v>
      </c>
      <c r="AN251" s="45" t="s">
        <v>618</v>
      </c>
      <c r="AO251" s="25" t="s">
        <v>619</v>
      </c>
      <c r="AP251" s="25" t="s">
        <v>416</v>
      </c>
      <c r="AQ251" s="72"/>
    </row>
    <row r="252" spans="1:43" s="46" customFormat="1" ht="71.25" hidden="1" x14ac:dyDescent="0.25">
      <c r="A252" s="42" t="s">
        <v>41</v>
      </c>
      <c r="B252" s="43" t="s">
        <v>437</v>
      </c>
      <c r="C252" s="43">
        <v>432</v>
      </c>
      <c r="D252" s="22" t="s">
        <v>636</v>
      </c>
      <c r="E252" s="22" t="s">
        <v>639</v>
      </c>
      <c r="F252" s="23">
        <v>44652</v>
      </c>
      <c r="G252" s="23">
        <v>44681</v>
      </c>
      <c r="H252" s="271"/>
      <c r="I252" s="24">
        <v>0.1</v>
      </c>
      <c r="J252" s="24"/>
      <c r="K252" s="24"/>
      <c r="L252" s="24"/>
      <c r="M252" s="24"/>
      <c r="N252" s="24"/>
      <c r="O252" s="24"/>
      <c r="P252" s="24">
        <v>1</v>
      </c>
      <c r="Q252" s="24"/>
      <c r="R252" s="24"/>
      <c r="S252" s="24"/>
      <c r="T252" s="24"/>
      <c r="U252" s="24"/>
      <c r="V252" s="24"/>
      <c r="W252" s="24"/>
      <c r="X252" s="24"/>
      <c r="Y252" s="24"/>
      <c r="Z252" s="24"/>
      <c r="AA252" s="24"/>
      <c r="AB252" s="24"/>
      <c r="AC252" s="24"/>
      <c r="AD252" s="24"/>
      <c r="AE252" s="24"/>
      <c r="AF252" s="24"/>
      <c r="AG252" s="24"/>
      <c r="AH252" s="24">
        <f t="shared" si="32"/>
        <v>1</v>
      </c>
      <c r="AI252" s="44">
        <f t="shared" si="32"/>
        <v>0</v>
      </c>
      <c r="AJ252" s="22" t="s">
        <v>640</v>
      </c>
      <c r="AK252" s="309"/>
      <c r="AL252" s="270"/>
      <c r="AM252" s="45" t="s">
        <v>617</v>
      </c>
      <c r="AN252" s="45" t="s">
        <v>618</v>
      </c>
      <c r="AO252" s="25" t="s">
        <v>619</v>
      </c>
      <c r="AP252" s="25" t="s">
        <v>416</v>
      </c>
      <c r="AQ252" s="72"/>
    </row>
    <row r="253" spans="1:43" s="46" customFormat="1" ht="42.75" hidden="1" x14ac:dyDescent="0.25">
      <c r="A253" s="42" t="s">
        <v>41</v>
      </c>
      <c r="B253" s="43" t="s">
        <v>437</v>
      </c>
      <c r="C253" s="43">
        <v>432</v>
      </c>
      <c r="D253" s="22" t="s">
        <v>636</v>
      </c>
      <c r="E253" s="22" t="s">
        <v>641</v>
      </c>
      <c r="F253" s="23">
        <v>44682</v>
      </c>
      <c r="G253" s="23">
        <v>44712</v>
      </c>
      <c r="H253" s="271"/>
      <c r="I253" s="24">
        <v>0.35</v>
      </c>
      <c r="J253" s="24"/>
      <c r="K253" s="24"/>
      <c r="L253" s="24"/>
      <c r="M253" s="24"/>
      <c r="N253" s="24"/>
      <c r="O253" s="24"/>
      <c r="P253" s="24"/>
      <c r="Q253" s="24"/>
      <c r="R253" s="24">
        <v>1</v>
      </c>
      <c r="S253" s="24"/>
      <c r="T253" s="24"/>
      <c r="U253" s="24"/>
      <c r="V253" s="24"/>
      <c r="W253" s="24"/>
      <c r="X253" s="24"/>
      <c r="Y253" s="24"/>
      <c r="Z253" s="24"/>
      <c r="AA253" s="24"/>
      <c r="AB253" s="24"/>
      <c r="AC253" s="24"/>
      <c r="AD253" s="24"/>
      <c r="AE253" s="24"/>
      <c r="AF253" s="24"/>
      <c r="AG253" s="24"/>
      <c r="AH253" s="24">
        <f t="shared" si="32"/>
        <v>1</v>
      </c>
      <c r="AI253" s="44">
        <f t="shared" si="32"/>
        <v>0</v>
      </c>
      <c r="AJ253" s="22" t="s">
        <v>642</v>
      </c>
      <c r="AK253" s="309"/>
      <c r="AL253" s="270"/>
      <c r="AM253" s="45" t="s">
        <v>617</v>
      </c>
      <c r="AN253" s="45" t="s">
        <v>618</v>
      </c>
      <c r="AO253" s="25" t="s">
        <v>619</v>
      </c>
      <c r="AP253" s="25" t="s">
        <v>416</v>
      </c>
      <c r="AQ253" s="72"/>
    </row>
    <row r="254" spans="1:43" s="46" customFormat="1" ht="42.75" hidden="1" x14ac:dyDescent="0.25">
      <c r="A254" s="42" t="s">
        <v>41</v>
      </c>
      <c r="B254" s="43" t="s">
        <v>437</v>
      </c>
      <c r="C254" s="43">
        <v>432</v>
      </c>
      <c r="D254" s="22" t="s">
        <v>636</v>
      </c>
      <c r="E254" s="22" t="s">
        <v>643</v>
      </c>
      <c r="F254" s="23">
        <v>44713</v>
      </c>
      <c r="G254" s="23">
        <v>44742</v>
      </c>
      <c r="H254" s="271"/>
      <c r="I254" s="24">
        <v>0.15</v>
      </c>
      <c r="J254" s="24"/>
      <c r="K254" s="24"/>
      <c r="L254" s="24"/>
      <c r="M254" s="24"/>
      <c r="N254" s="24"/>
      <c r="O254" s="24"/>
      <c r="P254" s="24"/>
      <c r="Q254" s="24"/>
      <c r="R254" s="24"/>
      <c r="S254" s="24"/>
      <c r="T254" s="24">
        <v>1</v>
      </c>
      <c r="U254" s="24"/>
      <c r="V254" s="24"/>
      <c r="W254" s="24"/>
      <c r="X254" s="24"/>
      <c r="Y254" s="24"/>
      <c r="Z254" s="24"/>
      <c r="AA254" s="24"/>
      <c r="AB254" s="24"/>
      <c r="AC254" s="24"/>
      <c r="AD254" s="24"/>
      <c r="AE254" s="24"/>
      <c r="AF254" s="24"/>
      <c r="AG254" s="24"/>
      <c r="AH254" s="24">
        <f t="shared" si="32"/>
        <v>1</v>
      </c>
      <c r="AI254" s="44">
        <f t="shared" si="32"/>
        <v>0</v>
      </c>
      <c r="AJ254" s="22" t="s">
        <v>644</v>
      </c>
      <c r="AK254" s="309"/>
      <c r="AL254" s="277"/>
      <c r="AM254" s="45" t="s">
        <v>617</v>
      </c>
      <c r="AN254" s="45" t="s">
        <v>618</v>
      </c>
      <c r="AO254" s="25" t="s">
        <v>619</v>
      </c>
      <c r="AP254" s="25" t="s">
        <v>416</v>
      </c>
      <c r="AQ254" s="72"/>
    </row>
    <row r="255" spans="1:43" s="46" customFormat="1" ht="58.5" hidden="1" x14ac:dyDescent="0.25">
      <c r="A255" s="42" t="s">
        <v>41</v>
      </c>
      <c r="B255" s="43" t="s">
        <v>437</v>
      </c>
      <c r="C255" s="43">
        <v>432</v>
      </c>
      <c r="D255" s="22" t="s">
        <v>645</v>
      </c>
      <c r="E255" s="22" t="s">
        <v>646</v>
      </c>
      <c r="F255" s="23">
        <v>44713</v>
      </c>
      <c r="G255" s="23">
        <v>44926</v>
      </c>
      <c r="H255" s="271">
        <f>+I255+I256+I258+I259</f>
        <v>1</v>
      </c>
      <c r="I255" s="24">
        <v>0.25</v>
      </c>
      <c r="J255" s="24"/>
      <c r="K255" s="24"/>
      <c r="L255" s="24"/>
      <c r="M255" s="24"/>
      <c r="N255" s="24"/>
      <c r="O255" s="24"/>
      <c r="P255" s="24"/>
      <c r="Q255" s="24"/>
      <c r="R255" s="24"/>
      <c r="S255" s="24"/>
      <c r="T255" s="24">
        <v>0.5</v>
      </c>
      <c r="U255" s="24"/>
      <c r="V255" s="24"/>
      <c r="W255" s="24"/>
      <c r="X255" s="24"/>
      <c r="Y255" s="24"/>
      <c r="Z255" s="24"/>
      <c r="AA255" s="24"/>
      <c r="AB255" s="24"/>
      <c r="AC255" s="24"/>
      <c r="AD255" s="24">
        <v>0.5</v>
      </c>
      <c r="AE255" s="24"/>
      <c r="AF255" s="24"/>
      <c r="AG255" s="24"/>
      <c r="AH255" s="24">
        <f t="shared" si="32"/>
        <v>1</v>
      </c>
      <c r="AI255" s="44">
        <f t="shared" si="32"/>
        <v>0</v>
      </c>
      <c r="AJ255" s="22" t="s">
        <v>622</v>
      </c>
      <c r="AK255" s="47" t="s">
        <v>82</v>
      </c>
      <c r="AL255" s="47" t="s">
        <v>82</v>
      </c>
      <c r="AM255" s="45" t="s">
        <v>617</v>
      </c>
      <c r="AN255" s="45" t="s">
        <v>618</v>
      </c>
      <c r="AO255" s="25" t="s">
        <v>619</v>
      </c>
      <c r="AP255" s="25" t="s">
        <v>416</v>
      </c>
      <c r="AQ255" s="72"/>
    </row>
    <row r="256" spans="1:43" s="46" customFormat="1" ht="85.5" hidden="1" x14ac:dyDescent="0.25">
      <c r="A256" s="69" t="s">
        <v>41</v>
      </c>
      <c r="B256" s="70" t="s">
        <v>437</v>
      </c>
      <c r="C256" s="70">
        <v>432</v>
      </c>
      <c r="D256" s="71" t="s">
        <v>645</v>
      </c>
      <c r="E256" s="71" t="s">
        <v>647</v>
      </c>
      <c r="F256" s="81">
        <v>44593</v>
      </c>
      <c r="G256" s="81">
        <v>44712</v>
      </c>
      <c r="H256" s="271"/>
      <c r="I256" s="68">
        <v>0.25</v>
      </c>
      <c r="J256" s="68"/>
      <c r="K256" s="68"/>
      <c r="L256" s="68">
        <v>0.25</v>
      </c>
      <c r="M256" s="68"/>
      <c r="N256" s="68">
        <v>0.25</v>
      </c>
      <c r="O256" s="68"/>
      <c r="P256" s="68">
        <v>0.25</v>
      </c>
      <c r="Q256" s="68"/>
      <c r="R256" s="68">
        <v>0.25</v>
      </c>
      <c r="S256" s="68"/>
      <c r="T256" s="68"/>
      <c r="U256" s="68"/>
      <c r="V256" s="68"/>
      <c r="W256" s="68"/>
      <c r="X256" s="68"/>
      <c r="Y256" s="68"/>
      <c r="Z256" s="68"/>
      <c r="AA256" s="68"/>
      <c r="AB256" s="68"/>
      <c r="AC256" s="68"/>
      <c r="AD256" s="68"/>
      <c r="AE256" s="68"/>
      <c r="AF256" s="68"/>
      <c r="AG256" s="68"/>
      <c r="AH256" s="68">
        <f t="shared" si="32"/>
        <v>1</v>
      </c>
      <c r="AI256" s="77">
        <f t="shared" si="32"/>
        <v>0</v>
      </c>
      <c r="AJ256" s="71" t="s">
        <v>648</v>
      </c>
      <c r="AK256" s="80" t="s">
        <v>82</v>
      </c>
      <c r="AL256" s="80" t="s">
        <v>82</v>
      </c>
      <c r="AM256" s="78" t="s">
        <v>617</v>
      </c>
      <c r="AN256" s="78" t="s">
        <v>618</v>
      </c>
      <c r="AO256" s="79" t="s">
        <v>619</v>
      </c>
      <c r="AP256" s="79" t="s">
        <v>416</v>
      </c>
      <c r="AQ256" s="82"/>
    </row>
    <row r="257" spans="1:43" s="46" customFormat="1" ht="299.25" hidden="1" x14ac:dyDescent="0.25">
      <c r="A257" s="69" t="s">
        <v>41</v>
      </c>
      <c r="B257" s="70" t="s">
        <v>437</v>
      </c>
      <c r="C257" s="70">
        <v>432</v>
      </c>
      <c r="D257" s="71" t="s">
        <v>645</v>
      </c>
      <c r="E257" s="71" t="s">
        <v>647</v>
      </c>
      <c r="F257" s="81">
        <v>44593</v>
      </c>
      <c r="G257" s="93">
        <v>44773</v>
      </c>
      <c r="H257" s="271"/>
      <c r="I257" s="68">
        <v>0.25</v>
      </c>
      <c r="J257" s="68"/>
      <c r="K257" s="68"/>
      <c r="L257" s="76">
        <v>0.1</v>
      </c>
      <c r="M257" s="76"/>
      <c r="N257" s="76">
        <v>0.1</v>
      </c>
      <c r="O257" s="76"/>
      <c r="P257" s="76">
        <v>0.2</v>
      </c>
      <c r="Q257" s="76"/>
      <c r="R257" s="76">
        <v>0.2</v>
      </c>
      <c r="S257" s="76"/>
      <c r="T257" s="76">
        <v>0.2</v>
      </c>
      <c r="U257" s="76"/>
      <c r="V257" s="76">
        <v>0.2</v>
      </c>
      <c r="W257" s="68"/>
      <c r="X257" s="68"/>
      <c r="Y257" s="68"/>
      <c r="Z257" s="68"/>
      <c r="AA257" s="68"/>
      <c r="AB257" s="68"/>
      <c r="AC257" s="68"/>
      <c r="AD257" s="68"/>
      <c r="AE257" s="68"/>
      <c r="AF257" s="68"/>
      <c r="AG257" s="68"/>
      <c r="AH257" s="68">
        <f t="shared" ref="AH257" si="33">+J257+L257+N257+P257+R257+T257+V257+X257+Z257+AB257+AD257+AF257</f>
        <v>1</v>
      </c>
      <c r="AI257" s="77">
        <f t="shared" ref="AI257" si="34">+K257+M257+O257+Q257+S257+U257+W257+Y257+AA257+AC257+AE257+AG257</f>
        <v>0</v>
      </c>
      <c r="AJ257" s="71" t="s">
        <v>648</v>
      </c>
      <c r="AK257" s="80" t="s">
        <v>82</v>
      </c>
      <c r="AL257" s="80" t="s">
        <v>82</v>
      </c>
      <c r="AM257" s="78" t="s">
        <v>617</v>
      </c>
      <c r="AN257" s="78" t="s">
        <v>618</v>
      </c>
      <c r="AO257" s="79" t="s">
        <v>619</v>
      </c>
      <c r="AP257" s="79" t="s">
        <v>416</v>
      </c>
      <c r="AQ257" s="69" t="s">
        <v>934</v>
      </c>
    </row>
    <row r="258" spans="1:43" s="46" customFormat="1" ht="58.5" hidden="1" x14ac:dyDescent="0.25">
      <c r="A258" s="42" t="s">
        <v>41</v>
      </c>
      <c r="B258" s="43" t="s">
        <v>437</v>
      </c>
      <c r="C258" s="43">
        <v>432</v>
      </c>
      <c r="D258" s="22" t="s">
        <v>645</v>
      </c>
      <c r="E258" s="22" t="s">
        <v>649</v>
      </c>
      <c r="F258" s="23">
        <v>44713</v>
      </c>
      <c r="G258" s="23">
        <v>44895</v>
      </c>
      <c r="H258" s="271"/>
      <c r="I258" s="24">
        <v>0.25</v>
      </c>
      <c r="J258" s="24"/>
      <c r="K258" s="24"/>
      <c r="L258" s="24"/>
      <c r="M258" s="24"/>
      <c r="N258" s="24"/>
      <c r="O258" s="24"/>
      <c r="P258" s="24"/>
      <c r="Q258" s="24"/>
      <c r="R258" s="24"/>
      <c r="S258" s="24"/>
      <c r="T258" s="24">
        <v>0.3</v>
      </c>
      <c r="U258" s="24"/>
      <c r="V258" s="24"/>
      <c r="W258" s="24"/>
      <c r="X258" s="24"/>
      <c r="Y258" s="24"/>
      <c r="Z258" s="24"/>
      <c r="AA258" s="24"/>
      <c r="AB258" s="24">
        <v>0.35</v>
      </c>
      <c r="AC258" s="24"/>
      <c r="AD258" s="24">
        <v>0.35</v>
      </c>
      <c r="AE258" s="24"/>
      <c r="AF258" s="24"/>
      <c r="AG258" s="24"/>
      <c r="AH258" s="24">
        <f t="shared" si="32"/>
        <v>0.99999999999999989</v>
      </c>
      <c r="AI258" s="44">
        <f t="shared" si="32"/>
        <v>0</v>
      </c>
      <c r="AJ258" s="22" t="s">
        <v>650</v>
      </c>
      <c r="AK258" s="47" t="s">
        <v>82</v>
      </c>
      <c r="AL258" s="47" t="s">
        <v>82</v>
      </c>
      <c r="AM258" s="45" t="s">
        <v>617</v>
      </c>
      <c r="AN258" s="45" t="s">
        <v>618</v>
      </c>
      <c r="AO258" s="25" t="s">
        <v>619</v>
      </c>
      <c r="AP258" s="25" t="s">
        <v>416</v>
      </c>
      <c r="AQ258" s="72"/>
    </row>
    <row r="259" spans="1:43" s="46" customFormat="1" ht="58.5" hidden="1" x14ac:dyDescent="0.25">
      <c r="A259" s="42" t="s">
        <v>41</v>
      </c>
      <c r="B259" s="43" t="s">
        <v>437</v>
      </c>
      <c r="C259" s="43">
        <v>432</v>
      </c>
      <c r="D259" s="22" t="s">
        <v>645</v>
      </c>
      <c r="E259" s="22" t="s">
        <v>654</v>
      </c>
      <c r="F259" s="23">
        <v>44896</v>
      </c>
      <c r="G259" s="23">
        <v>44926</v>
      </c>
      <c r="H259" s="271"/>
      <c r="I259" s="24">
        <v>0.25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 t="shared" si="32"/>
        <v>1</v>
      </c>
      <c r="AI259" s="44">
        <f t="shared" si="32"/>
        <v>0</v>
      </c>
      <c r="AJ259" s="22" t="s">
        <v>655</v>
      </c>
      <c r="AK259" s="47" t="s">
        <v>82</v>
      </c>
      <c r="AL259" s="47" t="s">
        <v>82</v>
      </c>
      <c r="AM259" s="45" t="s">
        <v>617</v>
      </c>
      <c r="AN259" s="45" t="s">
        <v>618</v>
      </c>
      <c r="AO259" s="25" t="s">
        <v>619</v>
      </c>
      <c r="AP259" s="25" t="s">
        <v>416</v>
      </c>
      <c r="AQ259" s="72"/>
    </row>
    <row r="260" spans="1:43" s="46" customFormat="1" ht="85.5" hidden="1" x14ac:dyDescent="0.25">
      <c r="A260" s="42" t="s">
        <v>41</v>
      </c>
      <c r="B260" s="43" t="s">
        <v>656</v>
      </c>
      <c r="C260" s="43">
        <v>550</v>
      </c>
      <c r="D260" s="22" t="s">
        <v>657</v>
      </c>
      <c r="E260" s="22" t="s">
        <v>658</v>
      </c>
      <c r="F260" s="23">
        <v>44713</v>
      </c>
      <c r="G260" s="23">
        <v>44926</v>
      </c>
      <c r="H260" s="271">
        <f>+I260+I261+I262+I263+I264</f>
        <v>1</v>
      </c>
      <c r="I260" s="24">
        <v>0.15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 t="shared" si="32"/>
        <v>1</v>
      </c>
      <c r="AI260" s="44">
        <f t="shared" si="32"/>
        <v>0</v>
      </c>
      <c r="AJ260" s="22" t="s">
        <v>659</v>
      </c>
      <c r="AK260" s="302">
        <v>1</v>
      </c>
      <c r="AL260" s="269">
        <v>126690000</v>
      </c>
      <c r="AM260" s="45" t="s">
        <v>617</v>
      </c>
      <c r="AN260" s="45" t="s">
        <v>618</v>
      </c>
      <c r="AO260" s="25" t="s">
        <v>619</v>
      </c>
      <c r="AP260" s="25" t="s">
        <v>416</v>
      </c>
      <c r="AQ260" s="72"/>
    </row>
    <row r="261" spans="1:43" s="46" customFormat="1" ht="43.5" hidden="1" x14ac:dyDescent="0.25">
      <c r="A261" s="42" t="s">
        <v>41</v>
      </c>
      <c r="B261" s="43" t="s">
        <v>656</v>
      </c>
      <c r="C261" s="43">
        <v>550</v>
      </c>
      <c r="D261" s="22" t="s">
        <v>657</v>
      </c>
      <c r="E261" s="22" t="s">
        <v>660</v>
      </c>
      <c r="F261" s="23">
        <v>44621</v>
      </c>
      <c r="G261" s="23">
        <v>44651</v>
      </c>
      <c r="H261" s="271"/>
      <c r="I261" s="24">
        <v>0.25</v>
      </c>
      <c r="J261" s="24"/>
      <c r="K261" s="24"/>
      <c r="L261" s="24"/>
      <c r="M261" s="24"/>
      <c r="N261" s="24">
        <v>1</v>
      </c>
      <c r="O261" s="24"/>
      <c r="P261" s="24"/>
      <c r="Q261" s="24"/>
      <c r="R261" s="24"/>
      <c r="S261" s="24"/>
      <c r="T261" s="24"/>
      <c r="U261" s="24"/>
      <c r="V261" s="24"/>
      <c r="W261" s="24"/>
      <c r="X261" s="24"/>
      <c r="Y261" s="24"/>
      <c r="Z261" s="24"/>
      <c r="AA261" s="24"/>
      <c r="AB261" s="24"/>
      <c r="AC261" s="24"/>
      <c r="AD261" s="24"/>
      <c r="AE261" s="24"/>
      <c r="AF261" s="24"/>
      <c r="AG261" s="24"/>
      <c r="AH261" s="24">
        <f t="shared" si="32"/>
        <v>1</v>
      </c>
      <c r="AI261" s="44">
        <f t="shared" si="32"/>
        <v>0</v>
      </c>
      <c r="AJ261" s="22" t="s">
        <v>661</v>
      </c>
      <c r="AK261" s="302"/>
      <c r="AL261" s="270"/>
      <c r="AM261" s="45" t="s">
        <v>617</v>
      </c>
      <c r="AN261" s="45" t="s">
        <v>618</v>
      </c>
      <c r="AO261" s="25" t="s">
        <v>619</v>
      </c>
      <c r="AP261" s="25" t="s">
        <v>416</v>
      </c>
      <c r="AQ261" s="72"/>
    </row>
    <row r="262" spans="1:43" s="46" customFormat="1" ht="43.5" hidden="1" x14ac:dyDescent="0.25">
      <c r="A262" s="42" t="s">
        <v>41</v>
      </c>
      <c r="B262" s="43" t="s">
        <v>656</v>
      </c>
      <c r="C262" s="43">
        <v>550</v>
      </c>
      <c r="D262" s="22" t="s">
        <v>657</v>
      </c>
      <c r="E262" s="22" t="s">
        <v>662</v>
      </c>
      <c r="F262" s="23">
        <v>44652</v>
      </c>
      <c r="G262" s="23">
        <v>44926</v>
      </c>
      <c r="H262" s="271"/>
      <c r="I262" s="24">
        <v>0.3</v>
      </c>
      <c r="J262" s="24"/>
      <c r="K262" s="24"/>
      <c r="L262" s="24"/>
      <c r="M262" s="24"/>
      <c r="N262" s="24"/>
      <c r="O262" s="24"/>
      <c r="P262" s="24">
        <v>0.2</v>
      </c>
      <c r="Q262" s="24"/>
      <c r="R262" s="24"/>
      <c r="S262" s="24"/>
      <c r="T262" s="24">
        <v>0.2</v>
      </c>
      <c r="U262" s="24"/>
      <c r="V262" s="24"/>
      <c r="W262" s="24"/>
      <c r="X262" s="24">
        <v>0.2</v>
      </c>
      <c r="Y262" s="24"/>
      <c r="Z262" s="24"/>
      <c r="AA262" s="24"/>
      <c r="AB262" s="24">
        <v>0.2</v>
      </c>
      <c r="AC262" s="24"/>
      <c r="AD262" s="24"/>
      <c r="AE262" s="24"/>
      <c r="AF262" s="24">
        <v>0.2</v>
      </c>
      <c r="AG262" s="24"/>
      <c r="AH262" s="24">
        <f t="shared" si="32"/>
        <v>1</v>
      </c>
      <c r="AI262" s="44">
        <f t="shared" si="32"/>
        <v>0</v>
      </c>
      <c r="AJ262" s="22" t="s">
        <v>663</v>
      </c>
      <c r="AK262" s="302"/>
      <c r="AL262" s="270"/>
      <c r="AM262" s="45" t="s">
        <v>617</v>
      </c>
      <c r="AN262" s="45" t="s">
        <v>618</v>
      </c>
      <c r="AO262" s="25" t="s">
        <v>619</v>
      </c>
      <c r="AP262" s="25" t="s">
        <v>416</v>
      </c>
      <c r="AQ262" s="72"/>
    </row>
    <row r="263" spans="1:43" s="46" customFormat="1" ht="43.5" hidden="1" x14ac:dyDescent="0.25">
      <c r="A263" s="42" t="s">
        <v>41</v>
      </c>
      <c r="B263" s="43" t="s">
        <v>656</v>
      </c>
      <c r="C263" s="43">
        <v>550</v>
      </c>
      <c r="D263" s="22" t="s">
        <v>657</v>
      </c>
      <c r="E263" s="22" t="s">
        <v>664</v>
      </c>
      <c r="F263" s="23">
        <v>44621</v>
      </c>
      <c r="G263" s="23" t="s">
        <v>665</v>
      </c>
      <c r="H263" s="271"/>
      <c r="I263" s="24">
        <v>0.1</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32"/>
        <v>1</v>
      </c>
      <c r="AI263" s="44">
        <f t="shared" si="32"/>
        <v>0</v>
      </c>
      <c r="AJ263" s="22" t="s">
        <v>666</v>
      </c>
      <c r="AK263" s="302"/>
      <c r="AL263" s="270"/>
      <c r="AM263" s="45" t="s">
        <v>617</v>
      </c>
      <c r="AN263" s="45" t="s">
        <v>618</v>
      </c>
      <c r="AO263" s="25" t="s">
        <v>619</v>
      </c>
      <c r="AP263" s="25" t="s">
        <v>416</v>
      </c>
      <c r="AQ263" s="72"/>
    </row>
    <row r="264" spans="1:43" s="46" customFormat="1" ht="71.25" hidden="1" x14ac:dyDescent="0.25">
      <c r="A264" s="42" t="s">
        <v>41</v>
      </c>
      <c r="B264" s="43" t="s">
        <v>656</v>
      </c>
      <c r="C264" s="43">
        <v>550</v>
      </c>
      <c r="D264" s="22" t="s">
        <v>657</v>
      </c>
      <c r="E264" s="22" t="s">
        <v>667</v>
      </c>
      <c r="F264" s="23">
        <v>44896</v>
      </c>
      <c r="G264" s="23">
        <v>44926</v>
      </c>
      <c r="H264" s="271"/>
      <c r="I264" s="24">
        <v>0.2</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32"/>
        <v>1</v>
      </c>
      <c r="AI264" s="44">
        <f t="shared" si="32"/>
        <v>0</v>
      </c>
      <c r="AJ264" s="22" t="s">
        <v>668</v>
      </c>
      <c r="AK264" s="302"/>
      <c r="AL264" s="277"/>
      <c r="AM264" s="45" t="s">
        <v>617</v>
      </c>
      <c r="AN264" s="45" t="s">
        <v>618</v>
      </c>
      <c r="AO264" s="25" t="s">
        <v>619</v>
      </c>
      <c r="AP264" s="25" t="s">
        <v>416</v>
      </c>
      <c r="AQ264" s="72"/>
    </row>
    <row r="265" spans="1:43" s="46" customFormat="1" ht="100.5" hidden="1" customHeight="1" x14ac:dyDescent="0.25">
      <c r="A265" s="42" t="s">
        <v>41</v>
      </c>
      <c r="B265" s="43" t="s">
        <v>656</v>
      </c>
      <c r="C265" s="43">
        <v>550</v>
      </c>
      <c r="D265" s="22" t="s">
        <v>669</v>
      </c>
      <c r="E265" s="22" t="s">
        <v>670</v>
      </c>
      <c r="F265" s="23">
        <v>44896</v>
      </c>
      <c r="G265" s="23">
        <v>44926</v>
      </c>
      <c r="H265" s="271">
        <f>+I265+I266</f>
        <v>1</v>
      </c>
      <c r="I265" s="24">
        <v>0.5</v>
      </c>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v>1</v>
      </c>
      <c r="AG265" s="24"/>
      <c r="AH265" s="24">
        <f>+J265+L265+N265+P265+R265+T265+V265+X265+Z265+AB265+AD265+AF265</f>
        <v>1</v>
      </c>
      <c r="AI265" s="44">
        <f>+K265+M265+O265+Q265+S265+U265+W265+Y265+AA265+AC265+AE265+AG265</f>
        <v>0</v>
      </c>
      <c r="AJ265" s="22" t="s">
        <v>671</v>
      </c>
      <c r="AK265" s="47" t="s">
        <v>82</v>
      </c>
      <c r="AL265" s="47" t="s">
        <v>82</v>
      </c>
      <c r="AM265" s="45" t="s">
        <v>617</v>
      </c>
      <c r="AN265" s="45" t="s">
        <v>618</v>
      </c>
      <c r="AO265" s="25" t="s">
        <v>619</v>
      </c>
      <c r="AP265" s="25" t="s">
        <v>416</v>
      </c>
      <c r="AQ265" s="72"/>
    </row>
    <row r="266" spans="1:43" s="46" customFormat="1" ht="114.75" hidden="1" customHeight="1" x14ac:dyDescent="0.25">
      <c r="A266" s="42" t="s">
        <v>41</v>
      </c>
      <c r="B266" s="43" t="s">
        <v>656</v>
      </c>
      <c r="C266" s="43">
        <v>550</v>
      </c>
      <c r="D266" s="22" t="s">
        <v>669</v>
      </c>
      <c r="E266" s="22" t="s">
        <v>672</v>
      </c>
      <c r="F266" s="23">
        <v>44713</v>
      </c>
      <c r="G266" s="23" t="s">
        <v>263</v>
      </c>
      <c r="H266" s="271"/>
      <c r="I266" s="24">
        <v>0.5</v>
      </c>
      <c r="J266" s="24"/>
      <c r="K266" s="24"/>
      <c r="L266" s="24"/>
      <c r="M266" s="24"/>
      <c r="N266" s="24"/>
      <c r="O266" s="24"/>
      <c r="P266" s="24"/>
      <c r="Q266" s="24"/>
      <c r="R266" s="24"/>
      <c r="S266" s="24"/>
      <c r="T266" s="24">
        <v>0.5</v>
      </c>
      <c r="U266" s="24"/>
      <c r="V266" s="24"/>
      <c r="W266" s="24"/>
      <c r="X266" s="24"/>
      <c r="Y266" s="24"/>
      <c r="Z266" s="24"/>
      <c r="AA266" s="24"/>
      <c r="AB266" s="24"/>
      <c r="AC266" s="24"/>
      <c r="AD266" s="24">
        <v>0.5</v>
      </c>
      <c r="AE266" s="24"/>
      <c r="AF266" s="24"/>
      <c r="AG266" s="24"/>
      <c r="AH266" s="24">
        <f>+J266+L266+N266+P266+R266+T266+V266+X266+Z266+AB266+AD266+AF266</f>
        <v>1</v>
      </c>
      <c r="AI266" s="44">
        <f>+K266+M266+O266+Q266+S266+U266+W266+Y266+AA266+AC266+AE266+AG266</f>
        <v>0</v>
      </c>
      <c r="AJ266" s="22" t="s">
        <v>673</v>
      </c>
      <c r="AK266" s="47" t="s">
        <v>82</v>
      </c>
      <c r="AL266" s="47" t="s">
        <v>82</v>
      </c>
      <c r="AM266" s="45" t="s">
        <v>617</v>
      </c>
      <c r="AN266" s="45" t="s">
        <v>618</v>
      </c>
      <c r="AO266" s="25" t="s">
        <v>619</v>
      </c>
      <c r="AP266" s="25" t="s">
        <v>416</v>
      </c>
      <c r="AQ266" s="72"/>
    </row>
    <row r="267" spans="1:43" s="46" customFormat="1" ht="64.5" hidden="1" customHeight="1" x14ac:dyDescent="0.25">
      <c r="A267" s="42" t="s">
        <v>411</v>
      </c>
      <c r="B267" s="43" t="s">
        <v>412</v>
      </c>
      <c r="C267" s="43">
        <v>329</v>
      </c>
      <c r="D267" s="22" t="s">
        <v>674</v>
      </c>
      <c r="E267" s="22" t="s">
        <v>675</v>
      </c>
      <c r="F267" s="23">
        <v>44774</v>
      </c>
      <c r="G267" s="23">
        <v>44803</v>
      </c>
      <c r="H267" s="271">
        <f>+I267+I268+I269+I270</f>
        <v>1</v>
      </c>
      <c r="I267" s="24">
        <v>0.1</v>
      </c>
      <c r="J267" s="24"/>
      <c r="K267" s="24"/>
      <c r="L267" s="24"/>
      <c r="M267" s="24"/>
      <c r="N267" s="24"/>
      <c r="O267" s="24"/>
      <c r="P267" s="24"/>
      <c r="Q267" s="24"/>
      <c r="R267" s="24"/>
      <c r="S267" s="24"/>
      <c r="T267" s="24">
        <v>0.5</v>
      </c>
      <c r="U267" s="24"/>
      <c r="V267" s="24"/>
      <c r="W267" s="24"/>
      <c r="X267" s="24">
        <v>0.5</v>
      </c>
      <c r="Y267" s="24"/>
      <c r="Z267" s="24"/>
      <c r="AA267" s="24"/>
      <c r="AB267" s="24"/>
      <c r="AC267" s="24"/>
      <c r="AD267" s="24"/>
      <c r="AE267" s="24"/>
      <c r="AF267" s="24"/>
      <c r="AG267" s="24"/>
      <c r="AH267" s="24">
        <f t="shared" si="32"/>
        <v>1</v>
      </c>
      <c r="AI267" s="44">
        <f t="shared" si="32"/>
        <v>0</v>
      </c>
      <c r="AJ267" s="22" t="s">
        <v>676</v>
      </c>
      <c r="AK267" s="302">
        <v>1</v>
      </c>
      <c r="AL267" s="269">
        <v>1822640634</v>
      </c>
      <c r="AM267" s="45" t="s">
        <v>617</v>
      </c>
      <c r="AN267" s="45" t="s">
        <v>618</v>
      </c>
      <c r="AO267" s="25" t="s">
        <v>619</v>
      </c>
      <c r="AP267" s="25" t="s">
        <v>416</v>
      </c>
      <c r="AQ267" s="72"/>
    </row>
    <row r="268" spans="1:43" s="46" customFormat="1" ht="57.75" hidden="1" customHeight="1" x14ac:dyDescent="0.25">
      <c r="A268" s="42" t="s">
        <v>411</v>
      </c>
      <c r="B268" s="43" t="s">
        <v>412</v>
      </c>
      <c r="C268" s="43">
        <v>329</v>
      </c>
      <c r="D268" s="22" t="s">
        <v>674</v>
      </c>
      <c r="E268" s="22" t="s">
        <v>677</v>
      </c>
      <c r="F268" s="23">
        <v>44593</v>
      </c>
      <c r="G268" s="23">
        <v>44620</v>
      </c>
      <c r="H268" s="271"/>
      <c r="I268" s="24">
        <v>0.2</v>
      </c>
      <c r="J268" s="24"/>
      <c r="K268" s="24"/>
      <c r="L268" s="24">
        <v>1</v>
      </c>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32"/>
        <v>1</v>
      </c>
      <c r="AI268" s="44">
        <f t="shared" si="32"/>
        <v>0</v>
      </c>
      <c r="AJ268" s="22" t="s">
        <v>678</v>
      </c>
      <c r="AK268" s="302"/>
      <c r="AL268" s="270"/>
      <c r="AM268" s="45" t="s">
        <v>617</v>
      </c>
      <c r="AN268" s="45" t="s">
        <v>618</v>
      </c>
      <c r="AO268" s="25" t="s">
        <v>619</v>
      </c>
      <c r="AP268" s="25" t="s">
        <v>416</v>
      </c>
      <c r="AQ268" s="72"/>
    </row>
    <row r="269" spans="1:43" s="46" customFormat="1" ht="80.25" hidden="1" customHeight="1" x14ac:dyDescent="0.25">
      <c r="A269" s="42" t="s">
        <v>411</v>
      </c>
      <c r="B269" s="43" t="s">
        <v>412</v>
      </c>
      <c r="C269" s="43">
        <v>329</v>
      </c>
      <c r="D269" s="22" t="s">
        <v>674</v>
      </c>
      <c r="E269" s="22" t="s">
        <v>679</v>
      </c>
      <c r="F269" s="23">
        <v>44621</v>
      </c>
      <c r="G269" s="23" t="s">
        <v>665</v>
      </c>
      <c r="H269" s="271"/>
      <c r="I269" s="24">
        <v>0.6</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32"/>
        <v>1</v>
      </c>
      <c r="AI269" s="44">
        <f t="shared" si="32"/>
        <v>0</v>
      </c>
      <c r="AJ269" s="22" t="s">
        <v>680</v>
      </c>
      <c r="AK269" s="302"/>
      <c r="AL269" s="270"/>
      <c r="AM269" s="45" t="s">
        <v>617</v>
      </c>
      <c r="AN269" s="45" t="s">
        <v>618</v>
      </c>
      <c r="AO269" s="25" t="s">
        <v>619</v>
      </c>
      <c r="AP269" s="25" t="s">
        <v>416</v>
      </c>
      <c r="AQ269" s="72"/>
    </row>
    <row r="270" spans="1:43" s="46" customFormat="1" ht="57" hidden="1" x14ac:dyDescent="0.25">
      <c r="A270" s="42" t="s">
        <v>411</v>
      </c>
      <c r="B270" s="43" t="s">
        <v>412</v>
      </c>
      <c r="C270" s="43">
        <v>329</v>
      </c>
      <c r="D270" s="22" t="s">
        <v>674</v>
      </c>
      <c r="E270" s="22" t="s">
        <v>681</v>
      </c>
      <c r="F270" s="23">
        <v>44896</v>
      </c>
      <c r="G270" s="23">
        <v>44926</v>
      </c>
      <c r="H270" s="271"/>
      <c r="I270" s="24">
        <v>0.1</v>
      </c>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v>1</v>
      </c>
      <c r="AG270" s="24"/>
      <c r="AH270" s="24">
        <f t="shared" si="32"/>
        <v>1</v>
      </c>
      <c r="AI270" s="44">
        <f t="shared" si="32"/>
        <v>0</v>
      </c>
      <c r="AJ270" s="22" t="s">
        <v>682</v>
      </c>
      <c r="AK270" s="302"/>
      <c r="AL270" s="270"/>
      <c r="AM270" s="45" t="s">
        <v>617</v>
      </c>
      <c r="AN270" s="45" t="s">
        <v>618</v>
      </c>
      <c r="AO270" s="25" t="s">
        <v>619</v>
      </c>
      <c r="AP270" s="25" t="s">
        <v>416</v>
      </c>
      <c r="AQ270" s="72"/>
    </row>
    <row r="271" spans="1:43" s="46" customFormat="1" ht="71.25" hidden="1" customHeight="1" x14ac:dyDescent="0.25">
      <c r="A271" s="42" t="s">
        <v>411</v>
      </c>
      <c r="B271" s="43" t="s">
        <v>412</v>
      </c>
      <c r="C271" s="43">
        <v>329</v>
      </c>
      <c r="D271" s="22" t="s">
        <v>683</v>
      </c>
      <c r="E271" s="22" t="s">
        <v>684</v>
      </c>
      <c r="F271" s="23">
        <v>44621</v>
      </c>
      <c r="G271" s="23" t="s">
        <v>665</v>
      </c>
      <c r="H271" s="271">
        <f>SUM(I271:I281)</f>
        <v>1</v>
      </c>
      <c r="I271" s="24">
        <v>0.1</v>
      </c>
      <c r="J271" s="24"/>
      <c r="K271" s="24"/>
      <c r="L271" s="24"/>
      <c r="M271" s="24"/>
      <c r="N271" s="24">
        <v>0.25</v>
      </c>
      <c r="O271" s="24"/>
      <c r="P271" s="24"/>
      <c r="Q271" s="24"/>
      <c r="R271" s="24"/>
      <c r="S271" s="24"/>
      <c r="T271" s="24">
        <v>0.25</v>
      </c>
      <c r="U271" s="24"/>
      <c r="V271" s="24"/>
      <c r="W271" s="24"/>
      <c r="X271" s="24"/>
      <c r="Y271" s="24"/>
      <c r="Z271" s="24">
        <v>0.25</v>
      </c>
      <c r="AA271" s="24"/>
      <c r="AB271" s="24"/>
      <c r="AC271" s="24"/>
      <c r="AD271" s="24"/>
      <c r="AE271" s="24"/>
      <c r="AF271" s="24">
        <v>0.25</v>
      </c>
      <c r="AG271" s="24"/>
      <c r="AH271" s="24">
        <f t="shared" si="32"/>
        <v>1</v>
      </c>
      <c r="AI271" s="44">
        <f t="shared" si="32"/>
        <v>0</v>
      </c>
      <c r="AJ271" s="55" t="s">
        <v>685</v>
      </c>
      <c r="AK271" s="47" t="s">
        <v>82</v>
      </c>
      <c r="AL271" s="270"/>
      <c r="AM271" s="45" t="s">
        <v>617</v>
      </c>
      <c r="AN271" s="45" t="s">
        <v>618</v>
      </c>
      <c r="AO271" s="25" t="s">
        <v>619</v>
      </c>
      <c r="AP271" s="25" t="s">
        <v>416</v>
      </c>
      <c r="AQ271" s="72"/>
    </row>
    <row r="272" spans="1:43" s="46" customFormat="1" ht="58.5" hidden="1" customHeight="1" x14ac:dyDescent="0.25">
      <c r="A272" s="42" t="s">
        <v>411</v>
      </c>
      <c r="B272" s="43" t="s">
        <v>412</v>
      </c>
      <c r="C272" s="43">
        <v>329</v>
      </c>
      <c r="D272" s="22" t="s">
        <v>683</v>
      </c>
      <c r="E272" s="22" t="s">
        <v>686</v>
      </c>
      <c r="F272" s="23">
        <v>44652</v>
      </c>
      <c r="G272" s="23">
        <v>44681</v>
      </c>
      <c r="H272" s="271"/>
      <c r="I272" s="24">
        <v>0.1</v>
      </c>
      <c r="J272" s="24"/>
      <c r="K272" s="24"/>
      <c r="L272" s="24"/>
      <c r="M272" s="24"/>
      <c r="N272" s="24"/>
      <c r="O272" s="24"/>
      <c r="P272" s="24">
        <v>1</v>
      </c>
      <c r="Q272" s="24"/>
      <c r="R272" s="24"/>
      <c r="S272" s="24"/>
      <c r="T272" s="24"/>
      <c r="U272" s="24"/>
      <c r="V272" s="24"/>
      <c r="W272" s="24"/>
      <c r="X272" s="24"/>
      <c r="Y272" s="24"/>
      <c r="Z272" s="24"/>
      <c r="AA272" s="24"/>
      <c r="AB272" s="24"/>
      <c r="AC272" s="24"/>
      <c r="AD272" s="24"/>
      <c r="AE272" s="24"/>
      <c r="AF272" s="24"/>
      <c r="AG272" s="24"/>
      <c r="AH272" s="24">
        <f t="shared" si="32"/>
        <v>1</v>
      </c>
      <c r="AI272" s="44">
        <f t="shared" si="32"/>
        <v>0</v>
      </c>
      <c r="AJ272" s="55" t="s">
        <v>687</v>
      </c>
      <c r="AK272" s="47" t="s">
        <v>82</v>
      </c>
      <c r="AL272" s="270"/>
      <c r="AM272" s="45" t="s">
        <v>617</v>
      </c>
      <c r="AN272" s="45" t="s">
        <v>618</v>
      </c>
      <c r="AO272" s="25" t="s">
        <v>619</v>
      </c>
      <c r="AP272" s="25" t="s">
        <v>416</v>
      </c>
      <c r="AQ272" s="72"/>
    </row>
    <row r="273" spans="1:43" s="46" customFormat="1" ht="58.5" hidden="1" customHeight="1" x14ac:dyDescent="0.25">
      <c r="A273" s="42" t="s">
        <v>411</v>
      </c>
      <c r="B273" s="43" t="s">
        <v>412</v>
      </c>
      <c r="C273" s="43">
        <v>329</v>
      </c>
      <c r="D273" s="22" t="s">
        <v>683</v>
      </c>
      <c r="E273" s="22" t="s">
        <v>688</v>
      </c>
      <c r="F273" s="23">
        <v>44621</v>
      </c>
      <c r="G273" s="23" t="s">
        <v>665</v>
      </c>
      <c r="H273" s="271"/>
      <c r="I273" s="24">
        <v>0.1</v>
      </c>
      <c r="J273" s="24"/>
      <c r="K273" s="24"/>
      <c r="L273" s="24"/>
      <c r="M273" s="24"/>
      <c r="N273" s="24">
        <v>0.25</v>
      </c>
      <c r="O273" s="24"/>
      <c r="P273" s="24"/>
      <c r="Q273" s="24"/>
      <c r="R273" s="24"/>
      <c r="S273" s="24"/>
      <c r="T273" s="24">
        <v>0.25</v>
      </c>
      <c r="U273" s="24"/>
      <c r="V273" s="24"/>
      <c r="W273" s="24"/>
      <c r="X273" s="24"/>
      <c r="Y273" s="24"/>
      <c r="Z273" s="24">
        <v>0.25</v>
      </c>
      <c r="AA273" s="24"/>
      <c r="AB273" s="24"/>
      <c r="AC273" s="24"/>
      <c r="AD273" s="24"/>
      <c r="AE273" s="24"/>
      <c r="AF273" s="24">
        <v>0.25</v>
      </c>
      <c r="AG273" s="24"/>
      <c r="AH273" s="24">
        <f t="shared" si="32"/>
        <v>1</v>
      </c>
      <c r="AI273" s="44">
        <f t="shared" si="32"/>
        <v>0</v>
      </c>
      <c r="AJ273" s="55" t="s">
        <v>689</v>
      </c>
      <c r="AK273" s="47" t="s">
        <v>82</v>
      </c>
      <c r="AL273" s="270"/>
      <c r="AM273" s="45" t="s">
        <v>617</v>
      </c>
      <c r="AN273" s="45" t="s">
        <v>618</v>
      </c>
      <c r="AO273" s="25" t="s">
        <v>619</v>
      </c>
      <c r="AP273" s="25" t="s">
        <v>416</v>
      </c>
      <c r="AQ273" s="72"/>
    </row>
    <row r="274" spans="1:43" s="46" customFormat="1" ht="58.5" hidden="1" customHeight="1" x14ac:dyDescent="0.25">
      <c r="A274" s="42" t="s">
        <v>411</v>
      </c>
      <c r="B274" s="43" t="s">
        <v>412</v>
      </c>
      <c r="C274" s="43">
        <v>329</v>
      </c>
      <c r="D274" s="22" t="s">
        <v>690</v>
      </c>
      <c r="E274" s="22" t="s">
        <v>691</v>
      </c>
      <c r="F274" s="23">
        <v>44621</v>
      </c>
      <c r="G274" s="23" t="s">
        <v>665</v>
      </c>
      <c r="H274" s="271"/>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32"/>
        <v>1</v>
      </c>
      <c r="AI274" s="44">
        <f t="shared" si="32"/>
        <v>0</v>
      </c>
      <c r="AJ274" s="55" t="s">
        <v>692</v>
      </c>
      <c r="AK274" s="47" t="s">
        <v>82</v>
      </c>
      <c r="AL274" s="270"/>
      <c r="AM274" s="45" t="s">
        <v>617</v>
      </c>
      <c r="AN274" s="45" t="s">
        <v>618</v>
      </c>
      <c r="AO274" s="25" t="s">
        <v>619</v>
      </c>
      <c r="AP274" s="25" t="s">
        <v>416</v>
      </c>
      <c r="AQ274" s="72"/>
    </row>
    <row r="275" spans="1:43" s="46" customFormat="1" ht="58.5" hidden="1" customHeight="1" x14ac:dyDescent="0.25">
      <c r="A275" s="42" t="s">
        <v>411</v>
      </c>
      <c r="B275" s="43" t="s">
        <v>412</v>
      </c>
      <c r="C275" s="43">
        <v>329</v>
      </c>
      <c r="D275" s="22" t="s">
        <v>683</v>
      </c>
      <c r="E275" s="22" t="s">
        <v>693</v>
      </c>
      <c r="F275" s="23">
        <v>44713</v>
      </c>
      <c r="G275" s="23">
        <v>44742</v>
      </c>
      <c r="H275" s="271"/>
      <c r="I275" s="24">
        <v>0.05</v>
      </c>
      <c r="J275" s="24"/>
      <c r="K275" s="24"/>
      <c r="L275" s="24"/>
      <c r="M275" s="24"/>
      <c r="N275" s="24"/>
      <c r="O275" s="24"/>
      <c r="P275" s="24"/>
      <c r="Q275" s="24"/>
      <c r="R275" s="24"/>
      <c r="S275" s="24"/>
      <c r="T275" s="24">
        <v>1</v>
      </c>
      <c r="U275" s="24"/>
      <c r="V275" s="24"/>
      <c r="W275" s="24"/>
      <c r="X275" s="24"/>
      <c r="Y275" s="24"/>
      <c r="Z275" s="24"/>
      <c r="AA275" s="24"/>
      <c r="AB275" s="24"/>
      <c r="AC275" s="24"/>
      <c r="AD275" s="24"/>
      <c r="AE275" s="24"/>
      <c r="AF275" s="24"/>
      <c r="AG275" s="24"/>
      <c r="AH275" s="24">
        <f t="shared" si="32"/>
        <v>1</v>
      </c>
      <c r="AI275" s="44">
        <f t="shared" si="32"/>
        <v>0</v>
      </c>
      <c r="AJ275" s="55" t="s">
        <v>694</v>
      </c>
      <c r="AK275" s="47" t="s">
        <v>82</v>
      </c>
      <c r="AL275" s="270"/>
      <c r="AM275" s="45" t="s">
        <v>617</v>
      </c>
      <c r="AN275" s="45" t="s">
        <v>618</v>
      </c>
      <c r="AO275" s="25" t="s">
        <v>619</v>
      </c>
      <c r="AP275" s="25" t="s">
        <v>416</v>
      </c>
      <c r="AQ275" s="72"/>
    </row>
    <row r="276" spans="1:43" s="46" customFormat="1" ht="58.5" hidden="1" customHeight="1" x14ac:dyDescent="0.25">
      <c r="A276" s="42" t="s">
        <v>411</v>
      </c>
      <c r="B276" s="43" t="s">
        <v>412</v>
      </c>
      <c r="C276" s="43">
        <v>329</v>
      </c>
      <c r="D276" s="22" t="s">
        <v>683</v>
      </c>
      <c r="E276" s="22" t="s">
        <v>695</v>
      </c>
      <c r="F276" s="23">
        <v>44621</v>
      </c>
      <c r="G276" s="23">
        <v>44742</v>
      </c>
      <c r="H276" s="271"/>
      <c r="I276" s="24">
        <v>0.1</v>
      </c>
      <c r="J276" s="24"/>
      <c r="K276" s="24"/>
      <c r="L276" s="24"/>
      <c r="M276" s="24"/>
      <c r="N276" s="24">
        <v>0.5</v>
      </c>
      <c r="O276" s="24"/>
      <c r="P276" s="24"/>
      <c r="Q276" s="24"/>
      <c r="R276" s="24"/>
      <c r="S276" s="24"/>
      <c r="T276" s="24">
        <v>0.5</v>
      </c>
      <c r="U276" s="24"/>
      <c r="V276" s="24"/>
      <c r="W276" s="24"/>
      <c r="X276" s="24"/>
      <c r="Y276" s="24"/>
      <c r="Z276" s="24"/>
      <c r="AA276" s="24"/>
      <c r="AB276" s="24"/>
      <c r="AC276" s="24"/>
      <c r="AD276" s="24"/>
      <c r="AE276" s="24"/>
      <c r="AF276" s="24"/>
      <c r="AG276" s="24"/>
      <c r="AH276" s="24">
        <f t="shared" si="32"/>
        <v>1</v>
      </c>
      <c r="AI276" s="44">
        <f t="shared" si="32"/>
        <v>0</v>
      </c>
      <c r="AJ276" s="55" t="s">
        <v>696</v>
      </c>
      <c r="AK276" s="47" t="s">
        <v>82</v>
      </c>
      <c r="AL276" s="270"/>
      <c r="AM276" s="45" t="s">
        <v>617</v>
      </c>
      <c r="AN276" s="45" t="s">
        <v>618</v>
      </c>
      <c r="AO276" s="25" t="s">
        <v>619</v>
      </c>
      <c r="AP276" s="25" t="s">
        <v>416</v>
      </c>
      <c r="AQ276" s="72"/>
    </row>
    <row r="277" spans="1:43" s="46" customFormat="1" ht="58.5" hidden="1" customHeight="1" x14ac:dyDescent="0.25">
      <c r="A277" s="42" t="s">
        <v>411</v>
      </c>
      <c r="B277" s="43" t="s">
        <v>412</v>
      </c>
      <c r="C277" s="43">
        <v>329</v>
      </c>
      <c r="D277" s="22" t="s">
        <v>690</v>
      </c>
      <c r="E277" s="22" t="s">
        <v>697</v>
      </c>
      <c r="F277" s="23">
        <v>44743</v>
      </c>
      <c r="G277" s="23">
        <v>44926</v>
      </c>
      <c r="H277" s="271"/>
      <c r="I277" s="24">
        <v>0.1</v>
      </c>
      <c r="J277" s="24"/>
      <c r="K277" s="24"/>
      <c r="L277" s="24"/>
      <c r="M277" s="24"/>
      <c r="N277" s="24"/>
      <c r="O277" s="24"/>
      <c r="P277" s="24"/>
      <c r="Q277" s="24"/>
      <c r="R277" s="24"/>
      <c r="S277" s="24"/>
      <c r="T277" s="24"/>
      <c r="U277" s="24"/>
      <c r="V277" s="24">
        <v>0.3</v>
      </c>
      <c r="W277" s="24"/>
      <c r="X277" s="24"/>
      <c r="Y277" s="24"/>
      <c r="Z277" s="24">
        <v>0.35</v>
      </c>
      <c r="AA277" s="24"/>
      <c r="AB277" s="24"/>
      <c r="AC277" s="24"/>
      <c r="AD277" s="24"/>
      <c r="AE277" s="24"/>
      <c r="AF277" s="24">
        <v>0.35</v>
      </c>
      <c r="AG277" s="24"/>
      <c r="AH277" s="24">
        <f t="shared" si="32"/>
        <v>0.99999999999999989</v>
      </c>
      <c r="AI277" s="44">
        <f t="shared" si="32"/>
        <v>0</v>
      </c>
      <c r="AJ277" s="55" t="s">
        <v>698</v>
      </c>
      <c r="AK277" s="47" t="s">
        <v>82</v>
      </c>
      <c r="AL277" s="270"/>
      <c r="AM277" s="45" t="s">
        <v>617</v>
      </c>
      <c r="AN277" s="45" t="s">
        <v>618</v>
      </c>
      <c r="AO277" s="25" t="s">
        <v>619</v>
      </c>
      <c r="AP277" s="25" t="s">
        <v>416</v>
      </c>
      <c r="AQ277" s="72"/>
    </row>
    <row r="278" spans="1:43" s="46" customFormat="1" ht="58.5" hidden="1" customHeight="1" x14ac:dyDescent="0.25">
      <c r="A278" s="42" t="s">
        <v>411</v>
      </c>
      <c r="B278" s="43" t="s">
        <v>412</v>
      </c>
      <c r="C278" s="43">
        <v>329</v>
      </c>
      <c r="D278" s="22" t="s">
        <v>683</v>
      </c>
      <c r="E278" s="22" t="s">
        <v>699</v>
      </c>
      <c r="F278" s="23">
        <v>44713</v>
      </c>
      <c r="G278" s="23">
        <v>44742</v>
      </c>
      <c r="H278" s="271"/>
      <c r="I278" s="24">
        <v>0.1</v>
      </c>
      <c r="J278" s="24"/>
      <c r="K278" s="24"/>
      <c r="L278" s="24"/>
      <c r="M278" s="24"/>
      <c r="N278" s="24"/>
      <c r="O278" s="24"/>
      <c r="P278" s="24"/>
      <c r="Q278" s="24"/>
      <c r="R278" s="24"/>
      <c r="S278" s="24"/>
      <c r="T278" s="24">
        <v>1</v>
      </c>
      <c r="U278" s="24"/>
      <c r="V278" s="24"/>
      <c r="W278" s="24"/>
      <c r="X278" s="24"/>
      <c r="Y278" s="24"/>
      <c r="Z278" s="24"/>
      <c r="AA278" s="24"/>
      <c r="AB278" s="24"/>
      <c r="AC278" s="24"/>
      <c r="AD278" s="24"/>
      <c r="AE278" s="24"/>
      <c r="AF278" s="24"/>
      <c r="AG278" s="24"/>
      <c r="AH278" s="24">
        <f t="shared" ref="AH278:AI279" si="35">+J278+L278+N278+P278+R278+T278+V278+X278+Z278+AB278+AD278+AF278</f>
        <v>1</v>
      </c>
      <c r="AI278" s="44">
        <f t="shared" si="35"/>
        <v>0</v>
      </c>
      <c r="AJ278" s="55" t="s">
        <v>700</v>
      </c>
      <c r="AK278" s="47" t="s">
        <v>82</v>
      </c>
      <c r="AL278" s="270"/>
      <c r="AM278" s="45" t="s">
        <v>617</v>
      </c>
      <c r="AN278" s="45" t="s">
        <v>618</v>
      </c>
      <c r="AO278" s="25" t="s">
        <v>619</v>
      </c>
      <c r="AP278" s="25" t="s">
        <v>416</v>
      </c>
      <c r="AQ278" s="72"/>
    </row>
    <row r="279" spans="1:43" s="46" customFormat="1" ht="58.5" hidden="1" customHeight="1" x14ac:dyDescent="0.25">
      <c r="A279" s="42" t="s">
        <v>411</v>
      </c>
      <c r="B279" s="43" t="s">
        <v>412</v>
      </c>
      <c r="C279" s="43">
        <v>329</v>
      </c>
      <c r="D279" s="22" t="s">
        <v>683</v>
      </c>
      <c r="E279" s="22" t="s">
        <v>701</v>
      </c>
      <c r="F279" s="23">
        <v>44593</v>
      </c>
      <c r="G279" s="23">
        <v>44926</v>
      </c>
      <c r="H279" s="271"/>
      <c r="I279" s="24">
        <v>0.05</v>
      </c>
      <c r="J279" s="24"/>
      <c r="K279" s="24"/>
      <c r="L279" s="24">
        <v>0.16666666666666669</v>
      </c>
      <c r="M279" s="24"/>
      <c r="N279" s="24"/>
      <c r="O279" s="24"/>
      <c r="P279" s="24">
        <v>0.16666666666666669</v>
      </c>
      <c r="Q279" s="24"/>
      <c r="R279" s="24"/>
      <c r="S279" s="24"/>
      <c r="T279" s="24">
        <v>0.16666666666666669</v>
      </c>
      <c r="U279" s="24"/>
      <c r="V279" s="24"/>
      <c r="W279" s="24"/>
      <c r="X279" s="24">
        <v>0.16666666666666669</v>
      </c>
      <c r="Y279" s="24"/>
      <c r="Z279" s="24"/>
      <c r="AA279" s="24"/>
      <c r="AB279" s="24">
        <v>0.16666666666666669</v>
      </c>
      <c r="AC279" s="24"/>
      <c r="AD279" s="24"/>
      <c r="AE279" s="24"/>
      <c r="AF279" s="24">
        <v>0.16666666666666669</v>
      </c>
      <c r="AG279" s="24"/>
      <c r="AH279" s="24">
        <f t="shared" si="35"/>
        <v>1.0000000000000002</v>
      </c>
      <c r="AI279" s="44">
        <f t="shared" si="35"/>
        <v>0</v>
      </c>
      <c r="AJ279" s="55" t="s">
        <v>702</v>
      </c>
      <c r="AK279" s="47" t="s">
        <v>82</v>
      </c>
      <c r="AL279" s="270"/>
      <c r="AM279" s="45" t="s">
        <v>617</v>
      </c>
      <c r="AN279" s="45" t="s">
        <v>618</v>
      </c>
      <c r="AO279" s="25" t="s">
        <v>619</v>
      </c>
      <c r="AP279" s="25" t="s">
        <v>416</v>
      </c>
      <c r="AQ279" s="72"/>
    </row>
    <row r="280" spans="1:43" s="46" customFormat="1" ht="58.5" hidden="1" customHeight="1" x14ac:dyDescent="0.25">
      <c r="A280" s="42" t="s">
        <v>411</v>
      </c>
      <c r="B280" s="43" t="s">
        <v>412</v>
      </c>
      <c r="C280" s="43">
        <v>329</v>
      </c>
      <c r="D280" s="56" t="s">
        <v>703</v>
      </c>
      <c r="E280" s="57" t="s">
        <v>704</v>
      </c>
      <c r="F280" s="52">
        <v>44621</v>
      </c>
      <c r="G280" s="58" t="s">
        <v>665</v>
      </c>
      <c r="H280" s="271"/>
      <c r="I280" s="59">
        <v>0.1</v>
      </c>
      <c r="J280" s="58" t="s">
        <v>705</v>
      </c>
      <c r="K280" s="58" t="s">
        <v>705</v>
      </c>
      <c r="L280" s="58" t="s">
        <v>705</v>
      </c>
      <c r="M280" s="58" t="s">
        <v>705</v>
      </c>
      <c r="N280" s="59">
        <v>0.25</v>
      </c>
      <c r="O280" s="58" t="s">
        <v>705</v>
      </c>
      <c r="P280" s="58" t="s">
        <v>705</v>
      </c>
      <c r="Q280" s="58" t="s">
        <v>705</v>
      </c>
      <c r="R280" s="58" t="s">
        <v>705</v>
      </c>
      <c r="S280" s="58" t="s">
        <v>705</v>
      </c>
      <c r="T280" s="59">
        <v>0.25</v>
      </c>
      <c r="U280" s="58" t="s">
        <v>705</v>
      </c>
      <c r="V280" s="58" t="s">
        <v>705</v>
      </c>
      <c r="W280" s="58" t="s">
        <v>705</v>
      </c>
      <c r="X280" s="58" t="s">
        <v>705</v>
      </c>
      <c r="Y280" s="58" t="s">
        <v>705</v>
      </c>
      <c r="Z280" s="59">
        <v>0.25</v>
      </c>
      <c r="AA280" s="58" t="s">
        <v>705</v>
      </c>
      <c r="AB280" s="58" t="s">
        <v>705</v>
      </c>
      <c r="AC280" s="58" t="s">
        <v>705</v>
      </c>
      <c r="AD280" s="58" t="s">
        <v>705</v>
      </c>
      <c r="AE280" s="58" t="s">
        <v>705</v>
      </c>
      <c r="AF280" s="59">
        <v>0.25</v>
      </c>
      <c r="AG280" s="58" t="s">
        <v>705</v>
      </c>
      <c r="AH280" s="59">
        <v>1</v>
      </c>
      <c r="AI280" s="60">
        <v>0</v>
      </c>
      <c r="AJ280" s="61" t="s">
        <v>706</v>
      </c>
      <c r="AK280" s="47" t="s">
        <v>82</v>
      </c>
      <c r="AL280" s="270"/>
      <c r="AM280" s="45" t="s">
        <v>617</v>
      </c>
      <c r="AN280" s="58" t="s">
        <v>618</v>
      </c>
      <c r="AO280" s="58" t="s">
        <v>619</v>
      </c>
      <c r="AP280" s="58" t="s">
        <v>416</v>
      </c>
      <c r="AQ280" s="72"/>
    </row>
    <row r="281" spans="1:43" s="46" customFormat="1" ht="58.5" hidden="1" customHeight="1" x14ac:dyDescent="0.25">
      <c r="A281" s="42" t="s">
        <v>411</v>
      </c>
      <c r="B281" s="43" t="s">
        <v>412</v>
      </c>
      <c r="C281" s="43">
        <v>329</v>
      </c>
      <c r="D281" s="22" t="s">
        <v>683</v>
      </c>
      <c r="E281" s="22" t="s">
        <v>707</v>
      </c>
      <c r="F281" s="23">
        <v>44652</v>
      </c>
      <c r="G281" s="23">
        <v>44742</v>
      </c>
      <c r="H281" s="271"/>
      <c r="I281" s="24">
        <v>0.1</v>
      </c>
      <c r="J281" s="24"/>
      <c r="K281" s="24"/>
      <c r="L281" s="24"/>
      <c r="M281" s="24"/>
      <c r="N281" s="24"/>
      <c r="O281" s="24"/>
      <c r="P281" s="24">
        <v>0.5</v>
      </c>
      <c r="Q281" s="24"/>
      <c r="R281" s="24"/>
      <c r="S281" s="24"/>
      <c r="T281" s="24">
        <v>0.5</v>
      </c>
      <c r="U281" s="24"/>
      <c r="V281" s="24"/>
      <c r="W281" s="24"/>
      <c r="X281" s="24"/>
      <c r="Y281" s="24"/>
      <c r="Z281" s="24"/>
      <c r="AA281" s="24"/>
      <c r="AB281" s="24"/>
      <c r="AC281" s="24"/>
      <c r="AD281" s="24"/>
      <c r="AE281" s="24"/>
      <c r="AF281" s="24"/>
      <c r="AG281" s="24"/>
      <c r="AH281" s="24">
        <f t="shared" ref="AH281:AI293" si="36">+J281+L281+N281+P281+R281+T281+V281+X281+Z281+AB281+AD281+AF281</f>
        <v>1</v>
      </c>
      <c r="AI281" s="44">
        <f t="shared" si="36"/>
        <v>0</v>
      </c>
      <c r="AJ281" s="55" t="s">
        <v>708</v>
      </c>
      <c r="AK281" s="47" t="s">
        <v>82</v>
      </c>
      <c r="AL281" s="270"/>
      <c r="AM281" s="45" t="s">
        <v>617</v>
      </c>
      <c r="AN281" s="45" t="s">
        <v>618</v>
      </c>
      <c r="AO281" s="25" t="s">
        <v>619</v>
      </c>
      <c r="AP281" s="25" t="s">
        <v>416</v>
      </c>
      <c r="AQ281" s="72"/>
    </row>
    <row r="282" spans="1:43" s="46" customFormat="1" ht="117.75" hidden="1" customHeight="1" x14ac:dyDescent="0.25">
      <c r="A282" s="42" t="s">
        <v>411</v>
      </c>
      <c r="B282" s="43" t="s">
        <v>412</v>
      </c>
      <c r="C282" s="43">
        <v>329</v>
      </c>
      <c r="D282" s="22" t="s">
        <v>711</v>
      </c>
      <c r="E282" s="22" t="s">
        <v>712</v>
      </c>
      <c r="F282" s="23">
        <v>44621</v>
      </c>
      <c r="G282" s="23">
        <v>44926</v>
      </c>
      <c r="H282" s="264">
        <f>+I282+I283+I284+I285+I286+I287+I288+I289+I290+I291+I292+I293+I294+I295+I296+I297+I298</f>
        <v>1.0000000000000002</v>
      </c>
      <c r="I282" s="24">
        <v>0.1</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c r="AE282" s="24"/>
      <c r="AF282" s="24">
        <v>0.25</v>
      </c>
      <c r="AG282" s="24"/>
      <c r="AH282" s="24">
        <f t="shared" si="36"/>
        <v>1</v>
      </c>
      <c r="AI282" s="44">
        <f t="shared" si="36"/>
        <v>0</v>
      </c>
      <c r="AJ282" s="22" t="s">
        <v>713</v>
      </c>
      <c r="AK282" s="290">
        <v>1</v>
      </c>
      <c r="AL282" s="270"/>
      <c r="AM282" s="45" t="s">
        <v>617</v>
      </c>
      <c r="AN282" s="45" t="s">
        <v>618</v>
      </c>
      <c r="AO282" s="25" t="s">
        <v>619</v>
      </c>
      <c r="AP282" s="25" t="s">
        <v>416</v>
      </c>
      <c r="AQ282" s="72"/>
    </row>
    <row r="283" spans="1:43" s="46" customFormat="1" ht="102.75" hidden="1" customHeight="1" x14ac:dyDescent="0.25">
      <c r="A283" s="42" t="s">
        <v>411</v>
      </c>
      <c r="B283" s="43" t="s">
        <v>412</v>
      </c>
      <c r="C283" s="43">
        <v>329</v>
      </c>
      <c r="D283" s="22" t="s">
        <v>711</v>
      </c>
      <c r="E283" s="22" t="s">
        <v>714</v>
      </c>
      <c r="F283" s="23">
        <v>44713</v>
      </c>
      <c r="G283" s="23">
        <v>44926</v>
      </c>
      <c r="H283" s="265"/>
      <c r="I283" s="24">
        <v>0.05</v>
      </c>
      <c r="J283" s="24"/>
      <c r="K283" s="24"/>
      <c r="L283" s="24"/>
      <c r="M283" s="24"/>
      <c r="N283" s="24"/>
      <c r="O283" s="24"/>
      <c r="P283" s="24">
        <v>0.35</v>
      </c>
      <c r="Q283" s="24"/>
      <c r="R283" s="24"/>
      <c r="S283" s="24"/>
      <c r="T283" s="24"/>
      <c r="U283" s="24"/>
      <c r="V283" s="24"/>
      <c r="W283" s="24"/>
      <c r="X283" s="24"/>
      <c r="Y283" s="24"/>
      <c r="Z283" s="24">
        <v>0.35</v>
      </c>
      <c r="AA283" s="24"/>
      <c r="AB283" s="24"/>
      <c r="AC283" s="24"/>
      <c r="AD283" s="24">
        <v>0.3</v>
      </c>
      <c r="AE283" s="24"/>
      <c r="AF283" s="24"/>
      <c r="AG283" s="24"/>
      <c r="AH283" s="24">
        <f t="shared" si="36"/>
        <v>1</v>
      </c>
      <c r="AI283" s="44">
        <f t="shared" si="36"/>
        <v>0</v>
      </c>
      <c r="AJ283" s="22" t="s">
        <v>715</v>
      </c>
      <c r="AK283" s="292"/>
      <c r="AL283" s="270"/>
      <c r="AM283" s="45" t="s">
        <v>617</v>
      </c>
      <c r="AN283" s="45" t="s">
        <v>618</v>
      </c>
      <c r="AO283" s="25" t="s">
        <v>619</v>
      </c>
      <c r="AP283" s="25" t="s">
        <v>416</v>
      </c>
      <c r="AQ283" s="72"/>
    </row>
    <row r="284" spans="1:43" s="46" customFormat="1" ht="156.75" hidden="1" customHeight="1" x14ac:dyDescent="0.25">
      <c r="A284" s="42" t="s">
        <v>411</v>
      </c>
      <c r="B284" s="43" t="s">
        <v>412</v>
      </c>
      <c r="C284" s="43">
        <v>329</v>
      </c>
      <c r="D284" s="22" t="s">
        <v>716</v>
      </c>
      <c r="E284" s="22" t="s">
        <v>717</v>
      </c>
      <c r="F284" s="23">
        <v>44621</v>
      </c>
      <c r="G284" s="23">
        <v>44926</v>
      </c>
      <c r="H284" s="265"/>
      <c r="I284" s="24">
        <v>0.05</v>
      </c>
      <c r="J284" s="24"/>
      <c r="K284" s="24"/>
      <c r="L284" s="24"/>
      <c r="M284" s="24"/>
      <c r="N284" s="24">
        <v>0.25</v>
      </c>
      <c r="O284" s="24"/>
      <c r="P284" s="24"/>
      <c r="Q284" s="24"/>
      <c r="R284" s="24"/>
      <c r="S284" s="24"/>
      <c r="T284" s="24">
        <v>0.25</v>
      </c>
      <c r="U284" s="24"/>
      <c r="V284" s="24"/>
      <c r="W284" s="24"/>
      <c r="X284" s="24"/>
      <c r="Y284" s="24"/>
      <c r="Z284" s="24">
        <v>0.25</v>
      </c>
      <c r="AA284" s="24"/>
      <c r="AB284" s="24"/>
      <c r="AC284" s="24"/>
      <c r="AD284" s="24">
        <v>0.25</v>
      </c>
      <c r="AE284" s="24"/>
      <c r="AF284" s="24"/>
      <c r="AG284" s="24"/>
      <c r="AH284" s="24">
        <f t="shared" si="36"/>
        <v>1</v>
      </c>
      <c r="AI284" s="44">
        <f t="shared" si="36"/>
        <v>0</v>
      </c>
      <c r="AJ284" s="22" t="s">
        <v>702</v>
      </c>
      <c r="AK284" s="47" t="s">
        <v>82</v>
      </c>
      <c r="AL284" s="270"/>
      <c r="AM284" s="45" t="s">
        <v>617</v>
      </c>
      <c r="AN284" s="45" t="s">
        <v>618</v>
      </c>
      <c r="AO284" s="25" t="s">
        <v>619</v>
      </c>
      <c r="AP284" s="25" t="s">
        <v>416</v>
      </c>
      <c r="AQ284" s="72"/>
    </row>
    <row r="285" spans="1:43" s="46" customFormat="1" ht="115.5" hidden="1" customHeight="1" x14ac:dyDescent="0.25">
      <c r="A285" s="42" t="s">
        <v>411</v>
      </c>
      <c r="B285" s="43" t="s">
        <v>412</v>
      </c>
      <c r="C285" s="43">
        <v>329</v>
      </c>
      <c r="D285" s="22" t="s">
        <v>716</v>
      </c>
      <c r="E285" s="22" t="s">
        <v>718</v>
      </c>
      <c r="F285" s="23">
        <v>44621</v>
      </c>
      <c r="G285" s="23">
        <v>44926</v>
      </c>
      <c r="H285" s="265"/>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v>0.25</v>
      </c>
      <c r="AE285" s="24"/>
      <c r="AF285" s="24"/>
      <c r="AG285" s="24"/>
      <c r="AH285" s="24">
        <f t="shared" si="36"/>
        <v>1</v>
      </c>
      <c r="AI285" s="44">
        <f t="shared" si="36"/>
        <v>0</v>
      </c>
      <c r="AJ285" s="22" t="s">
        <v>719</v>
      </c>
      <c r="AK285" s="47" t="s">
        <v>82</v>
      </c>
      <c r="AL285" s="270"/>
      <c r="AM285" s="45" t="s">
        <v>617</v>
      </c>
      <c r="AN285" s="45" t="s">
        <v>618</v>
      </c>
      <c r="AO285" s="25" t="s">
        <v>619</v>
      </c>
      <c r="AP285" s="25" t="s">
        <v>416</v>
      </c>
      <c r="AQ285" s="72"/>
    </row>
    <row r="286" spans="1:43" s="46" customFormat="1" ht="189.75" hidden="1" customHeight="1" x14ac:dyDescent="0.25">
      <c r="A286" s="42" t="s">
        <v>411</v>
      </c>
      <c r="B286" s="43" t="s">
        <v>412</v>
      </c>
      <c r="C286" s="43">
        <v>329</v>
      </c>
      <c r="D286" s="22" t="s">
        <v>720</v>
      </c>
      <c r="E286" s="22" t="s">
        <v>721</v>
      </c>
      <c r="F286" s="23">
        <v>44621</v>
      </c>
      <c r="G286" s="23">
        <v>44926</v>
      </c>
      <c r="H286" s="265"/>
      <c r="I286" s="24">
        <v>0.05</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v>0.25</v>
      </c>
      <c r="AE286" s="24"/>
      <c r="AF286" s="24"/>
      <c r="AG286" s="24"/>
      <c r="AH286" s="24">
        <f t="shared" si="36"/>
        <v>1</v>
      </c>
      <c r="AI286" s="44">
        <f t="shared" si="36"/>
        <v>0</v>
      </c>
      <c r="AJ286" s="22" t="s">
        <v>706</v>
      </c>
      <c r="AK286" s="47" t="s">
        <v>82</v>
      </c>
      <c r="AL286" s="270"/>
      <c r="AM286" s="45" t="s">
        <v>617</v>
      </c>
      <c r="AN286" s="45" t="s">
        <v>618</v>
      </c>
      <c r="AO286" s="25" t="s">
        <v>619</v>
      </c>
      <c r="AP286" s="25" t="s">
        <v>416</v>
      </c>
      <c r="AQ286" s="72"/>
    </row>
    <row r="287" spans="1:43" s="46" customFormat="1" ht="189.75" hidden="1" customHeight="1" x14ac:dyDescent="0.25">
      <c r="A287" s="42" t="s">
        <v>411</v>
      </c>
      <c r="B287" s="43" t="s">
        <v>412</v>
      </c>
      <c r="C287" s="43">
        <v>329</v>
      </c>
      <c r="D287" s="22" t="s">
        <v>722</v>
      </c>
      <c r="E287" s="22" t="s">
        <v>723</v>
      </c>
      <c r="F287" s="23">
        <v>44835</v>
      </c>
      <c r="G287" s="23">
        <v>44865</v>
      </c>
      <c r="H287" s="265"/>
      <c r="I287" s="24">
        <v>0.05</v>
      </c>
      <c r="J287" s="24"/>
      <c r="K287" s="24"/>
      <c r="L287" s="24"/>
      <c r="M287" s="24"/>
      <c r="N287" s="24"/>
      <c r="O287" s="24"/>
      <c r="P287" s="24"/>
      <c r="Q287" s="24"/>
      <c r="R287" s="24"/>
      <c r="S287" s="24"/>
      <c r="T287" s="24"/>
      <c r="U287" s="24"/>
      <c r="V287" s="24"/>
      <c r="W287" s="24"/>
      <c r="X287" s="24"/>
      <c r="Y287" s="24"/>
      <c r="Z287" s="24"/>
      <c r="AA287" s="24"/>
      <c r="AB287" s="24">
        <v>1</v>
      </c>
      <c r="AC287" s="24"/>
      <c r="AD287" s="24"/>
      <c r="AE287" s="24"/>
      <c r="AF287" s="24"/>
      <c r="AG287" s="24"/>
      <c r="AH287" s="24">
        <f t="shared" si="36"/>
        <v>1</v>
      </c>
      <c r="AI287" s="44">
        <f t="shared" si="36"/>
        <v>0</v>
      </c>
      <c r="AJ287" s="22" t="s">
        <v>724</v>
      </c>
      <c r="AK287" s="47" t="s">
        <v>82</v>
      </c>
      <c r="AL287" s="270"/>
      <c r="AM287" s="45" t="s">
        <v>617</v>
      </c>
      <c r="AN287" s="45" t="s">
        <v>618</v>
      </c>
      <c r="AO287" s="25" t="s">
        <v>619</v>
      </c>
      <c r="AP287" s="25" t="s">
        <v>416</v>
      </c>
      <c r="AQ287" s="72"/>
    </row>
    <row r="288" spans="1:43" s="46" customFormat="1" ht="107.25" hidden="1" customHeight="1" x14ac:dyDescent="0.25">
      <c r="A288" s="42" t="s">
        <v>411</v>
      </c>
      <c r="B288" s="43" t="s">
        <v>412</v>
      </c>
      <c r="C288" s="43">
        <v>329</v>
      </c>
      <c r="D288" s="22" t="s">
        <v>711</v>
      </c>
      <c r="E288" s="22" t="s">
        <v>725</v>
      </c>
      <c r="F288" s="23">
        <v>44652</v>
      </c>
      <c r="G288" s="23">
        <v>44926</v>
      </c>
      <c r="H288" s="265"/>
      <c r="I288" s="24">
        <v>0.05</v>
      </c>
      <c r="J288" s="24"/>
      <c r="K288" s="24"/>
      <c r="L288" s="24"/>
      <c r="M288" s="24"/>
      <c r="N288" s="24"/>
      <c r="O288" s="24"/>
      <c r="P288" s="24">
        <v>0.35</v>
      </c>
      <c r="Q288" s="24"/>
      <c r="R288" s="24"/>
      <c r="S288" s="24"/>
      <c r="T288" s="24"/>
      <c r="U288" s="24"/>
      <c r="V288" s="24"/>
      <c r="W288" s="24"/>
      <c r="X288" s="24"/>
      <c r="Y288" s="24"/>
      <c r="Z288" s="24">
        <v>0.35</v>
      </c>
      <c r="AA288" s="24"/>
      <c r="AB288" s="24"/>
      <c r="AC288" s="24"/>
      <c r="AD288" s="24">
        <v>0.3</v>
      </c>
      <c r="AE288" s="24"/>
      <c r="AF288" s="24"/>
      <c r="AG288" s="24"/>
      <c r="AH288" s="24">
        <f t="shared" si="36"/>
        <v>1</v>
      </c>
      <c r="AI288" s="44">
        <f t="shared" si="36"/>
        <v>0</v>
      </c>
      <c r="AJ288" s="22" t="s">
        <v>726</v>
      </c>
      <c r="AK288" s="47" t="s">
        <v>82</v>
      </c>
      <c r="AL288" s="270"/>
      <c r="AM288" s="45" t="s">
        <v>617</v>
      </c>
      <c r="AN288" s="45" t="s">
        <v>618</v>
      </c>
      <c r="AO288" s="25" t="s">
        <v>619</v>
      </c>
      <c r="AP288" s="25" t="s">
        <v>416</v>
      </c>
      <c r="AQ288" s="72"/>
    </row>
    <row r="289" spans="1:43" s="46" customFormat="1" ht="201" hidden="1" customHeight="1" x14ac:dyDescent="0.25">
      <c r="A289" s="42" t="s">
        <v>411</v>
      </c>
      <c r="B289" s="43" t="s">
        <v>412</v>
      </c>
      <c r="C289" s="43">
        <v>329</v>
      </c>
      <c r="D289" s="22" t="s">
        <v>722</v>
      </c>
      <c r="E289" s="22" t="s">
        <v>727</v>
      </c>
      <c r="F289" s="23">
        <v>44593</v>
      </c>
      <c r="G289" s="23">
        <v>44651</v>
      </c>
      <c r="H289" s="265"/>
      <c r="I289" s="24">
        <v>0.05</v>
      </c>
      <c r="J289" s="24"/>
      <c r="K289" s="24"/>
      <c r="L289" s="24">
        <v>0.5</v>
      </c>
      <c r="M289" s="24"/>
      <c r="N289" s="24">
        <v>0.5</v>
      </c>
      <c r="O289" s="24"/>
      <c r="P289" s="24"/>
      <c r="Q289" s="24"/>
      <c r="R289" s="24"/>
      <c r="S289" s="24"/>
      <c r="T289" s="24"/>
      <c r="U289" s="24"/>
      <c r="V289" s="24"/>
      <c r="W289" s="24"/>
      <c r="X289" s="24"/>
      <c r="Y289" s="24"/>
      <c r="Z289" s="24"/>
      <c r="AA289" s="24"/>
      <c r="AB289" s="24"/>
      <c r="AC289" s="24"/>
      <c r="AD289" s="24"/>
      <c r="AE289" s="24"/>
      <c r="AF289" s="24"/>
      <c r="AG289" s="24"/>
      <c r="AH289" s="24">
        <f t="shared" si="36"/>
        <v>1</v>
      </c>
      <c r="AI289" s="44">
        <f t="shared" si="36"/>
        <v>0</v>
      </c>
      <c r="AJ289" s="22" t="s">
        <v>728</v>
      </c>
      <c r="AK289" s="47" t="s">
        <v>82</v>
      </c>
      <c r="AL289" s="270"/>
      <c r="AM289" s="45" t="s">
        <v>617</v>
      </c>
      <c r="AN289" s="45" t="s">
        <v>618</v>
      </c>
      <c r="AO289" s="25" t="s">
        <v>619</v>
      </c>
      <c r="AP289" s="25" t="s">
        <v>416</v>
      </c>
      <c r="AQ289" s="72"/>
    </row>
    <row r="290" spans="1:43" s="46" customFormat="1" ht="127.5" hidden="1" customHeight="1" x14ac:dyDescent="0.25">
      <c r="A290" s="42" t="s">
        <v>411</v>
      </c>
      <c r="B290" s="43" t="s">
        <v>412</v>
      </c>
      <c r="C290" s="43">
        <v>329</v>
      </c>
      <c r="D290" s="22" t="s">
        <v>711</v>
      </c>
      <c r="E290" s="22" t="s">
        <v>729</v>
      </c>
      <c r="F290" s="23">
        <v>44562</v>
      </c>
      <c r="G290" s="23">
        <v>44926</v>
      </c>
      <c r="H290" s="265"/>
      <c r="I290" s="24">
        <v>0.05</v>
      </c>
      <c r="J290" s="24">
        <v>8.3333333333333343E-2</v>
      </c>
      <c r="K290" s="24"/>
      <c r="L290" s="24">
        <v>8.3333333333333343E-2</v>
      </c>
      <c r="M290" s="24"/>
      <c r="N290" s="24">
        <v>8.3333333333333343E-2</v>
      </c>
      <c r="O290" s="24"/>
      <c r="P290" s="24">
        <v>8.3333333333333343E-2</v>
      </c>
      <c r="Q290" s="24"/>
      <c r="R290" s="24">
        <v>8.3333333333333343E-2</v>
      </c>
      <c r="S290" s="24"/>
      <c r="T290" s="24">
        <v>8.3333333333333343E-2</v>
      </c>
      <c r="U290" s="24"/>
      <c r="V290" s="24">
        <v>8.3333333333333343E-2</v>
      </c>
      <c r="W290" s="24"/>
      <c r="X290" s="24">
        <v>8.3333333333333343E-2</v>
      </c>
      <c r="Y290" s="24"/>
      <c r="Z290" s="24">
        <v>8.3333333333333343E-2</v>
      </c>
      <c r="AA290" s="24"/>
      <c r="AB290" s="24">
        <v>8.3333333333333343E-2</v>
      </c>
      <c r="AC290" s="24"/>
      <c r="AD290" s="24">
        <v>8.3333333333333343E-2</v>
      </c>
      <c r="AE290" s="24"/>
      <c r="AF290" s="24">
        <v>8.3333333333333343E-2</v>
      </c>
      <c r="AG290" s="24"/>
      <c r="AH290" s="24">
        <f t="shared" si="36"/>
        <v>1.0000000000000002</v>
      </c>
      <c r="AI290" s="44">
        <f t="shared" si="36"/>
        <v>0</v>
      </c>
      <c r="AJ290" s="22" t="s">
        <v>730</v>
      </c>
      <c r="AK290" s="47" t="s">
        <v>82</v>
      </c>
      <c r="AL290" s="270"/>
      <c r="AM290" s="45" t="s">
        <v>617</v>
      </c>
      <c r="AN290" s="45" t="s">
        <v>618</v>
      </c>
      <c r="AO290" s="25" t="s">
        <v>619</v>
      </c>
      <c r="AP290" s="25" t="s">
        <v>416</v>
      </c>
      <c r="AQ290" s="72"/>
    </row>
    <row r="291" spans="1:43" s="46" customFormat="1" ht="108.75" hidden="1" customHeight="1" x14ac:dyDescent="0.25">
      <c r="A291" s="42" t="s">
        <v>411</v>
      </c>
      <c r="B291" s="43" t="s">
        <v>412</v>
      </c>
      <c r="C291" s="43">
        <v>329</v>
      </c>
      <c r="D291" s="22" t="s">
        <v>711</v>
      </c>
      <c r="E291" s="22" t="s">
        <v>731</v>
      </c>
      <c r="F291" s="23">
        <v>44621</v>
      </c>
      <c r="G291" s="23">
        <v>44926</v>
      </c>
      <c r="H291" s="265"/>
      <c r="I291" s="24">
        <v>0.05</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36"/>
        <v>1</v>
      </c>
      <c r="AI291" s="44">
        <f t="shared" si="36"/>
        <v>0</v>
      </c>
      <c r="AJ291" s="22" t="s">
        <v>732</v>
      </c>
      <c r="AK291" s="47" t="s">
        <v>82</v>
      </c>
      <c r="AL291" s="270"/>
      <c r="AM291" s="45" t="s">
        <v>617</v>
      </c>
      <c r="AN291" s="45" t="s">
        <v>618</v>
      </c>
      <c r="AO291" s="25" t="s">
        <v>619</v>
      </c>
      <c r="AP291" s="25" t="s">
        <v>416</v>
      </c>
      <c r="AQ291" s="72"/>
    </row>
    <row r="292" spans="1:43" s="46" customFormat="1" ht="142.5" hidden="1" x14ac:dyDescent="0.25">
      <c r="A292" s="42" t="s">
        <v>411</v>
      </c>
      <c r="B292" s="43" t="s">
        <v>412</v>
      </c>
      <c r="C292" s="43">
        <v>329</v>
      </c>
      <c r="D292" s="22" t="s">
        <v>711</v>
      </c>
      <c r="E292" s="22" t="s">
        <v>902</v>
      </c>
      <c r="F292" s="23">
        <v>44562</v>
      </c>
      <c r="G292" s="23">
        <v>44926</v>
      </c>
      <c r="H292" s="265"/>
      <c r="I292" s="24">
        <v>0.15</v>
      </c>
      <c r="J292" s="24">
        <v>8.3333333333333343E-2</v>
      </c>
      <c r="K292" s="24"/>
      <c r="L292" s="24">
        <v>8.3333333333333343E-2</v>
      </c>
      <c r="M292" s="24"/>
      <c r="N292" s="24">
        <v>8.3333333333333343E-2</v>
      </c>
      <c r="O292" s="24"/>
      <c r="P292" s="24">
        <v>8.3333333333333343E-2</v>
      </c>
      <c r="Q292" s="24"/>
      <c r="R292" s="24">
        <v>8.3333333333333343E-2</v>
      </c>
      <c r="S292" s="24"/>
      <c r="T292" s="24">
        <v>8.3333333333333343E-2</v>
      </c>
      <c r="U292" s="24"/>
      <c r="V292" s="24">
        <v>8.3333333333333343E-2</v>
      </c>
      <c r="W292" s="24"/>
      <c r="X292" s="24">
        <v>8.3333333333333343E-2</v>
      </c>
      <c r="Y292" s="24"/>
      <c r="Z292" s="24">
        <v>8.3333333333333343E-2</v>
      </c>
      <c r="AA292" s="24"/>
      <c r="AB292" s="24">
        <v>8.3333333333333343E-2</v>
      </c>
      <c r="AC292" s="24"/>
      <c r="AD292" s="24">
        <v>8.3333333333333343E-2</v>
      </c>
      <c r="AE292" s="24"/>
      <c r="AF292" s="24">
        <v>8.3333333333333343E-2</v>
      </c>
      <c r="AG292" s="24"/>
      <c r="AH292" s="24"/>
      <c r="AI292" s="44"/>
      <c r="AJ292" s="22" t="s">
        <v>734</v>
      </c>
      <c r="AK292" s="47" t="s">
        <v>82</v>
      </c>
      <c r="AL292" s="270"/>
      <c r="AM292" s="45" t="s">
        <v>617</v>
      </c>
      <c r="AN292" s="45" t="s">
        <v>618</v>
      </c>
      <c r="AO292" s="25" t="s">
        <v>619</v>
      </c>
      <c r="AP292" s="25" t="s">
        <v>416</v>
      </c>
      <c r="AQ292" s="72"/>
    </row>
    <row r="293" spans="1:43" s="46" customFormat="1" ht="114" hidden="1" customHeight="1" x14ac:dyDescent="0.25">
      <c r="A293" s="42" t="s">
        <v>411</v>
      </c>
      <c r="B293" s="43" t="s">
        <v>412</v>
      </c>
      <c r="C293" s="43">
        <v>329</v>
      </c>
      <c r="D293" s="22" t="s">
        <v>735</v>
      </c>
      <c r="E293" s="22" t="s">
        <v>736</v>
      </c>
      <c r="F293" s="23">
        <v>44713</v>
      </c>
      <c r="G293" s="23">
        <v>44895</v>
      </c>
      <c r="H293" s="265"/>
      <c r="I293" s="24">
        <v>0.05</v>
      </c>
      <c r="J293" s="24"/>
      <c r="K293" s="24"/>
      <c r="L293" s="24"/>
      <c r="M293" s="24"/>
      <c r="N293" s="24"/>
      <c r="O293" s="24"/>
      <c r="P293" s="24"/>
      <c r="Q293" s="24"/>
      <c r="R293" s="24"/>
      <c r="S293" s="24"/>
      <c r="T293" s="24">
        <v>0.5</v>
      </c>
      <c r="U293" s="24"/>
      <c r="V293" s="24"/>
      <c r="W293" s="24"/>
      <c r="X293" s="24"/>
      <c r="Y293" s="24"/>
      <c r="Z293" s="24"/>
      <c r="AA293" s="24"/>
      <c r="AB293" s="24"/>
      <c r="AC293" s="24"/>
      <c r="AD293" s="24">
        <v>0.5</v>
      </c>
      <c r="AE293" s="24"/>
      <c r="AF293" s="24"/>
      <c r="AG293" s="24"/>
      <c r="AH293" s="24">
        <f t="shared" si="36"/>
        <v>1</v>
      </c>
      <c r="AI293" s="44">
        <f t="shared" si="36"/>
        <v>0</v>
      </c>
      <c r="AJ293" s="22" t="s">
        <v>737</v>
      </c>
      <c r="AK293" s="47" t="s">
        <v>82</v>
      </c>
      <c r="AL293" s="270"/>
      <c r="AM293" s="45" t="s">
        <v>617</v>
      </c>
      <c r="AN293" s="45" t="s">
        <v>618</v>
      </c>
      <c r="AO293" s="25" t="s">
        <v>619</v>
      </c>
      <c r="AP293" s="25" t="s">
        <v>416</v>
      </c>
      <c r="AQ293" s="72"/>
    </row>
    <row r="294" spans="1:43" s="46" customFormat="1" ht="86.25" hidden="1" x14ac:dyDescent="0.25">
      <c r="A294" s="42" t="s">
        <v>411</v>
      </c>
      <c r="B294" s="43" t="s">
        <v>412</v>
      </c>
      <c r="C294" s="43">
        <v>329</v>
      </c>
      <c r="D294" s="56" t="s">
        <v>738</v>
      </c>
      <c r="E294" s="57" t="s">
        <v>739</v>
      </c>
      <c r="F294" s="52">
        <v>44713</v>
      </c>
      <c r="G294" s="58" t="s">
        <v>740</v>
      </c>
      <c r="H294" s="265"/>
      <c r="I294" s="59">
        <v>0.05</v>
      </c>
      <c r="J294" s="58" t="s">
        <v>705</v>
      </c>
      <c r="K294" s="58" t="s">
        <v>705</v>
      </c>
      <c r="L294" s="58" t="s">
        <v>705</v>
      </c>
      <c r="M294" s="58" t="s">
        <v>705</v>
      </c>
      <c r="N294" s="58" t="s">
        <v>705</v>
      </c>
      <c r="O294" s="58" t="s">
        <v>705</v>
      </c>
      <c r="P294" s="58" t="s">
        <v>705</v>
      </c>
      <c r="Q294" s="58" t="s">
        <v>705</v>
      </c>
      <c r="R294" s="58" t="s">
        <v>705</v>
      </c>
      <c r="S294" s="58" t="s">
        <v>705</v>
      </c>
      <c r="T294" s="59">
        <v>1</v>
      </c>
      <c r="U294" s="58" t="s">
        <v>705</v>
      </c>
      <c r="V294" s="58" t="s">
        <v>705</v>
      </c>
      <c r="W294" s="58" t="s">
        <v>705</v>
      </c>
      <c r="X294" s="58" t="s">
        <v>705</v>
      </c>
      <c r="Y294" s="58" t="s">
        <v>705</v>
      </c>
      <c r="Z294" s="58" t="s">
        <v>705</v>
      </c>
      <c r="AA294" s="58" t="s">
        <v>705</v>
      </c>
      <c r="AB294" s="58" t="s">
        <v>705</v>
      </c>
      <c r="AC294" s="58" t="s">
        <v>705</v>
      </c>
      <c r="AD294" s="58" t="s">
        <v>705</v>
      </c>
      <c r="AE294" s="58" t="s">
        <v>705</v>
      </c>
      <c r="AF294" s="58" t="s">
        <v>705</v>
      </c>
      <c r="AG294" s="58" t="s">
        <v>705</v>
      </c>
      <c r="AH294" s="59">
        <v>1</v>
      </c>
      <c r="AI294" s="60">
        <v>0</v>
      </c>
      <c r="AJ294" s="62" t="s">
        <v>741</v>
      </c>
      <c r="AK294" s="47" t="s">
        <v>82</v>
      </c>
      <c r="AL294" s="270"/>
      <c r="AM294" s="58" t="s">
        <v>617</v>
      </c>
      <c r="AN294" s="58" t="s">
        <v>618</v>
      </c>
      <c r="AO294" s="58" t="s">
        <v>619</v>
      </c>
      <c r="AP294" s="58" t="s">
        <v>416</v>
      </c>
      <c r="AQ294" s="72"/>
    </row>
    <row r="295" spans="1:43" s="46" customFormat="1" ht="86.25" hidden="1" x14ac:dyDescent="0.2">
      <c r="A295" s="42" t="s">
        <v>411</v>
      </c>
      <c r="B295" s="43" t="s">
        <v>412</v>
      </c>
      <c r="C295" s="43">
        <v>329</v>
      </c>
      <c r="D295" s="56" t="s">
        <v>738</v>
      </c>
      <c r="E295" s="57" t="s">
        <v>742</v>
      </c>
      <c r="F295" s="52">
        <v>44621</v>
      </c>
      <c r="G295" s="52">
        <v>44681</v>
      </c>
      <c r="H295" s="265"/>
      <c r="I295" s="59">
        <v>0.05</v>
      </c>
      <c r="J295" s="58" t="s">
        <v>705</v>
      </c>
      <c r="K295" s="58" t="s">
        <v>705</v>
      </c>
      <c r="L295" s="58" t="s">
        <v>705</v>
      </c>
      <c r="M295" s="58" t="s">
        <v>705</v>
      </c>
      <c r="N295" s="59">
        <v>1</v>
      </c>
      <c r="O295" s="58" t="s">
        <v>705</v>
      </c>
      <c r="P295" s="58" t="s">
        <v>705</v>
      </c>
      <c r="Q295" s="58" t="s">
        <v>705</v>
      </c>
      <c r="R295" s="58" t="s">
        <v>705</v>
      </c>
      <c r="S295" s="58" t="s">
        <v>705</v>
      </c>
      <c r="T295" s="58" t="s">
        <v>705</v>
      </c>
      <c r="U295" s="58" t="s">
        <v>705</v>
      </c>
      <c r="V295" s="58" t="s">
        <v>705</v>
      </c>
      <c r="W295" s="58" t="s">
        <v>705</v>
      </c>
      <c r="X295" s="58" t="s">
        <v>705</v>
      </c>
      <c r="Y295" s="58" t="s">
        <v>705</v>
      </c>
      <c r="Z295" s="58" t="s">
        <v>705</v>
      </c>
      <c r="AA295" s="58" t="s">
        <v>705</v>
      </c>
      <c r="AB295" s="58" t="s">
        <v>705</v>
      </c>
      <c r="AC295" s="58" t="s">
        <v>705</v>
      </c>
      <c r="AD295" s="58" t="s">
        <v>705</v>
      </c>
      <c r="AE295" s="58" t="s">
        <v>705</v>
      </c>
      <c r="AF295" s="58" t="s">
        <v>705</v>
      </c>
      <c r="AG295" s="58" t="s">
        <v>705</v>
      </c>
      <c r="AH295" s="59">
        <v>1</v>
      </c>
      <c r="AI295" s="60">
        <v>0</v>
      </c>
      <c r="AJ295" s="63" t="s">
        <v>743</v>
      </c>
      <c r="AK295" s="47" t="s">
        <v>82</v>
      </c>
      <c r="AL295" s="270"/>
      <c r="AM295" s="64" t="s">
        <v>617</v>
      </c>
      <c r="AN295" s="64" t="s">
        <v>618</v>
      </c>
      <c r="AO295" s="64" t="s">
        <v>619</v>
      </c>
      <c r="AP295" s="64" t="s">
        <v>416</v>
      </c>
      <c r="AQ295" s="72"/>
    </row>
    <row r="296" spans="1:43" s="46" customFormat="1" ht="86.25" hidden="1" x14ac:dyDescent="0.2">
      <c r="A296" s="42" t="s">
        <v>411</v>
      </c>
      <c r="B296" s="43" t="s">
        <v>412</v>
      </c>
      <c r="C296" s="43">
        <v>329</v>
      </c>
      <c r="D296" s="56" t="s">
        <v>738</v>
      </c>
      <c r="E296" s="57" t="s">
        <v>744</v>
      </c>
      <c r="F296" s="52">
        <v>44621</v>
      </c>
      <c r="G296" s="52">
        <v>44926</v>
      </c>
      <c r="H296" s="265"/>
      <c r="I296" s="59">
        <v>0.05</v>
      </c>
      <c r="J296" s="58" t="s">
        <v>705</v>
      </c>
      <c r="K296" s="58" t="s">
        <v>705</v>
      </c>
      <c r="L296" s="58" t="s">
        <v>705</v>
      </c>
      <c r="M296" s="58" t="s">
        <v>705</v>
      </c>
      <c r="N296" s="59">
        <v>0.25</v>
      </c>
      <c r="O296" s="58" t="s">
        <v>705</v>
      </c>
      <c r="P296" s="58" t="s">
        <v>705</v>
      </c>
      <c r="Q296" s="58" t="s">
        <v>705</v>
      </c>
      <c r="R296" s="58" t="s">
        <v>705</v>
      </c>
      <c r="S296" s="58" t="s">
        <v>705</v>
      </c>
      <c r="T296" s="59">
        <v>0.25</v>
      </c>
      <c r="U296" s="58" t="s">
        <v>705</v>
      </c>
      <c r="V296" s="58" t="s">
        <v>705</v>
      </c>
      <c r="W296" s="58" t="s">
        <v>705</v>
      </c>
      <c r="X296" s="58" t="s">
        <v>705</v>
      </c>
      <c r="Y296" s="58" t="s">
        <v>705</v>
      </c>
      <c r="Z296" s="59">
        <v>0.25</v>
      </c>
      <c r="AA296" s="58" t="s">
        <v>705</v>
      </c>
      <c r="AB296" s="58" t="s">
        <v>705</v>
      </c>
      <c r="AC296" s="58" t="s">
        <v>705</v>
      </c>
      <c r="AD296" s="58" t="s">
        <v>705</v>
      </c>
      <c r="AE296" s="58" t="s">
        <v>705</v>
      </c>
      <c r="AF296" s="59">
        <v>0.25</v>
      </c>
      <c r="AG296" s="58" t="s">
        <v>705</v>
      </c>
      <c r="AH296" s="59">
        <v>1</v>
      </c>
      <c r="AI296" s="60">
        <v>0</v>
      </c>
      <c r="AJ296" s="63" t="s">
        <v>743</v>
      </c>
      <c r="AK296" s="47" t="s">
        <v>82</v>
      </c>
      <c r="AL296" s="270"/>
      <c r="AM296" s="64" t="s">
        <v>617</v>
      </c>
      <c r="AN296" s="64" t="s">
        <v>618</v>
      </c>
      <c r="AO296" s="64" t="s">
        <v>619</v>
      </c>
      <c r="AP296" s="64" t="s">
        <v>416</v>
      </c>
      <c r="AQ296" s="72"/>
    </row>
    <row r="297" spans="1:43" s="46" customFormat="1" ht="106.5" hidden="1" customHeight="1" x14ac:dyDescent="0.2">
      <c r="A297" s="42" t="s">
        <v>411</v>
      </c>
      <c r="B297" s="43" t="s">
        <v>412</v>
      </c>
      <c r="C297" s="43">
        <v>329</v>
      </c>
      <c r="D297" s="56" t="s">
        <v>738</v>
      </c>
      <c r="E297" s="57" t="s">
        <v>745</v>
      </c>
      <c r="F297" s="52">
        <v>44713</v>
      </c>
      <c r="G297" s="52">
        <v>44926</v>
      </c>
      <c r="H297" s="265"/>
      <c r="I297" s="59">
        <v>0.05</v>
      </c>
      <c r="J297" s="58" t="s">
        <v>705</v>
      </c>
      <c r="K297" s="58" t="s">
        <v>705</v>
      </c>
      <c r="L297" s="58" t="s">
        <v>705</v>
      </c>
      <c r="M297" s="58" t="s">
        <v>705</v>
      </c>
      <c r="N297" s="58" t="s">
        <v>705</v>
      </c>
      <c r="O297" s="58" t="s">
        <v>705</v>
      </c>
      <c r="P297" s="58" t="s">
        <v>705</v>
      </c>
      <c r="Q297" s="58" t="s">
        <v>705</v>
      </c>
      <c r="R297" s="58" t="s">
        <v>705</v>
      </c>
      <c r="S297" s="58" t="s">
        <v>705</v>
      </c>
      <c r="T297" s="59">
        <v>0.5</v>
      </c>
      <c r="U297" s="58" t="s">
        <v>705</v>
      </c>
      <c r="V297" s="58" t="s">
        <v>705</v>
      </c>
      <c r="W297" s="58" t="s">
        <v>705</v>
      </c>
      <c r="X297" s="58" t="s">
        <v>705</v>
      </c>
      <c r="Y297" s="58" t="s">
        <v>705</v>
      </c>
      <c r="Z297" s="58" t="s">
        <v>705</v>
      </c>
      <c r="AA297" s="58" t="s">
        <v>705</v>
      </c>
      <c r="AB297" s="58" t="s">
        <v>705</v>
      </c>
      <c r="AC297" s="58" t="s">
        <v>705</v>
      </c>
      <c r="AD297" s="59">
        <v>0.5</v>
      </c>
      <c r="AE297" s="58" t="s">
        <v>705</v>
      </c>
      <c r="AF297" s="59"/>
      <c r="AG297" s="58" t="s">
        <v>705</v>
      </c>
      <c r="AH297" s="59">
        <v>1</v>
      </c>
      <c r="AI297" s="60">
        <v>0</v>
      </c>
      <c r="AJ297" s="63" t="s">
        <v>746</v>
      </c>
      <c r="AK297" s="47" t="s">
        <v>82</v>
      </c>
      <c r="AL297" s="270"/>
      <c r="AM297" s="64" t="s">
        <v>617</v>
      </c>
      <c r="AN297" s="64" t="s">
        <v>618</v>
      </c>
      <c r="AO297" s="64" t="s">
        <v>619</v>
      </c>
      <c r="AP297" s="64" t="s">
        <v>416</v>
      </c>
      <c r="AQ297" s="72"/>
    </row>
    <row r="298" spans="1:43" s="46" customFormat="1" ht="103.5" hidden="1" customHeight="1" x14ac:dyDescent="0.25">
      <c r="A298" s="42" t="s">
        <v>411</v>
      </c>
      <c r="B298" s="43" t="s">
        <v>412</v>
      </c>
      <c r="C298" s="43">
        <v>329</v>
      </c>
      <c r="D298" s="22" t="s">
        <v>711</v>
      </c>
      <c r="E298" s="22" t="s">
        <v>747</v>
      </c>
      <c r="F298" s="23">
        <v>44713</v>
      </c>
      <c r="G298" s="23">
        <v>44926</v>
      </c>
      <c r="H298" s="266"/>
      <c r="I298" s="24">
        <v>0.05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ref="AH298:AI313" si="37">+J298+L298+N298+P298+R298+T298+V298+X298+Z298+AB298+AD298+AF298</f>
        <v>1</v>
      </c>
      <c r="AI298" s="44">
        <f t="shared" si="37"/>
        <v>0</v>
      </c>
      <c r="AJ298" s="22" t="s">
        <v>748</v>
      </c>
      <c r="AK298" s="47" t="s">
        <v>82</v>
      </c>
      <c r="AL298" s="277"/>
      <c r="AM298" s="45" t="s">
        <v>617</v>
      </c>
      <c r="AN298" s="45" t="s">
        <v>618</v>
      </c>
      <c r="AO298" s="25" t="s">
        <v>619</v>
      </c>
      <c r="AP298" s="25" t="s">
        <v>416</v>
      </c>
      <c r="AQ298" s="72"/>
    </row>
    <row r="299" spans="1:43" s="46" customFormat="1" ht="105.75" hidden="1" customHeight="1" x14ac:dyDescent="0.25">
      <c r="A299" s="42" t="s">
        <v>41</v>
      </c>
      <c r="B299" s="43" t="s">
        <v>437</v>
      </c>
      <c r="C299" s="43">
        <v>415</v>
      </c>
      <c r="D299" s="22" t="s">
        <v>749</v>
      </c>
      <c r="E299" s="22" t="s">
        <v>750</v>
      </c>
      <c r="F299" s="23">
        <v>44621</v>
      </c>
      <c r="G299" s="23">
        <v>44651</v>
      </c>
      <c r="H299" s="271">
        <f>SUM(I299:I302)</f>
        <v>1</v>
      </c>
      <c r="I299" s="24">
        <v>0.2</v>
      </c>
      <c r="J299" s="24"/>
      <c r="K299" s="24"/>
      <c r="L299" s="24"/>
      <c r="M299" s="24"/>
      <c r="N299" s="24">
        <v>1</v>
      </c>
      <c r="O299" s="24"/>
      <c r="P299" s="24"/>
      <c r="Q299" s="24"/>
      <c r="R299" s="24"/>
      <c r="S299" s="24"/>
      <c r="T299" s="24"/>
      <c r="U299" s="24"/>
      <c r="V299" s="24"/>
      <c r="W299" s="24"/>
      <c r="X299" s="24"/>
      <c r="Y299" s="24"/>
      <c r="Z299" s="24"/>
      <c r="AA299" s="24"/>
      <c r="AB299" s="24"/>
      <c r="AC299" s="24"/>
      <c r="AD299" s="24"/>
      <c r="AE299" s="24"/>
      <c r="AF299" s="24"/>
      <c r="AG299" s="24"/>
      <c r="AH299" s="24">
        <f t="shared" si="37"/>
        <v>1</v>
      </c>
      <c r="AI299" s="44">
        <f t="shared" si="37"/>
        <v>0</v>
      </c>
      <c r="AJ299" s="22" t="s">
        <v>751</v>
      </c>
      <c r="AK299" s="47" t="s">
        <v>82</v>
      </c>
      <c r="AL299" s="47" t="s">
        <v>82</v>
      </c>
      <c r="AM299" s="45" t="s">
        <v>617</v>
      </c>
      <c r="AN299" s="45" t="s">
        <v>618</v>
      </c>
      <c r="AO299" s="25" t="s">
        <v>619</v>
      </c>
      <c r="AP299" s="25" t="s">
        <v>416</v>
      </c>
      <c r="AQ299" s="72"/>
    </row>
    <row r="300" spans="1:43" s="46" customFormat="1" ht="111.75" hidden="1" customHeight="1" x14ac:dyDescent="0.25">
      <c r="A300" s="42" t="s">
        <v>41</v>
      </c>
      <c r="B300" s="43" t="s">
        <v>437</v>
      </c>
      <c r="C300" s="43">
        <v>415</v>
      </c>
      <c r="D300" s="22" t="s">
        <v>749</v>
      </c>
      <c r="E300" s="22" t="s">
        <v>752</v>
      </c>
      <c r="F300" s="23">
        <v>44713</v>
      </c>
      <c r="G300" s="23">
        <v>44926</v>
      </c>
      <c r="H300" s="271"/>
      <c r="I300" s="24">
        <v>0.2</v>
      </c>
      <c r="J300" s="24"/>
      <c r="K300" s="24"/>
      <c r="L300" s="24"/>
      <c r="M300" s="24"/>
      <c r="N300" s="24"/>
      <c r="O300" s="24"/>
      <c r="P300" s="24"/>
      <c r="Q300" s="24"/>
      <c r="R300" s="24"/>
      <c r="S300" s="24"/>
      <c r="T300" s="24">
        <v>0.5</v>
      </c>
      <c r="U300" s="24"/>
      <c r="V300" s="24"/>
      <c r="W300" s="24"/>
      <c r="X300" s="24"/>
      <c r="Y300" s="24"/>
      <c r="Z300" s="24"/>
      <c r="AA300" s="24"/>
      <c r="AB300" s="24"/>
      <c r="AC300" s="24"/>
      <c r="AD300" s="24">
        <v>0.5</v>
      </c>
      <c r="AE300" s="24"/>
      <c r="AF300" s="24"/>
      <c r="AG300" s="24"/>
      <c r="AH300" s="24">
        <f t="shared" si="37"/>
        <v>1</v>
      </c>
      <c r="AI300" s="44">
        <f t="shared" si="37"/>
        <v>0</v>
      </c>
      <c r="AJ300" s="22" t="s">
        <v>753</v>
      </c>
      <c r="AK300" s="47" t="s">
        <v>82</v>
      </c>
      <c r="AL300" s="47" t="s">
        <v>82</v>
      </c>
      <c r="AM300" s="45" t="s">
        <v>617</v>
      </c>
      <c r="AN300" s="45" t="s">
        <v>618</v>
      </c>
      <c r="AO300" s="25" t="s">
        <v>619</v>
      </c>
      <c r="AP300" s="25" t="s">
        <v>416</v>
      </c>
      <c r="AQ300" s="72"/>
    </row>
    <row r="301" spans="1:43" s="46" customFormat="1" ht="108" hidden="1" customHeight="1" x14ac:dyDescent="0.25">
      <c r="A301" s="42" t="s">
        <v>41</v>
      </c>
      <c r="B301" s="43" t="s">
        <v>437</v>
      </c>
      <c r="C301" s="43">
        <v>415</v>
      </c>
      <c r="D301" s="22" t="s">
        <v>749</v>
      </c>
      <c r="E301" s="22" t="s">
        <v>754</v>
      </c>
      <c r="F301" s="23">
        <v>44621</v>
      </c>
      <c r="G301" s="23">
        <v>44926</v>
      </c>
      <c r="H301" s="271"/>
      <c r="I301" s="24">
        <v>0.3</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37"/>
        <v>1</v>
      </c>
      <c r="AI301" s="44">
        <f t="shared" si="37"/>
        <v>0</v>
      </c>
      <c r="AJ301" s="22" t="s">
        <v>755</v>
      </c>
      <c r="AK301" s="47" t="s">
        <v>82</v>
      </c>
      <c r="AL301" s="47" t="s">
        <v>82</v>
      </c>
      <c r="AM301" s="45" t="s">
        <v>617</v>
      </c>
      <c r="AN301" s="45" t="s">
        <v>618</v>
      </c>
      <c r="AO301" s="25" t="s">
        <v>619</v>
      </c>
      <c r="AP301" s="25" t="s">
        <v>416</v>
      </c>
      <c r="AQ301" s="72"/>
    </row>
    <row r="302" spans="1:43" s="46" customFormat="1" ht="115.5" hidden="1" customHeight="1" x14ac:dyDescent="0.25">
      <c r="A302" s="42" t="s">
        <v>41</v>
      </c>
      <c r="B302" s="43" t="s">
        <v>437</v>
      </c>
      <c r="C302" s="43">
        <v>415</v>
      </c>
      <c r="D302" s="22" t="s">
        <v>749</v>
      </c>
      <c r="E302" s="22" t="s">
        <v>756</v>
      </c>
      <c r="F302" s="23">
        <v>44621</v>
      </c>
      <c r="G302" s="23">
        <v>44926</v>
      </c>
      <c r="H302" s="271"/>
      <c r="I302" s="24">
        <v>0.3</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c r="AE302" s="24"/>
      <c r="AF302" s="24">
        <v>0.25</v>
      </c>
      <c r="AG302" s="24"/>
      <c r="AH302" s="24">
        <f t="shared" si="37"/>
        <v>1</v>
      </c>
      <c r="AI302" s="44">
        <f t="shared" si="37"/>
        <v>0</v>
      </c>
      <c r="AJ302" s="22" t="s">
        <v>757</v>
      </c>
      <c r="AK302" s="47" t="s">
        <v>82</v>
      </c>
      <c r="AL302" s="47" t="s">
        <v>82</v>
      </c>
      <c r="AM302" s="45" t="s">
        <v>617</v>
      </c>
      <c r="AN302" s="45" t="s">
        <v>618</v>
      </c>
      <c r="AO302" s="25" t="s">
        <v>619</v>
      </c>
      <c r="AP302" s="25" t="s">
        <v>416</v>
      </c>
      <c r="AQ302" s="72"/>
    </row>
    <row r="303" spans="1:43" s="46" customFormat="1" ht="120" hidden="1" customHeight="1" x14ac:dyDescent="0.25">
      <c r="A303" s="42" t="s">
        <v>41</v>
      </c>
      <c r="B303" s="43" t="s">
        <v>437</v>
      </c>
      <c r="C303" s="43">
        <v>415</v>
      </c>
      <c r="D303" s="22" t="s">
        <v>758</v>
      </c>
      <c r="E303" s="22" t="s">
        <v>759</v>
      </c>
      <c r="F303" s="23">
        <v>44562</v>
      </c>
      <c r="G303" s="23">
        <v>44926</v>
      </c>
      <c r="H303" s="271">
        <f>SUM(I303:I305)</f>
        <v>1</v>
      </c>
      <c r="I303" s="24">
        <v>0.6</v>
      </c>
      <c r="J303" s="24">
        <v>8.3333333333333343E-2</v>
      </c>
      <c r="K303" s="24"/>
      <c r="L303" s="24">
        <v>8.3333333333333343E-2</v>
      </c>
      <c r="M303" s="24"/>
      <c r="N303" s="24">
        <v>8.3333333333333343E-2</v>
      </c>
      <c r="O303" s="24"/>
      <c r="P303" s="24">
        <v>8.3333333333333343E-2</v>
      </c>
      <c r="Q303" s="24"/>
      <c r="R303" s="24">
        <v>8.3333333333333343E-2</v>
      </c>
      <c r="S303" s="24"/>
      <c r="T303" s="24">
        <v>8.3333333333333343E-2</v>
      </c>
      <c r="U303" s="24"/>
      <c r="V303" s="24">
        <v>8.3333333333333343E-2</v>
      </c>
      <c r="W303" s="24"/>
      <c r="X303" s="24">
        <v>8.3333333333333343E-2</v>
      </c>
      <c r="Y303" s="24"/>
      <c r="Z303" s="24">
        <v>8.3333333333333343E-2</v>
      </c>
      <c r="AA303" s="24"/>
      <c r="AB303" s="24">
        <v>8.3333333333333343E-2</v>
      </c>
      <c r="AC303" s="24"/>
      <c r="AD303" s="24">
        <v>8.3333333333333343E-2</v>
      </c>
      <c r="AE303" s="24"/>
      <c r="AF303" s="24">
        <v>8.3333333333333343E-2</v>
      </c>
      <c r="AG303" s="24"/>
      <c r="AH303" s="24">
        <f t="shared" si="37"/>
        <v>1.0000000000000002</v>
      </c>
      <c r="AI303" s="44">
        <f t="shared" si="37"/>
        <v>0</v>
      </c>
      <c r="AJ303" s="22" t="s">
        <v>760</v>
      </c>
      <c r="AK303" s="47" t="s">
        <v>82</v>
      </c>
      <c r="AL303" s="47" t="s">
        <v>82</v>
      </c>
      <c r="AM303" s="45" t="s">
        <v>617</v>
      </c>
      <c r="AN303" s="45" t="s">
        <v>618</v>
      </c>
      <c r="AO303" s="25" t="s">
        <v>619</v>
      </c>
      <c r="AP303" s="25" t="s">
        <v>416</v>
      </c>
      <c r="AQ303" s="72"/>
    </row>
    <row r="304" spans="1:43" s="46" customFormat="1" ht="120" hidden="1" customHeight="1" x14ac:dyDescent="0.25">
      <c r="A304" s="42" t="s">
        <v>41</v>
      </c>
      <c r="B304" s="43" t="s">
        <v>437</v>
      </c>
      <c r="C304" s="43">
        <v>415</v>
      </c>
      <c r="D304" s="22" t="s">
        <v>758</v>
      </c>
      <c r="E304" s="22" t="s">
        <v>761</v>
      </c>
      <c r="F304" s="23">
        <v>44713</v>
      </c>
      <c r="G304" s="23">
        <v>44926</v>
      </c>
      <c r="H304" s="271"/>
      <c r="I304" s="24">
        <v>0.25</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37"/>
        <v>1</v>
      </c>
      <c r="AI304" s="44">
        <f t="shared" si="37"/>
        <v>0</v>
      </c>
      <c r="AJ304" s="22" t="s">
        <v>762</v>
      </c>
      <c r="AK304" s="47" t="s">
        <v>82</v>
      </c>
      <c r="AL304" s="47" t="s">
        <v>82</v>
      </c>
      <c r="AM304" s="45" t="s">
        <v>617</v>
      </c>
      <c r="AN304" s="45" t="s">
        <v>618</v>
      </c>
      <c r="AO304" s="25" t="s">
        <v>619</v>
      </c>
      <c r="AP304" s="25" t="s">
        <v>416</v>
      </c>
      <c r="AQ304" s="72"/>
    </row>
    <row r="305" spans="1:43" s="46" customFormat="1" ht="128.25" hidden="1" customHeight="1" x14ac:dyDescent="0.25">
      <c r="A305" s="42" t="s">
        <v>41</v>
      </c>
      <c r="B305" s="43" t="s">
        <v>437</v>
      </c>
      <c r="C305" s="43">
        <v>415</v>
      </c>
      <c r="D305" s="22" t="s">
        <v>758</v>
      </c>
      <c r="E305" s="22" t="s">
        <v>763</v>
      </c>
      <c r="F305" s="23">
        <v>44713</v>
      </c>
      <c r="G305" s="23">
        <v>44926</v>
      </c>
      <c r="H305" s="271"/>
      <c r="I305" s="24">
        <v>0.15</v>
      </c>
      <c r="J305" s="24"/>
      <c r="K305" s="24"/>
      <c r="L305" s="24"/>
      <c r="M305" s="24"/>
      <c r="N305" s="24"/>
      <c r="O305" s="24"/>
      <c r="P305" s="24"/>
      <c r="Q305" s="24"/>
      <c r="R305" s="24"/>
      <c r="S305" s="24"/>
      <c r="T305" s="24">
        <v>0.5</v>
      </c>
      <c r="U305" s="24"/>
      <c r="V305" s="24"/>
      <c r="W305" s="24"/>
      <c r="X305" s="24"/>
      <c r="Y305" s="24"/>
      <c r="Z305" s="24"/>
      <c r="AA305" s="24"/>
      <c r="AB305" s="24"/>
      <c r="AC305" s="24"/>
      <c r="AD305" s="24">
        <v>0.5</v>
      </c>
      <c r="AE305" s="24"/>
      <c r="AF305" s="24"/>
      <c r="AG305" s="24"/>
      <c r="AH305" s="24">
        <f t="shared" si="37"/>
        <v>1</v>
      </c>
      <c r="AI305" s="44">
        <f t="shared" si="37"/>
        <v>0</v>
      </c>
      <c r="AJ305" s="22" t="s">
        <v>764</v>
      </c>
      <c r="AK305" s="47" t="s">
        <v>82</v>
      </c>
      <c r="AL305" s="47" t="s">
        <v>82</v>
      </c>
      <c r="AM305" s="45" t="s">
        <v>617</v>
      </c>
      <c r="AN305" s="45" t="s">
        <v>618</v>
      </c>
      <c r="AO305" s="25" t="s">
        <v>619</v>
      </c>
      <c r="AP305" s="25" t="s">
        <v>416</v>
      </c>
      <c r="AQ305" s="72"/>
    </row>
    <row r="306" spans="1:43" s="46" customFormat="1" ht="142.5" hidden="1" customHeight="1" x14ac:dyDescent="0.25">
      <c r="A306" s="42" t="s">
        <v>41</v>
      </c>
      <c r="B306" s="43" t="s">
        <v>437</v>
      </c>
      <c r="C306" s="43">
        <v>415</v>
      </c>
      <c r="D306" s="22" t="s">
        <v>765</v>
      </c>
      <c r="E306" s="22" t="s">
        <v>766</v>
      </c>
      <c r="F306" s="23">
        <v>44621</v>
      </c>
      <c r="G306" s="23">
        <v>44926</v>
      </c>
      <c r="H306" s="271">
        <f>SUM(I306:I309)</f>
        <v>1</v>
      </c>
      <c r="I306" s="24">
        <v>0.15</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v>0.25</v>
      </c>
      <c r="AE306" s="24"/>
      <c r="AF306" s="24"/>
      <c r="AG306" s="24"/>
      <c r="AH306" s="24">
        <f t="shared" si="37"/>
        <v>1</v>
      </c>
      <c r="AI306" s="44">
        <f t="shared" si="37"/>
        <v>0</v>
      </c>
      <c r="AJ306" s="22" t="s">
        <v>767</v>
      </c>
      <c r="AK306" s="47" t="s">
        <v>82</v>
      </c>
      <c r="AL306" s="47" t="s">
        <v>82</v>
      </c>
      <c r="AM306" s="45" t="s">
        <v>617</v>
      </c>
      <c r="AN306" s="45" t="s">
        <v>618</v>
      </c>
      <c r="AO306" s="25" t="s">
        <v>619</v>
      </c>
      <c r="AP306" s="25" t="s">
        <v>416</v>
      </c>
      <c r="AQ306" s="72"/>
    </row>
    <row r="307" spans="1:43" s="46" customFormat="1" ht="142.5" hidden="1" customHeight="1" x14ac:dyDescent="0.25">
      <c r="A307" s="42" t="s">
        <v>41</v>
      </c>
      <c r="B307" s="43" t="s">
        <v>437</v>
      </c>
      <c r="C307" s="43">
        <v>415</v>
      </c>
      <c r="D307" s="22" t="s">
        <v>765</v>
      </c>
      <c r="E307" s="22" t="s">
        <v>768</v>
      </c>
      <c r="F307" s="23">
        <v>44621</v>
      </c>
      <c r="G307" s="23">
        <v>44926</v>
      </c>
      <c r="H307" s="271"/>
      <c r="I307" s="24">
        <v>0.35</v>
      </c>
      <c r="J307" s="24"/>
      <c r="K307" s="24"/>
      <c r="L307" s="24"/>
      <c r="M307" s="24"/>
      <c r="N307" s="24">
        <v>0.25</v>
      </c>
      <c r="O307" s="24"/>
      <c r="P307" s="24"/>
      <c r="Q307" s="24"/>
      <c r="R307" s="24"/>
      <c r="S307" s="24"/>
      <c r="T307" s="24">
        <v>0.25</v>
      </c>
      <c r="U307" s="24"/>
      <c r="V307" s="24"/>
      <c r="W307" s="24"/>
      <c r="X307" s="24"/>
      <c r="Y307" s="24"/>
      <c r="Z307" s="24">
        <v>0.25</v>
      </c>
      <c r="AA307" s="24"/>
      <c r="AB307" s="24"/>
      <c r="AC307" s="24"/>
      <c r="AD307" s="24">
        <v>0.25</v>
      </c>
      <c r="AE307" s="24"/>
      <c r="AF307" s="24"/>
      <c r="AG307" s="24"/>
      <c r="AH307" s="24">
        <f t="shared" si="37"/>
        <v>1</v>
      </c>
      <c r="AI307" s="44">
        <f t="shared" si="37"/>
        <v>0</v>
      </c>
      <c r="AJ307" s="22" t="s">
        <v>769</v>
      </c>
      <c r="AK307" s="47" t="s">
        <v>82</v>
      </c>
      <c r="AL307" s="47" t="s">
        <v>82</v>
      </c>
      <c r="AM307" s="45" t="s">
        <v>617</v>
      </c>
      <c r="AN307" s="45" t="s">
        <v>618</v>
      </c>
      <c r="AO307" s="25" t="s">
        <v>619</v>
      </c>
      <c r="AP307" s="25" t="s">
        <v>416</v>
      </c>
      <c r="AQ307" s="72"/>
    </row>
    <row r="308" spans="1:43" s="46" customFormat="1" ht="142.5" hidden="1" customHeight="1" x14ac:dyDescent="0.25">
      <c r="A308" s="42" t="s">
        <v>41</v>
      </c>
      <c r="B308" s="43" t="s">
        <v>437</v>
      </c>
      <c r="C308" s="43">
        <v>415</v>
      </c>
      <c r="D308" s="22" t="s">
        <v>765</v>
      </c>
      <c r="E308" s="22" t="s">
        <v>770</v>
      </c>
      <c r="F308" s="23">
        <v>44621</v>
      </c>
      <c r="G308" s="23">
        <v>44926</v>
      </c>
      <c r="H308" s="271"/>
      <c r="I308" s="24">
        <v>0.35</v>
      </c>
      <c r="J308" s="24"/>
      <c r="K308" s="24"/>
      <c r="L308" s="24"/>
      <c r="M308" s="24"/>
      <c r="N308" s="24">
        <v>0.25</v>
      </c>
      <c r="O308" s="24"/>
      <c r="P308" s="24"/>
      <c r="Q308" s="24"/>
      <c r="R308" s="24"/>
      <c r="S308" s="24"/>
      <c r="T308" s="24">
        <v>0.25</v>
      </c>
      <c r="U308" s="24"/>
      <c r="V308" s="24"/>
      <c r="W308" s="24"/>
      <c r="X308" s="24"/>
      <c r="Y308" s="24"/>
      <c r="Z308" s="24">
        <v>0.25</v>
      </c>
      <c r="AA308" s="24"/>
      <c r="AB308" s="24"/>
      <c r="AC308" s="24"/>
      <c r="AD308" s="24">
        <v>0.25</v>
      </c>
      <c r="AE308" s="24"/>
      <c r="AF308" s="24"/>
      <c r="AG308" s="24"/>
      <c r="AH308" s="24">
        <f t="shared" si="37"/>
        <v>1</v>
      </c>
      <c r="AI308" s="44">
        <f t="shared" si="37"/>
        <v>0</v>
      </c>
      <c r="AJ308" s="22" t="s">
        <v>771</v>
      </c>
      <c r="AK308" s="47" t="s">
        <v>82</v>
      </c>
      <c r="AL308" s="47" t="s">
        <v>82</v>
      </c>
      <c r="AM308" s="45" t="s">
        <v>617</v>
      </c>
      <c r="AN308" s="45" t="s">
        <v>618</v>
      </c>
      <c r="AO308" s="25" t="s">
        <v>619</v>
      </c>
      <c r="AP308" s="25" t="s">
        <v>416</v>
      </c>
      <c r="AQ308" s="72"/>
    </row>
    <row r="309" spans="1:43" s="46" customFormat="1" ht="140.25" hidden="1" customHeight="1" x14ac:dyDescent="0.25">
      <c r="A309" s="42" t="s">
        <v>41</v>
      </c>
      <c r="B309" s="43" t="s">
        <v>437</v>
      </c>
      <c r="C309" s="43">
        <v>423</v>
      </c>
      <c r="D309" s="22" t="s">
        <v>765</v>
      </c>
      <c r="E309" s="22" t="s">
        <v>772</v>
      </c>
      <c r="F309" s="23">
        <v>44866</v>
      </c>
      <c r="G309" s="23">
        <v>44895</v>
      </c>
      <c r="H309" s="271"/>
      <c r="I309" s="24">
        <v>0.15</v>
      </c>
      <c r="J309" s="24"/>
      <c r="K309" s="24"/>
      <c r="L309" s="24"/>
      <c r="M309" s="24"/>
      <c r="N309" s="24"/>
      <c r="O309" s="24"/>
      <c r="P309" s="24"/>
      <c r="Q309" s="24"/>
      <c r="R309" s="24"/>
      <c r="S309" s="24"/>
      <c r="T309" s="24"/>
      <c r="U309" s="24"/>
      <c r="V309" s="24"/>
      <c r="W309" s="24"/>
      <c r="X309" s="24"/>
      <c r="Y309" s="24"/>
      <c r="Z309" s="24"/>
      <c r="AA309" s="24"/>
      <c r="AB309" s="24"/>
      <c r="AC309" s="24"/>
      <c r="AD309" s="24">
        <v>1</v>
      </c>
      <c r="AE309" s="24"/>
      <c r="AF309" s="24"/>
      <c r="AG309" s="24"/>
      <c r="AH309" s="24">
        <f t="shared" si="37"/>
        <v>1</v>
      </c>
      <c r="AI309" s="44">
        <f t="shared" si="37"/>
        <v>0</v>
      </c>
      <c r="AJ309" s="22" t="s">
        <v>773</v>
      </c>
      <c r="AK309" s="47" t="s">
        <v>82</v>
      </c>
      <c r="AL309" s="47" t="s">
        <v>82</v>
      </c>
      <c r="AM309" s="45" t="s">
        <v>617</v>
      </c>
      <c r="AN309" s="45" t="s">
        <v>618</v>
      </c>
      <c r="AO309" s="25" t="s">
        <v>619</v>
      </c>
      <c r="AP309" s="25" t="s">
        <v>416</v>
      </c>
      <c r="AQ309" s="72"/>
    </row>
    <row r="310" spans="1:43" s="46" customFormat="1" ht="125.25" hidden="1" customHeight="1" x14ac:dyDescent="0.25">
      <c r="A310" s="42" t="s">
        <v>41</v>
      </c>
      <c r="B310" s="43" t="s">
        <v>437</v>
      </c>
      <c r="C310" s="43">
        <v>424</v>
      </c>
      <c r="D310" s="22" t="s">
        <v>774</v>
      </c>
      <c r="E310" s="22" t="s">
        <v>775</v>
      </c>
      <c r="F310" s="23">
        <v>44713</v>
      </c>
      <c r="G310" s="23">
        <v>44926</v>
      </c>
      <c r="H310" s="271">
        <f>SUM(I310:I313)</f>
        <v>1</v>
      </c>
      <c r="I310" s="24">
        <v>0.1</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37"/>
        <v>1</v>
      </c>
      <c r="AI310" s="44">
        <f t="shared" si="37"/>
        <v>0</v>
      </c>
      <c r="AJ310" s="22" t="s">
        <v>776</v>
      </c>
      <c r="AK310" s="47" t="s">
        <v>82</v>
      </c>
      <c r="AL310" s="47" t="s">
        <v>82</v>
      </c>
      <c r="AM310" s="45" t="s">
        <v>617</v>
      </c>
      <c r="AN310" s="45" t="s">
        <v>618</v>
      </c>
      <c r="AO310" s="25" t="s">
        <v>619</v>
      </c>
      <c r="AP310" s="25" t="s">
        <v>416</v>
      </c>
      <c r="AQ310" s="72"/>
    </row>
    <row r="311" spans="1:43" s="46" customFormat="1" ht="117" hidden="1" customHeight="1" x14ac:dyDescent="0.25">
      <c r="A311" s="42" t="s">
        <v>41</v>
      </c>
      <c r="B311" s="43" t="s">
        <v>437</v>
      </c>
      <c r="C311" s="43">
        <v>424</v>
      </c>
      <c r="D311" s="22" t="s">
        <v>774</v>
      </c>
      <c r="E311" s="22" t="s">
        <v>777</v>
      </c>
      <c r="F311" s="23">
        <v>44593</v>
      </c>
      <c r="G311" s="23">
        <v>44895</v>
      </c>
      <c r="H311" s="271"/>
      <c r="I311" s="24">
        <v>0.4</v>
      </c>
      <c r="J311" s="24"/>
      <c r="K311" s="24"/>
      <c r="L311" s="24">
        <v>0.1</v>
      </c>
      <c r="M311" s="24"/>
      <c r="N311" s="24">
        <v>0.1</v>
      </c>
      <c r="O311" s="24"/>
      <c r="P311" s="24">
        <v>0.1</v>
      </c>
      <c r="Q311" s="24"/>
      <c r="R311" s="24">
        <v>0.1</v>
      </c>
      <c r="S311" s="24"/>
      <c r="T311" s="24">
        <v>0.1</v>
      </c>
      <c r="U311" s="24"/>
      <c r="V311" s="24">
        <v>0.1</v>
      </c>
      <c r="W311" s="24"/>
      <c r="X311" s="24">
        <v>0.1</v>
      </c>
      <c r="Y311" s="24"/>
      <c r="Z311" s="24">
        <v>0.1</v>
      </c>
      <c r="AA311" s="24"/>
      <c r="AB311" s="24">
        <v>0.1</v>
      </c>
      <c r="AC311" s="24"/>
      <c r="AD311" s="24">
        <v>0.1</v>
      </c>
      <c r="AE311" s="24"/>
      <c r="AF311" s="24"/>
      <c r="AG311" s="24"/>
      <c r="AH311" s="24">
        <f t="shared" si="37"/>
        <v>0.99999999999999989</v>
      </c>
      <c r="AI311" s="44">
        <f t="shared" si="37"/>
        <v>0</v>
      </c>
      <c r="AJ311" s="22" t="s">
        <v>778</v>
      </c>
      <c r="AK311" s="47" t="s">
        <v>82</v>
      </c>
      <c r="AL311" s="47" t="s">
        <v>82</v>
      </c>
      <c r="AM311" s="45" t="s">
        <v>617</v>
      </c>
      <c r="AN311" s="45" t="s">
        <v>618</v>
      </c>
      <c r="AO311" s="25" t="s">
        <v>619</v>
      </c>
      <c r="AP311" s="25" t="s">
        <v>416</v>
      </c>
      <c r="AQ311" s="72"/>
    </row>
    <row r="312" spans="1:43" s="46" customFormat="1" ht="105.75" hidden="1" customHeight="1" x14ac:dyDescent="0.25">
      <c r="A312" s="42" t="s">
        <v>41</v>
      </c>
      <c r="B312" s="43" t="s">
        <v>437</v>
      </c>
      <c r="C312" s="43">
        <v>424</v>
      </c>
      <c r="D312" s="22" t="s">
        <v>774</v>
      </c>
      <c r="E312" s="22" t="s">
        <v>779</v>
      </c>
      <c r="F312" s="23">
        <v>44713</v>
      </c>
      <c r="G312" s="23">
        <v>44926</v>
      </c>
      <c r="H312" s="271"/>
      <c r="I312" s="24">
        <v>0.3</v>
      </c>
      <c r="J312" s="24"/>
      <c r="K312" s="24"/>
      <c r="L312" s="24"/>
      <c r="M312" s="24"/>
      <c r="N312" s="24"/>
      <c r="O312" s="24"/>
      <c r="P312" s="24"/>
      <c r="Q312" s="24"/>
      <c r="R312" s="24"/>
      <c r="S312" s="24"/>
      <c r="T312" s="24">
        <v>0.5</v>
      </c>
      <c r="U312" s="24"/>
      <c r="V312" s="24"/>
      <c r="W312" s="24"/>
      <c r="X312" s="24"/>
      <c r="Y312" s="24"/>
      <c r="Z312" s="24"/>
      <c r="AA312" s="24"/>
      <c r="AB312" s="24"/>
      <c r="AC312" s="24"/>
      <c r="AD312" s="24">
        <v>0.5</v>
      </c>
      <c r="AE312" s="24"/>
      <c r="AF312" s="24"/>
      <c r="AG312" s="24"/>
      <c r="AH312" s="24">
        <f t="shared" si="37"/>
        <v>1</v>
      </c>
      <c r="AI312" s="44">
        <f t="shared" si="37"/>
        <v>0</v>
      </c>
      <c r="AJ312" s="22" t="s">
        <v>780</v>
      </c>
      <c r="AK312" s="47" t="s">
        <v>82</v>
      </c>
      <c r="AL312" s="47" t="s">
        <v>82</v>
      </c>
      <c r="AM312" s="45" t="s">
        <v>617</v>
      </c>
      <c r="AN312" s="45" t="s">
        <v>618</v>
      </c>
      <c r="AO312" s="25" t="s">
        <v>619</v>
      </c>
      <c r="AP312" s="25" t="s">
        <v>416</v>
      </c>
      <c r="AQ312" s="72"/>
    </row>
    <row r="313" spans="1:43" s="46" customFormat="1" ht="139.5" hidden="1" customHeight="1" x14ac:dyDescent="0.25">
      <c r="A313" s="42" t="s">
        <v>41</v>
      </c>
      <c r="B313" s="43" t="s">
        <v>437</v>
      </c>
      <c r="C313" s="43">
        <v>424</v>
      </c>
      <c r="D313" s="22" t="s">
        <v>781</v>
      </c>
      <c r="E313" s="22" t="s">
        <v>782</v>
      </c>
      <c r="F313" s="23">
        <v>44713</v>
      </c>
      <c r="G313" s="23">
        <v>44926</v>
      </c>
      <c r="H313" s="271"/>
      <c r="I313" s="24">
        <v>0.2</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7"/>
        <v>1</v>
      </c>
      <c r="AI313" s="44">
        <f t="shared" si="37"/>
        <v>0</v>
      </c>
      <c r="AJ313" s="22" t="s">
        <v>783</v>
      </c>
      <c r="AK313" s="47" t="s">
        <v>82</v>
      </c>
      <c r="AL313" s="47" t="s">
        <v>82</v>
      </c>
      <c r="AM313" s="45" t="s">
        <v>617</v>
      </c>
      <c r="AN313" s="45" t="s">
        <v>618</v>
      </c>
      <c r="AO313" s="25" t="s">
        <v>619</v>
      </c>
      <c r="AP313" s="25" t="s">
        <v>416</v>
      </c>
      <c r="AQ313" s="72"/>
    </row>
    <row r="314" spans="1:43" s="46" customFormat="1" ht="42.75" hidden="1" x14ac:dyDescent="0.25">
      <c r="A314" s="42" t="s">
        <v>41</v>
      </c>
      <c r="B314" s="43" t="s">
        <v>437</v>
      </c>
      <c r="C314" s="43">
        <v>422</v>
      </c>
      <c r="D314" s="56" t="s">
        <v>784</v>
      </c>
      <c r="E314" s="57" t="s">
        <v>785</v>
      </c>
      <c r="F314" s="52">
        <v>44621</v>
      </c>
      <c r="G314" s="52">
        <v>44925</v>
      </c>
      <c r="H314" s="306">
        <v>1</v>
      </c>
      <c r="I314" s="59">
        <v>0.4</v>
      </c>
      <c r="J314" s="58" t="s">
        <v>705</v>
      </c>
      <c r="K314" s="58" t="s">
        <v>705</v>
      </c>
      <c r="L314" s="58" t="s">
        <v>705</v>
      </c>
      <c r="M314" s="58" t="s">
        <v>705</v>
      </c>
      <c r="N314" s="59">
        <v>0.25</v>
      </c>
      <c r="O314" s="58" t="s">
        <v>705</v>
      </c>
      <c r="P314" s="58" t="s">
        <v>705</v>
      </c>
      <c r="Q314" s="58" t="s">
        <v>705</v>
      </c>
      <c r="R314" s="58" t="s">
        <v>705</v>
      </c>
      <c r="S314" s="58" t="s">
        <v>705</v>
      </c>
      <c r="T314" s="59">
        <v>0.25</v>
      </c>
      <c r="U314" s="58" t="s">
        <v>705</v>
      </c>
      <c r="V314" s="58" t="s">
        <v>705</v>
      </c>
      <c r="W314" s="58" t="s">
        <v>705</v>
      </c>
      <c r="X314" s="58" t="s">
        <v>705</v>
      </c>
      <c r="Y314" s="58" t="s">
        <v>705</v>
      </c>
      <c r="Z314" s="59">
        <v>0.25</v>
      </c>
      <c r="AA314" s="58" t="s">
        <v>705</v>
      </c>
      <c r="AB314" s="58" t="s">
        <v>705</v>
      </c>
      <c r="AC314" s="58" t="s">
        <v>705</v>
      </c>
      <c r="AD314" s="58" t="s">
        <v>705</v>
      </c>
      <c r="AE314" s="58" t="s">
        <v>705</v>
      </c>
      <c r="AF314" s="59">
        <v>0.25</v>
      </c>
      <c r="AG314" s="58" t="s">
        <v>705</v>
      </c>
      <c r="AH314" s="59">
        <f>AF314+Z314+T314+N314</f>
        <v>1</v>
      </c>
      <c r="AI314" s="44">
        <v>0</v>
      </c>
      <c r="AJ314" s="57" t="s">
        <v>786</v>
      </c>
      <c r="AK314" s="307">
        <v>20639</v>
      </c>
      <c r="AL314" s="303">
        <v>1750624640</v>
      </c>
      <c r="AM314" s="58" t="s">
        <v>787</v>
      </c>
      <c r="AN314" s="58" t="s">
        <v>788</v>
      </c>
      <c r="AO314" s="58" t="s">
        <v>789</v>
      </c>
      <c r="AP314" s="58" t="s">
        <v>790</v>
      </c>
      <c r="AQ314" s="72"/>
    </row>
    <row r="315" spans="1:43" s="46" customFormat="1" ht="142.5" hidden="1" x14ac:dyDescent="0.25">
      <c r="A315" s="42" t="s">
        <v>41</v>
      </c>
      <c r="B315" s="43" t="s">
        <v>437</v>
      </c>
      <c r="C315" s="43">
        <v>422</v>
      </c>
      <c r="D315" s="56" t="s">
        <v>784</v>
      </c>
      <c r="E315" s="57" t="s">
        <v>791</v>
      </c>
      <c r="F315" s="52">
        <v>44562</v>
      </c>
      <c r="G315" s="52">
        <v>44925</v>
      </c>
      <c r="H315" s="306"/>
      <c r="I315" s="59">
        <v>0.4</v>
      </c>
      <c r="J315" s="59">
        <v>0.08</v>
      </c>
      <c r="K315" s="59" t="s">
        <v>705</v>
      </c>
      <c r="L315" s="59">
        <v>0.08</v>
      </c>
      <c r="M315" s="59" t="s">
        <v>705</v>
      </c>
      <c r="N315" s="59">
        <v>0.08</v>
      </c>
      <c r="O315" s="59" t="s">
        <v>705</v>
      </c>
      <c r="P315" s="59">
        <v>0.08</v>
      </c>
      <c r="Q315" s="59" t="s">
        <v>705</v>
      </c>
      <c r="R315" s="59">
        <v>0.08</v>
      </c>
      <c r="S315" s="59" t="s">
        <v>705</v>
      </c>
      <c r="T315" s="59">
        <v>0.08</v>
      </c>
      <c r="U315" s="59" t="s">
        <v>705</v>
      </c>
      <c r="V315" s="59">
        <v>0.08</v>
      </c>
      <c r="W315" s="59" t="s">
        <v>705</v>
      </c>
      <c r="X315" s="59">
        <v>0.08</v>
      </c>
      <c r="Y315" s="59" t="s">
        <v>705</v>
      </c>
      <c r="Z315" s="59">
        <v>0.09</v>
      </c>
      <c r="AA315" s="59" t="s">
        <v>705</v>
      </c>
      <c r="AB315" s="59">
        <v>0.09</v>
      </c>
      <c r="AC315" s="59" t="s">
        <v>705</v>
      </c>
      <c r="AD315" s="59">
        <v>0.09</v>
      </c>
      <c r="AE315" s="59" t="s">
        <v>705</v>
      </c>
      <c r="AF315" s="59">
        <v>0.09</v>
      </c>
      <c r="AG315" s="59" t="s">
        <v>705</v>
      </c>
      <c r="AH315" s="59">
        <f>+J315+L315+N315+P315+R315+T315+V315+X315+Z315+AB315+AD315+AF315</f>
        <v>0.99999999999999989</v>
      </c>
      <c r="AI315" s="44">
        <v>0</v>
      </c>
      <c r="AJ315" s="57" t="s">
        <v>792</v>
      </c>
      <c r="AK315" s="308"/>
      <c r="AL315" s="304"/>
      <c r="AM315" s="58" t="s">
        <v>787</v>
      </c>
      <c r="AN315" s="58" t="s">
        <v>788</v>
      </c>
      <c r="AO315" s="58" t="s">
        <v>789</v>
      </c>
      <c r="AP315" s="58" t="s">
        <v>790</v>
      </c>
      <c r="AQ315" s="72"/>
    </row>
    <row r="316" spans="1:43" s="46" customFormat="1" ht="42.75" hidden="1" x14ac:dyDescent="0.25">
      <c r="A316" s="42" t="s">
        <v>41</v>
      </c>
      <c r="B316" s="43" t="s">
        <v>437</v>
      </c>
      <c r="C316" s="43">
        <v>422</v>
      </c>
      <c r="D316" s="56" t="s">
        <v>784</v>
      </c>
      <c r="E316" s="57" t="s">
        <v>793</v>
      </c>
      <c r="F316" s="52">
        <v>44713</v>
      </c>
      <c r="G316" s="52">
        <v>44925</v>
      </c>
      <c r="H316" s="306"/>
      <c r="I316" s="59">
        <v>0.2</v>
      </c>
      <c r="J316" s="58" t="s">
        <v>705</v>
      </c>
      <c r="K316" s="58" t="s">
        <v>705</v>
      </c>
      <c r="L316" s="58" t="s">
        <v>705</v>
      </c>
      <c r="M316" s="58" t="s">
        <v>705</v>
      </c>
      <c r="N316" s="58" t="s">
        <v>705</v>
      </c>
      <c r="O316" s="58" t="s">
        <v>705</v>
      </c>
      <c r="P316" s="58" t="s">
        <v>705</v>
      </c>
      <c r="Q316" s="58" t="s">
        <v>705</v>
      </c>
      <c r="R316" s="58" t="s">
        <v>705</v>
      </c>
      <c r="S316" s="58" t="s">
        <v>705</v>
      </c>
      <c r="T316" s="59">
        <v>0.5</v>
      </c>
      <c r="U316" s="58" t="s">
        <v>705</v>
      </c>
      <c r="V316" s="58" t="s">
        <v>705</v>
      </c>
      <c r="W316" s="58" t="s">
        <v>705</v>
      </c>
      <c r="X316" s="58" t="s">
        <v>705</v>
      </c>
      <c r="Y316" s="58" t="s">
        <v>705</v>
      </c>
      <c r="Z316" s="58" t="s">
        <v>705</v>
      </c>
      <c r="AA316" s="58" t="s">
        <v>705</v>
      </c>
      <c r="AB316" s="58" t="s">
        <v>705</v>
      </c>
      <c r="AC316" s="58" t="s">
        <v>705</v>
      </c>
      <c r="AD316" s="58" t="s">
        <v>705</v>
      </c>
      <c r="AE316" s="58" t="s">
        <v>705</v>
      </c>
      <c r="AF316" s="59">
        <v>0.5</v>
      </c>
      <c r="AG316" s="58" t="s">
        <v>705</v>
      </c>
      <c r="AH316" s="59">
        <v>1</v>
      </c>
      <c r="AI316" s="44">
        <v>0</v>
      </c>
      <c r="AJ316" s="57" t="s">
        <v>794</v>
      </c>
      <c r="AK316" s="308"/>
      <c r="AL316" s="305"/>
      <c r="AM316" s="58" t="s">
        <v>787</v>
      </c>
      <c r="AN316" s="58" t="s">
        <v>788</v>
      </c>
      <c r="AO316" s="58" t="s">
        <v>789</v>
      </c>
      <c r="AP316" s="58" t="s">
        <v>790</v>
      </c>
      <c r="AQ316" s="72"/>
    </row>
    <row r="317" spans="1:43" s="46" customFormat="1" ht="69" hidden="1" customHeight="1" x14ac:dyDescent="0.25">
      <c r="A317" s="42" t="s">
        <v>41</v>
      </c>
      <c r="B317" s="43" t="s">
        <v>437</v>
      </c>
      <c r="C317" s="43">
        <v>423</v>
      </c>
      <c r="D317" s="56" t="s">
        <v>795</v>
      </c>
      <c r="E317" s="57" t="s">
        <v>796</v>
      </c>
      <c r="F317" s="52">
        <v>44621</v>
      </c>
      <c r="G317" s="52">
        <v>44925</v>
      </c>
      <c r="H317" s="271">
        <f>+I317+I318+I319+I320+I323+I321+I322+I324+I325</f>
        <v>0.99999999999999989</v>
      </c>
      <c r="I317" s="59">
        <v>0.05</v>
      </c>
      <c r="J317" s="58" t="s">
        <v>705</v>
      </c>
      <c r="K317" s="58" t="s">
        <v>705</v>
      </c>
      <c r="L317" s="58" t="s">
        <v>705</v>
      </c>
      <c r="M317" s="58" t="s">
        <v>705</v>
      </c>
      <c r="N317" s="59">
        <v>0.25</v>
      </c>
      <c r="O317" s="58" t="s">
        <v>705</v>
      </c>
      <c r="P317" s="58" t="s">
        <v>705</v>
      </c>
      <c r="Q317" s="58" t="s">
        <v>705</v>
      </c>
      <c r="R317" s="59">
        <v>0.25</v>
      </c>
      <c r="S317" s="58" t="s">
        <v>705</v>
      </c>
      <c r="T317" s="58" t="s">
        <v>705</v>
      </c>
      <c r="U317" s="58" t="s">
        <v>705</v>
      </c>
      <c r="V317" s="58" t="s">
        <v>705</v>
      </c>
      <c r="W317" s="58" t="s">
        <v>705</v>
      </c>
      <c r="X317" s="59">
        <v>0.25</v>
      </c>
      <c r="Y317" s="58" t="s">
        <v>705</v>
      </c>
      <c r="Z317" s="58" t="s">
        <v>705</v>
      </c>
      <c r="AA317" s="58" t="s">
        <v>705</v>
      </c>
      <c r="AB317" s="59">
        <v>0.25</v>
      </c>
      <c r="AC317" s="59"/>
      <c r="AD317" s="58" t="s">
        <v>705</v>
      </c>
      <c r="AE317" s="58" t="s">
        <v>705</v>
      </c>
      <c r="AF317" s="58" t="s">
        <v>705</v>
      </c>
      <c r="AG317" s="58" t="s">
        <v>705</v>
      </c>
      <c r="AH317" s="59">
        <f>+N317+R317+X317+AB317</f>
        <v>1</v>
      </c>
      <c r="AI317" s="44">
        <v>0</v>
      </c>
      <c r="AJ317" s="57" t="s">
        <v>797</v>
      </c>
      <c r="AK317" s="302">
        <v>1</v>
      </c>
      <c r="AL317" s="269">
        <v>668524360</v>
      </c>
      <c r="AM317" s="45" t="s">
        <v>787</v>
      </c>
      <c r="AN317" s="45" t="s">
        <v>798</v>
      </c>
      <c r="AO317" s="45" t="s">
        <v>789</v>
      </c>
      <c r="AP317" s="25" t="s">
        <v>790</v>
      </c>
      <c r="AQ317" s="72"/>
    </row>
    <row r="318" spans="1:43" s="46" customFormat="1" ht="42.75" hidden="1" x14ac:dyDescent="0.25">
      <c r="A318" s="42" t="s">
        <v>41</v>
      </c>
      <c r="B318" s="43" t="s">
        <v>437</v>
      </c>
      <c r="C318" s="43">
        <v>423</v>
      </c>
      <c r="D318" s="56" t="s">
        <v>795</v>
      </c>
      <c r="E318" s="57" t="s">
        <v>799</v>
      </c>
      <c r="F318" s="52">
        <v>44593</v>
      </c>
      <c r="G318" s="52">
        <v>44895</v>
      </c>
      <c r="H318" s="271"/>
      <c r="I318" s="59">
        <v>0.15</v>
      </c>
      <c r="J318" s="58" t="s">
        <v>705</v>
      </c>
      <c r="K318" s="58" t="s">
        <v>705</v>
      </c>
      <c r="L318" s="59">
        <v>0.04</v>
      </c>
      <c r="M318" s="58" t="s">
        <v>705</v>
      </c>
      <c r="N318" s="59">
        <v>0.1</v>
      </c>
      <c r="O318" s="58" t="s">
        <v>705</v>
      </c>
      <c r="P318" s="59">
        <v>0.2</v>
      </c>
      <c r="Q318" s="58" t="s">
        <v>705</v>
      </c>
      <c r="R318" s="59">
        <v>0.03</v>
      </c>
      <c r="S318" s="58" t="s">
        <v>705</v>
      </c>
      <c r="T318" s="59">
        <v>0.1</v>
      </c>
      <c r="U318" s="58" t="s">
        <v>705</v>
      </c>
      <c r="V318" s="59">
        <v>0.2</v>
      </c>
      <c r="W318" s="58" t="s">
        <v>705</v>
      </c>
      <c r="X318" s="59">
        <v>0.03</v>
      </c>
      <c r="Y318" s="58" t="s">
        <v>705</v>
      </c>
      <c r="Z318" s="59">
        <v>0.03</v>
      </c>
      <c r="AA318" s="58" t="s">
        <v>705</v>
      </c>
      <c r="AB318" s="59">
        <v>0.09</v>
      </c>
      <c r="AC318" s="58" t="s">
        <v>705</v>
      </c>
      <c r="AD318" s="59">
        <v>0.18</v>
      </c>
      <c r="AE318" s="58" t="s">
        <v>705</v>
      </c>
      <c r="AF318" s="58" t="s">
        <v>705</v>
      </c>
      <c r="AG318" s="58" t="s">
        <v>705</v>
      </c>
      <c r="AH318" s="59">
        <f>+L318+N318+P318+R318+T318+V318+X318+Z318+AB318+AD318</f>
        <v>1</v>
      </c>
      <c r="AI318" s="44">
        <v>0</v>
      </c>
      <c r="AJ318" s="57" t="s">
        <v>800</v>
      </c>
      <c r="AK318" s="302"/>
      <c r="AL318" s="270"/>
      <c r="AM318" s="45" t="s">
        <v>787</v>
      </c>
      <c r="AN318" s="45" t="s">
        <v>798</v>
      </c>
      <c r="AO318" s="45" t="s">
        <v>789</v>
      </c>
      <c r="AP318" s="25" t="s">
        <v>790</v>
      </c>
      <c r="AQ318" s="72"/>
    </row>
    <row r="319" spans="1:43" s="46" customFormat="1" ht="42.75" hidden="1" x14ac:dyDescent="0.25">
      <c r="A319" s="42" t="s">
        <v>41</v>
      </c>
      <c r="B319" s="43" t="s">
        <v>437</v>
      </c>
      <c r="C319" s="43">
        <v>423</v>
      </c>
      <c r="D319" s="56" t="s">
        <v>795</v>
      </c>
      <c r="E319" s="57" t="s">
        <v>801</v>
      </c>
      <c r="F319" s="52">
        <v>44593</v>
      </c>
      <c r="G319" s="52">
        <v>44864</v>
      </c>
      <c r="H319" s="271"/>
      <c r="I319" s="59">
        <v>0.05</v>
      </c>
      <c r="J319" s="58" t="s">
        <v>705</v>
      </c>
      <c r="K319" s="58" t="s">
        <v>705</v>
      </c>
      <c r="L319" s="59">
        <v>0.05</v>
      </c>
      <c r="M319" s="58" t="s">
        <v>705</v>
      </c>
      <c r="N319" s="59">
        <v>0.1</v>
      </c>
      <c r="O319" s="58" t="s">
        <v>705</v>
      </c>
      <c r="P319" s="59">
        <v>0.1</v>
      </c>
      <c r="Q319" s="58" t="s">
        <v>705</v>
      </c>
      <c r="R319" s="59">
        <v>0.25</v>
      </c>
      <c r="S319" s="58" t="s">
        <v>705</v>
      </c>
      <c r="T319" s="59">
        <v>0.05</v>
      </c>
      <c r="U319" s="58" t="s">
        <v>705</v>
      </c>
      <c r="V319" s="59">
        <v>0.1</v>
      </c>
      <c r="W319" s="58" t="s">
        <v>705</v>
      </c>
      <c r="X319" s="59">
        <v>0.1</v>
      </c>
      <c r="Y319" s="58" t="s">
        <v>705</v>
      </c>
      <c r="Z319" s="59">
        <v>0.1</v>
      </c>
      <c r="AA319" s="58" t="s">
        <v>705</v>
      </c>
      <c r="AB319" s="59">
        <v>0.15</v>
      </c>
      <c r="AC319" s="58" t="s">
        <v>705</v>
      </c>
      <c r="AD319" s="58" t="s">
        <v>705</v>
      </c>
      <c r="AE319" s="58" t="s">
        <v>705</v>
      </c>
      <c r="AF319" s="58" t="s">
        <v>705</v>
      </c>
      <c r="AG319" s="58" t="s">
        <v>705</v>
      </c>
      <c r="AH319" s="59">
        <f>+L319+N319+P319+R319+T319+V319+X319+Z319+AB319</f>
        <v>1</v>
      </c>
      <c r="AI319" s="44">
        <v>0</v>
      </c>
      <c r="AJ319" s="57" t="s">
        <v>802</v>
      </c>
      <c r="AK319" s="302"/>
      <c r="AL319" s="270"/>
      <c r="AM319" s="45" t="s">
        <v>787</v>
      </c>
      <c r="AN319" s="45" t="s">
        <v>798</v>
      </c>
      <c r="AO319" s="45" t="s">
        <v>789</v>
      </c>
      <c r="AP319" s="25" t="s">
        <v>790</v>
      </c>
      <c r="AQ319" s="72"/>
    </row>
    <row r="320" spans="1:43" s="46" customFormat="1" ht="71.25" hidden="1" customHeight="1" x14ac:dyDescent="0.25">
      <c r="A320" s="42" t="s">
        <v>41</v>
      </c>
      <c r="B320" s="43" t="s">
        <v>437</v>
      </c>
      <c r="C320" s="43">
        <v>423</v>
      </c>
      <c r="D320" s="56" t="s">
        <v>795</v>
      </c>
      <c r="E320" s="57" t="s">
        <v>803</v>
      </c>
      <c r="F320" s="52">
        <v>44652</v>
      </c>
      <c r="G320" s="52">
        <v>44772</v>
      </c>
      <c r="H320" s="271"/>
      <c r="I320" s="59">
        <v>0.05</v>
      </c>
      <c r="J320" s="58" t="s">
        <v>705</v>
      </c>
      <c r="K320" s="58" t="s">
        <v>705</v>
      </c>
      <c r="L320" s="58" t="s">
        <v>705</v>
      </c>
      <c r="M320" s="58" t="s">
        <v>705</v>
      </c>
      <c r="N320" s="58" t="s">
        <v>705</v>
      </c>
      <c r="O320" s="58" t="s">
        <v>705</v>
      </c>
      <c r="P320" s="59">
        <v>0.25</v>
      </c>
      <c r="Q320" s="58" t="s">
        <v>705</v>
      </c>
      <c r="R320" s="59">
        <v>0.25</v>
      </c>
      <c r="S320" s="58" t="s">
        <v>705</v>
      </c>
      <c r="T320" s="59">
        <v>0.25</v>
      </c>
      <c r="U320" s="58" t="s">
        <v>705</v>
      </c>
      <c r="V320" s="59">
        <v>0.25</v>
      </c>
      <c r="W320" s="58" t="s">
        <v>705</v>
      </c>
      <c r="X320" s="59"/>
      <c r="Y320" s="58" t="s">
        <v>705</v>
      </c>
      <c r="Z320" s="59"/>
      <c r="AA320" s="58" t="s">
        <v>705</v>
      </c>
      <c r="AB320" s="58"/>
      <c r="AC320" s="58" t="s">
        <v>705</v>
      </c>
      <c r="AD320" s="58" t="s">
        <v>705</v>
      </c>
      <c r="AE320" s="58" t="s">
        <v>705</v>
      </c>
      <c r="AF320" s="58" t="s">
        <v>705</v>
      </c>
      <c r="AG320" s="58" t="s">
        <v>705</v>
      </c>
      <c r="AH320" s="59">
        <f>+P320+R320+T320+V320</f>
        <v>1</v>
      </c>
      <c r="AI320" s="44">
        <v>0</v>
      </c>
      <c r="AJ320" s="57" t="s">
        <v>804</v>
      </c>
      <c r="AK320" s="302"/>
      <c r="AL320" s="270"/>
      <c r="AM320" s="45" t="s">
        <v>787</v>
      </c>
      <c r="AN320" s="45" t="s">
        <v>798</v>
      </c>
      <c r="AO320" s="45" t="s">
        <v>789</v>
      </c>
      <c r="AP320" s="25" t="s">
        <v>790</v>
      </c>
      <c r="AQ320" s="72"/>
    </row>
    <row r="321" spans="1:43" s="46" customFormat="1" ht="69.75" hidden="1" customHeight="1" x14ac:dyDescent="0.25">
      <c r="A321" s="42" t="s">
        <v>41</v>
      </c>
      <c r="B321" s="43" t="s">
        <v>437</v>
      </c>
      <c r="C321" s="43">
        <v>423</v>
      </c>
      <c r="D321" s="56" t="s">
        <v>795</v>
      </c>
      <c r="E321" s="57" t="s">
        <v>805</v>
      </c>
      <c r="F321" s="52">
        <v>44774</v>
      </c>
      <c r="G321" s="52">
        <v>44864</v>
      </c>
      <c r="H321" s="271"/>
      <c r="I321" s="59">
        <v>0.2</v>
      </c>
      <c r="J321" s="58" t="s">
        <v>705</v>
      </c>
      <c r="K321" s="58" t="s">
        <v>705</v>
      </c>
      <c r="L321" s="58" t="s">
        <v>705</v>
      </c>
      <c r="M321" s="58" t="s">
        <v>705</v>
      </c>
      <c r="N321" s="58" t="s">
        <v>705</v>
      </c>
      <c r="O321" s="58" t="s">
        <v>705</v>
      </c>
      <c r="P321" s="58" t="s">
        <v>705</v>
      </c>
      <c r="Q321" s="58" t="s">
        <v>705</v>
      </c>
      <c r="R321" s="58" t="s">
        <v>705</v>
      </c>
      <c r="S321" s="58" t="s">
        <v>705</v>
      </c>
      <c r="T321" s="58" t="s">
        <v>705</v>
      </c>
      <c r="U321" s="58" t="s">
        <v>705</v>
      </c>
      <c r="V321" s="58" t="s">
        <v>705</v>
      </c>
      <c r="W321" s="58" t="s">
        <v>705</v>
      </c>
      <c r="X321" s="59">
        <v>0.2</v>
      </c>
      <c r="Y321" s="58" t="s">
        <v>705</v>
      </c>
      <c r="Z321" s="59">
        <v>0.4</v>
      </c>
      <c r="AA321" s="58" t="s">
        <v>705</v>
      </c>
      <c r="AB321" s="59">
        <v>0.4</v>
      </c>
      <c r="AC321" s="58" t="s">
        <v>705</v>
      </c>
      <c r="AD321" s="59"/>
      <c r="AE321" s="58" t="s">
        <v>705</v>
      </c>
      <c r="AF321" s="58" t="s">
        <v>705</v>
      </c>
      <c r="AG321" s="58" t="s">
        <v>705</v>
      </c>
      <c r="AH321" s="59">
        <f>+X321+Z321+AB321</f>
        <v>1</v>
      </c>
      <c r="AI321" s="44">
        <v>0</v>
      </c>
      <c r="AJ321" s="57" t="s">
        <v>806</v>
      </c>
      <c r="AK321" s="302"/>
      <c r="AL321" s="270"/>
      <c r="AM321" s="45" t="s">
        <v>787</v>
      </c>
      <c r="AN321" s="45" t="s">
        <v>798</v>
      </c>
      <c r="AO321" s="45" t="s">
        <v>789</v>
      </c>
      <c r="AP321" s="25" t="s">
        <v>790</v>
      </c>
      <c r="AQ321" s="72"/>
    </row>
    <row r="322" spans="1:43" s="46" customFormat="1" ht="63" hidden="1" customHeight="1" x14ac:dyDescent="0.25">
      <c r="A322" s="42" t="s">
        <v>41</v>
      </c>
      <c r="B322" s="43" t="s">
        <v>437</v>
      </c>
      <c r="C322" s="43">
        <v>423</v>
      </c>
      <c r="D322" s="56" t="s">
        <v>795</v>
      </c>
      <c r="E322" s="57" t="s">
        <v>807</v>
      </c>
      <c r="F322" s="52">
        <v>44593</v>
      </c>
      <c r="G322" s="52">
        <v>44926</v>
      </c>
      <c r="H322" s="271"/>
      <c r="I322" s="59">
        <v>0.15</v>
      </c>
      <c r="J322" s="58" t="s">
        <v>705</v>
      </c>
      <c r="K322" s="58" t="s">
        <v>705</v>
      </c>
      <c r="L322" s="59">
        <v>0.09</v>
      </c>
      <c r="M322" s="58" t="s">
        <v>705</v>
      </c>
      <c r="N322" s="59">
        <v>0.09</v>
      </c>
      <c r="O322" s="58" t="s">
        <v>705</v>
      </c>
      <c r="P322" s="59">
        <v>0.09</v>
      </c>
      <c r="Q322" s="58" t="s">
        <v>705</v>
      </c>
      <c r="R322" s="59">
        <v>0.09</v>
      </c>
      <c r="S322" s="58" t="s">
        <v>705</v>
      </c>
      <c r="T322" s="59">
        <v>0.09</v>
      </c>
      <c r="U322" s="58" t="s">
        <v>705</v>
      </c>
      <c r="V322" s="59">
        <v>0.09</v>
      </c>
      <c r="W322" s="58" t="s">
        <v>705</v>
      </c>
      <c r="X322" s="59">
        <v>0.09</v>
      </c>
      <c r="Y322" s="58" t="s">
        <v>705</v>
      </c>
      <c r="Z322" s="59">
        <v>0.09</v>
      </c>
      <c r="AA322" s="58" t="s">
        <v>705</v>
      </c>
      <c r="AB322" s="59">
        <v>0.09</v>
      </c>
      <c r="AC322" s="58" t="s">
        <v>705</v>
      </c>
      <c r="AD322" s="59">
        <v>0.09</v>
      </c>
      <c r="AE322" s="58" t="s">
        <v>705</v>
      </c>
      <c r="AF322" s="59">
        <v>0.1</v>
      </c>
      <c r="AG322" s="58" t="s">
        <v>705</v>
      </c>
      <c r="AH322" s="59">
        <f>+L322+N322+P322+R322+T322+V322+X322+Z322+AB322+AD322+AF322</f>
        <v>0.99999999999999978</v>
      </c>
      <c r="AI322" s="44">
        <v>0</v>
      </c>
      <c r="AJ322" s="57" t="s">
        <v>808</v>
      </c>
      <c r="AK322" s="302"/>
      <c r="AL322" s="270"/>
      <c r="AM322" s="45" t="s">
        <v>787</v>
      </c>
      <c r="AN322" s="45" t="s">
        <v>798</v>
      </c>
      <c r="AO322" s="45" t="s">
        <v>789</v>
      </c>
      <c r="AP322" s="25" t="s">
        <v>790</v>
      </c>
      <c r="AQ322" s="72"/>
    </row>
    <row r="323" spans="1:43" s="46" customFormat="1" ht="73.5" hidden="1" customHeight="1" x14ac:dyDescent="0.25">
      <c r="A323" s="42" t="s">
        <v>41</v>
      </c>
      <c r="B323" s="43" t="s">
        <v>437</v>
      </c>
      <c r="C323" s="43">
        <v>423</v>
      </c>
      <c r="D323" s="56" t="s">
        <v>795</v>
      </c>
      <c r="E323" s="57" t="s">
        <v>809</v>
      </c>
      <c r="F323" s="52">
        <v>44774</v>
      </c>
      <c r="G323" s="52">
        <v>44803</v>
      </c>
      <c r="H323" s="271"/>
      <c r="I323" s="59">
        <v>0.15</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1</v>
      </c>
      <c r="Y323" s="58" t="s">
        <v>705</v>
      </c>
      <c r="Z323" s="58" t="s">
        <v>705</v>
      </c>
      <c r="AA323" s="58" t="s">
        <v>705</v>
      </c>
      <c r="AB323" s="58" t="s">
        <v>705</v>
      </c>
      <c r="AC323" s="58" t="s">
        <v>705</v>
      </c>
      <c r="AD323" s="58" t="s">
        <v>705</v>
      </c>
      <c r="AE323" s="58" t="s">
        <v>705</v>
      </c>
      <c r="AF323" s="58" t="s">
        <v>705</v>
      </c>
      <c r="AG323" s="58" t="s">
        <v>705</v>
      </c>
      <c r="AH323" s="59">
        <f>+X323</f>
        <v>1</v>
      </c>
      <c r="AI323" s="44">
        <v>0</v>
      </c>
      <c r="AJ323" s="57" t="s">
        <v>810</v>
      </c>
      <c r="AK323" s="302"/>
      <c r="AL323" s="270"/>
      <c r="AM323" s="45" t="s">
        <v>787</v>
      </c>
      <c r="AN323" s="45" t="s">
        <v>798</v>
      </c>
      <c r="AO323" s="45" t="s">
        <v>789</v>
      </c>
      <c r="AP323" s="25" t="s">
        <v>790</v>
      </c>
      <c r="AQ323" s="72"/>
    </row>
    <row r="324" spans="1:43" s="46" customFormat="1" ht="63" hidden="1" customHeight="1" x14ac:dyDescent="0.25">
      <c r="A324" s="42" t="s">
        <v>41</v>
      </c>
      <c r="B324" s="43" t="s">
        <v>437</v>
      </c>
      <c r="C324" s="43">
        <v>423</v>
      </c>
      <c r="D324" s="56" t="s">
        <v>795</v>
      </c>
      <c r="E324" s="57" t="s">
        <v>811</v>
      </c>
      <c r="F324" s="52">
        <v>44896</v>
      </c>
      <c r="G324" s="52">
        <v>44925</v>
      </c>
      <c r="H324" s="271"/>
      <c r="I324" s="59">
        <v>0.1</v>
      </c>
      <c r="J324" s="58" t="s">
        <v>705</v>
      </c>
      <c r="K324" s="58" t="s">
        <v>705</v>
      </c>
      <c r="L324" s="58" t="s">
        <v>705</v>
      </c>
      <c r="M324" s="58" t="s">
        <v>705</v>
      </c>
      <c r="N324" s="58" t="s">
        <v>705</v>
      </c>
      <c r="O324" s="58" t="s">
        <v>705</v>
      </c>
      <c r="P324" s="58" t="s">
        <v>705</v>
      </c>
      <c r="Q324" s="58" t="s">
        <v>705</v>
      </c>
      <c r="R324" s="58" t="s">
        <v>705</v>
      </c>
      <c r="S324" s="58" t="s">
        <v>705</v>
      </c>
      <c r="T324" s="58" t="s">
        <v>705</v>
      </c>
      <c r="U324" s="58" t="s">
        <v>705</v>
      </c>
      <c r="V324" s="58" t="s">
        <v>705</v>
      </c>
      <c r="W324" s="58" t="s">
        <v>705</v>
      </c>
      <c r="X324" s="58" t="s">
        <v>705</v>
      </c>
      <c r="Y324" s="58" t="s">
        <v>705</v>
      </c>
      <c r="Z324" s="58" t="s">
        <v>705</v>
      </c>
      <c r="AA324" s="58" t="s">
        <v>705</v>
      </c>
      <c r="AB324" s="58" t="s">
        <v>705</v>
      </c>
      <c r="AC324" s="58" t="s">
        <v>705</v>
      </c>
      <c r="AD324" s="58" t="s">
        <v>705</v>
      </c>
      <c r="AE324" s="58" t="s">
        <v>705</v>
      </c>
      <c r="AF324" s="59">
        <v>1</v>
      </c>
      <c r="AG324" s="58" t="s">
        <v>705</v>
      </c>
      <c r="AH324" s="59">
        <f>+AF324</f>
        <v>1</v>
      </c>
      <c r="AI324" s="44">
        <v>0</v>
      </c>
      <c r="AJ324" s="57" t="s">
        <v>812</v>
      </c>
      <c r="AK324" s="302"/>
      <c r="AL324" s="270"/>
      <c r="AM324" s="45" t="s">
        <v>787</v>
      </c>
      <c r="AN324" s="45" t="s">
        <v>798</v>
      </c>
      <c r="AO324" s="45" t="s">
        <v>789</v>
      </c>
      <c r="AP324" s="25" t="s">
        <v>790</v>
      </c>
      <c r="AQ324" s="72"/>
    </row>
    <row r="325" spans="1:43" s="46" customFormat="1" ht="71.25" hidden="1" x14ac:dyDescent="0.25">
      <c r="A325" s="42" t="s">
        <v>41</v>
      </c>
      <c r="B325" s="43" t="s">
        <v>437</v>
      </c>
      <c r="C325" s="43">
        <v>423</v>
      </c>
      <c r="D325" s="56" t="s">
        <v>795</v>
      </c>
      <c r="E325" s="57" t="s">
        <v>813</v>
      </c>
      <c r="F325" s="52">
        <v>44593</v>
      </c>
      <c r="G325" s="52">
        <v>44926</v>
      </c>
      <c r="H325" s="271"/>
      <c r="I325" s="59">
        <v>0.1</v>
      </c>
      <c r="J325" s="58" t="s">
        <v>705</v>
      </c>
      <c r="K325" s="58" t="s">
        <v>705</v>
      </c>
      <c r="L325" s="59">
        <v>0.09</v>
      </c>
      <c r="M325" s="58" t="s">
        <v>705</v>
      </c>
      <c r="N325" s="59">
        <v>0.09</v>
      </c>
      <c r="O325" s="58" t="s">
        <v>705</v>
      </c>
      <c r="P325" s="59">
        <v>0.09</v>
      </c>
      <c r="Q325" s="58" t="s">
        <v>705</v>
      </c>
      <c r="R325" s="59">
        <v>0.09</v>
      </c>
      <c r="S325" s="58" t="s">
        <v>705</v>
      </c>
      <c r="T325" s="59">
        <v>0.09</v>
      </c>
      <c r="U325" s="58" t="s">
        <v>705</v>
      </c>
      <c r="V325" s="59">
        <v>0.09</v>
      </c>
      <c r="W325" s="58" t="s">
        <v>705</v>
      </c>
      <c r="X325" s="59">
        <v>0.09</v>
      </c>
      <c r="Y325" s="58" t="s">
        <v>705</v>
      </c>
      <c r="Z325" s="59">
        <v>0.09</v>
      </c>
      <c r="AA325" s="58" t="s">
        <v>705</v>
      </c>
      <c r="AB325" s="59">
        <v>0.09</v>
      </c>
      <c r="AC325" s="58" t="s">
        <v>705</v>
      </c>
      <c r="AD325" s="59">
        <v>0.09</v>
      </c>
      <c r="AE325" s="58" t="s">
        <v>705</v>
      </c>
      <c r="AF325" s="59">
        <v>0.1</v>
      </c>
      <c r="AG325" s="58" t="s">
        <v>705</v>
      </c>
      <c r="AH325" s="59">
        <f>+L325+N325+P325+R325+T325+V325+X325+Z325+AB325+AD325+AF325</f>
        <v>0.99999999999999978</v>
      </c>
      <c r="AI325" s="44">
        <v>0</v>
      </c>
      <c r="AJ325" s="57" t="s">
        <v>814</v>
      </c>
      <c r="AK325" s="302"/>
      <c r="AL325" s="277"/>
      <c r="AM325" s="45" t="s">
        <v>787</v>
      </c>
      <c r="AN325" s="45" t="s">
        <v>798</v>
      </c>
      <c r="AO325" s="45" t="s">
        <v>789</v>
      </c>
      <c r="AP325" s="25" t="s">
        <v>790</v>
      </c>
      <c r="AQ325" s="72"/>
    </row>
    <row r="326" spans="1:43" s="46" customFormat="1" ht="73.5" hidden="1" customHeight="1" x14ac:dyDescent="0.25">
      <c r="A326" s="42" t="s">
        <v>41</v>
      </c>
      <c r="B326" s="43" t="s">
        <v>437</v>
      </c>
      <c r="C326" s="43">
        <v>423</v>
      </c>
      <c r="D326" s="57" t="s">
        <v>815</v>
      </c>
      <c r="E326" s="57" t="s">
        <v>816</v>
      </c>
      <c r="F326" s="52">
        <v>44682</v>
      </c>
      <c r="G326" s="52">
        <v>44773</v>
      </c>
      <c r="H326" s="59">
        <v>1</v>
      </c>
      <c r="I326" s="59">
        <v>0.2</v>
      </c>
      <c r="J326" s="58" t="s">
        <v>705</v>
      </c>
      <c r="K326" s="58" t="s">
        <v>705</v>
      </c>
      <c r="L326" s="58" t="s">
        <v>705</v>
      </c>
      <c r="M326" s="58" t="s">
        <v>705</v>
      </c>
      <c r="N326" s="58" t="s">
        <v>705</v>
      </c>
      <c r="O326" s="58" t="s">
        <v>705</v>
      </c>
      <c r="P326" s="58" t="s">
        <v>705</v>
      </c>
      <c r="Q326" s="58" t="s">
        <v>705</v>
      </c>
      <c r="R326" s="59">
        <v>0.2</v>
      </c>
      <c r="S326" s="58" t="s">
        <v>705</v>
      </c>
      <c r="T326" s="59">
        <v>0.5</v>
      </c>
      <c r="U326" s="58" t="s">
        <v>705</v>
      </c>
      <c r="V326" s="59">
        <v>0.3</v>
      </c>
      <c r="W326" s="58" t="s">
        <v>705</v>
      </c>
      <c r="X326" s="58" t="s">
        <v>705</v>
      </c>
      <c r="Y326" s="58" t="s">
        <v>705</v>
      </c>
      <c r="Z326" s="58" t="s">
        <v>705</v>
      </c>
      <c r="AA326" s="58" t="s">
        <v>705</v>
      </c>
      <c r="AB326" s="58" t="s">
        <v>705</v>
      </c>
      <c r="AC326" s="58" t="s">
        <v>705</v>
      </c>
      <c r="AD326" s="58" t="s">
        <v>705</v>
      </c>
      <c r="AE326" s="58" t="s">
        <v>705</v>
      </c>
      <c r="AF326" s="58" t="s">
        <v>705</v>
      </c>
      <c r="AG326" s="58" t="s">
        <v>705</v>
      </c>
      <c r="AH326" s="24">
        <f>+R326+T326+V326</f>
        <v>1</v>
      </c>
      <c r="AI326" s="44">
        <v>0</v>
      </c>
      <c r="AJ326" s="57" t="s">
        <v>817</v>
      </c>
      <c r="AK326" s="45" t="s">
        <v>82</v>
      </c>
      <c r="AL326" s="47" t="s">
        <v>82</v>
      </c>
      <c r="AM326" s="45" t="s">
        <v>787</v>
      </c>
      <c r="AN326" s="58" t="s">
        <v>788</v>
      </c>
      <c r="AO326" s="58" t="s">
        <v>789</v>
      </c>
      <c r="AP326" s="25" t="s">
        <v>790</v>
      </c>
      <c r="AQ326" s="72"/>
    </row>
    <row r="327" spans="1:43" s="46" customFormat="1" ht="103.5" hidden="1" customHeight="1" x14ac:dyDescent="0.25">
      <c r="A327" s="42" t="s">
        <v>41</v>
      </c>
      <c r="B327" s="43" t="s">
        <v>437</v>
      </c>
      <c r="C327" s="43">
        <v>424</v>
      </c>
      <c r="D327" s="22" t="s">
        <v>818</v>
      </c>
      <c r="E327" s="22" t="s">
        <v>819</v>
      </c>
      <c r="F327" s="23">
        <v>44593</v>
      </c>
      <c r="G327" s="23">
        <v>44895</v>
      </c>
      <c r="H327" s="271">
        <f>I327+I328+I329+I330+I331</f>
        <v>0.99999999999999989</v>
      </c>
      <c r="I327" s="24">
        <v>0.25</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+J327+L327+N327+P327+R327+T327+V327+X327+Z327+AB327+AD327+AF327</f>
        <v>0.99999999999999989</v>
      </c>
      <c r="AI327" s="44">
        <f>+K327+M327+O327+Q327+S327+U327+W327+Y327+AA327+AC327+AE327+AG327</f>
        <v>0</v>
      </c>
      <c r="AJ327" s="22" t="s">
        <v>820</v>
      </c>
      <c r="AK327" s="302">
        <v>150</v>
      </c>
      <c r="AL327" s="269">
        <v>1499652000</v>
      </c>
      <c r="AM327" s="45" t="s">
        <v>651</v>
      </c>
      <c r="AN327" s="45" t="s">
        <v>652</v>
      </c>
      <c r="AO327" s="25" t="s">
        <v>653</v>
      </c>
      <c r="AP327" s="25" t="s">
        <v>416</v>
      </c>
      <c r="AQ327" s="72"/>
    </row>
    <row r="328" spans="1:43" s="46" customFormat="1" ht="103.5" hidden="1" customHeight="1" x14ac:dyDescent="0.25">
      <c r="A328" s="42" t="s">
        <v>41</v>
      </c>
      <c r="B328" s="43" t="s">
        <v>437</v>
      </c>
      <c r="C328" s="43">
        <v>424</v>
      </c>
      <c r="D328" s="22" t="s">
        <v>818</v>
      </c>
      <c r="E328" s="22" t="s">
        <v>821</v>
      </c>
      <c r="F328" s="23">
        <v>44621</v>
      </c>
      <c r="G328" s="23">
        <v>44925</v>
      </c>
      <c r="H328" s="271"/>
      <c r="I328" s="24">
        <v>0.25</v>
      </c>
      <c r="J328" s="24"/>
      <c r="K328" s="24"/>
      <c r="L328" s="24"/>
      <c r="M328" s="24"/>
      <c r="N328" s="24">
        <v>0.1</v>
      </c>
      <c r="O328" s="24"/>
      <c r="P328" s="24">
        <v>0.1</v>
      </c>
      <c r="Q328" s="24"/>
      <c r="R328" s="24">
        <v>0.1</v>
      </c>
      <c r="S328" s="24"/>
      <c r="T328" s="24">
        <v>0.1</v>
      </c>
      <c r="U328" s="24"/>
      <c r="V328" s="24">
        <v>0.1</v>
      </c>
      <c r="W328" s="24"/>
      <c r="X328" s="24">
        <v>0.1</v>
      </c>
      <c r="Y328" s="24"/>
      <c r="Z328" s="24">
        <v>0.1</v>
      </c>
      <c r="AA328" s="24"/>
      <c r="AB328" s="24">
        <v>0.1</v>
      </c>
      <c r="AC328" s="24"/>
      <c r="AD328" s="24">
        <v>0.1</v>
      </c>
      <c r="AE328" s="24"/>
      <c r="AF328" s="24">
        <v>0.1</v>
      </c>
      <c r="AG328" s="24"/>
      <c r="AH328" s="24">
        <f t="shared" ref="AH328:AI343" si="38">+J328+L328+N328+P328+R328+T328+V328+X328+Z328+AB328+AD328+AF328</f>
        <v>0.99999999999999989</v>
      </c>
      <c r="AI328" s="44">
        <f t="shared" si="38"/>
        <v>0</v>
      </c>
      <c r="AJ328" s="22" t="s">
        <v>822</v>
      </c>
      <c r="AK328" s="302"/>
      <c r="AL328" s="270"/>
      <c r="AM328" s="45" t="s">
        <v>651</v>
      </c>
      <c r="AN328" s="45" t="s">
        <v>652</v>
      </c>
      <c r="AO328" s="25" t="s">
        <v>653</v>
      </c>
      <c r="AP328" s="25" t="s">
        <v>416</v>
      </c>
      <c r="AQ328" s="72"/>
    </row>
    <row r="329" spans="1:43" s="46" customFormat="1" ht="128.25" hidden="1" x14ac:dyDescent="0.25">
      <c r="A329" s="42" t="s">
        <v>41</v>
      </c>
      <c r="B329" s="43" t="s">
        <v>437</v>
      </c>
      <c r="C329" s="43">
        <v>424</v>
      </c>
      <c r="D329" s="22" t="s">
        <v>818</v>
      </c>
      <c r="E329" s="22" t="s">
        <v>823</v>
      </c>
      <c r="F329" s="23">
        <v>44621</v>
      </c>
      <c r="G329" s="23">
        <v>44925</v>
      </c>
      <c r="H329" s="271"/>
      <c r="I329" s="24">
        <v>0.1</v>
      </c>
      <c r="J329" s="24"/>
      <c r="K329" s="24"/>
      <c r="L329" s="24"/>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v>0.1</v>
      </c>
      <c r="AG329" s="24"/>
      <c r="AH329" s="24">
        <f t="shared" si="38"/>
        <v>0.99999999999999989</v>
      </c>
      <c r="AI329" s="44">
        <f t="shared" si="38"/>
        <v>0</v>
      </c>
      <c r="AJ329" s="22" t="s">
        <v>824</v>
      </c>
      <c r="AK329" s="302"/>
      <c r="AL329" s="270"/>
      <c r="AM329" s="45" t="s">
        <v>651</v>
      </c>
      <c r="AN329" s="45" t="s">
        <v>652</v>
      </c>
      <c r="AO329" s="25" t="s">
        <v>653</v>
      </c>
      <c r="AP329" s="25" t="s">
        <v>416</v>
      </c>
      <c r="AQ329" s="72"/>
    </row>
    <row r="330" spans="1:43" s="46" customFormat="1" ht="99.75" hidden="1" x14ac:dyDescent="0.25">
      <c r="A330" s="42" t="s">
        <v>41</v>
      </c>
      <c r="B330" s="43" t="s">
        <v>437</v>
      </c>
      <c r="C330" s="43">
        <v>424</v>
      </c>
      <c r="D330" s="22" t="s">
        <v>818</v>
      </c>
      <c r="E330" s="22" t="s">
        <v>825</v>
      </c>
      <c r="F330" s="23">
        <v>44593</v>
      </c>
      <c r="G330" s="23">
        <v>44925</v>
      </c>
      <c r="H330" s="271"/>
      <c r="I330" s="24">
        <v>0.3</v>
      </c>
      <c r="J330" s="24"/>
      <c r="K330" s="24"/>
      <c r="L330" s="24">
        <v>0.09</v>
      </c>
      <c r="M330" s="24"/>
      <c r="N330" s="24">
        <v>0.09</v>
      </c>
      <c r="O330" s="24"/>
      <c r="P330" s="24">
        <v>0.09</v>
      </c>
      <c r="Q330" s="24"/>
      <c r="R330" s="24">
        <v>0.09</v>
      </c>
      <c r="S330" s="24"/>
      <c r="T330" s="24">
        <v>0.09</v>
      </c>
      <c r="U330" s="24"/>
      <c r="V330" s="24">
        <v>0.09</v>
      </c>
      <c r="W330" s="24"/>
      <c r="X330" s="24">
        <v>0.09</v>
      </c>
      <c r="Y330" s="24"/>
      <c r="Z330" s="24">
        <v>0.09</v>
      </c>
      <c r="AA330" s="24"/>
      <c r="AB330" s="24">
        <v>0.09</v>
      </c>
      <c r="AC330" s="24"/>
      <c r="AD330" s="24">
        <v>0.1</v>
      </c>
      <c r="AE330" s="24"/>
      <c r="AF330" s="24">
        <v>0.09</v>
      </c>
      <c r="AG330" s="24"/>
      <c r="AH330" s="24">
        <f t="shared" si="38"/>
        <v>0.99999999999999978</v>
      </c>
      <c r="AI330" s="44">
        <f t="shared" si="38"/>
        <v>0</v>
      </c>
      <c r="AJ330" s="22" t="s">
        <v>826</v>
      </c>
      <c r="AK330" s="302"/>
      <c r="AL330" s="270"/>
      <c r="AM330" s="45" t="s">
        <v>651</v>
      </c>
      <c r="AN330" s="45" t="s">
        <v>652</v>
      </c>
      <c r="AO330" s="25" t="s">
        <v>653</v>
      </c>
      <c r="AP330" s="25" t="s">
        <v>416</v>
      </c>
      <c r="AQ330" s="72"/>
    </row>
    <row r="331" spans="1:43" s="46" customFormat="1" ht="57" hidden="1" x14ac:dyDescent="0.25">
      <c r="A331" s="42" t="s">
        <v>41</v>
      </c>
      <c r="B331" s="43" t="s">
        <v>437</v>
      </c>
      <c r="C331" s="43">
        <v>424</v>
      </c>
      <c r="D331" s="22" t="s">
        <v>818</v>
      </c>
      <c r="E331" s="22" t="s">
        <v>827</v>
      </c>
      <c r="F331" s="23">
        <v>44743</v>
      </c>
      <c r="G331" s="23">
        <v>44925</v>
      </c>
      <c r="H331" s="271"/>
      <c r="I331" s="24">
        <v>0.1</v>
      </c>
      <c r="J331" s="24"/>
      <c r="K331" s="24"/>
      <c r="L331" s="24"/>
      <c r="M331" s="24"/>
      <c r="N331" s="24"/>
      <c r="O331" s="24"/>
      <c r="P331" s="24"/>
      <c r="Q331" s="24"/>
      <c r="R331" s="24"/>
      <c r="S331" s="24"/>
      <c r="T331" s="24"/>
      <c r="U331" s="24"/>
      <c r="V331" s="24">
        <v>0.1</v>
      </c>
      <c r="W331" s="24"/>
      <c r="X331" s="24">
        <v>0.15</v>
      </c>
      <c r="Y331" s="24"/>
      <c r="Z331" s="24">
        <v>0.2</v>
      </c>
      <c r="AA331" s="24"/>
      <c r="AB331" s="24">
        <v>0.2</v>
      </c>
      <c r="AC331" s="24"/>
      <c r="AD331" s="24">
        <v>0.2</v>
      </c>
      <c r="AE331" s="24"/>
      <c r="AF331" s="24">
        <v>0.15</v>
      </c>
      <c r="AG331" s="24"/>
      <c r="AH331" s="24">
        <f t="shared" si="38"/>
        <v>1</v>
      </c>
      <c r="AI331" s="44">
        <f t="shared" si="38"/>
        <v>0</v>
      </c>
      <c r="AJ331" s="22" t="s">
        <v>828</v>
      </c>
      <c r="AK331" s="302"/>
      <c r="AL331" s="277"/>
      <c r="AM331" s="45" t="s">
        <v>651</v>
      </c>
      <c r="AN331" s="45" t="s">
        <v>652</v>
      </c>
      <c r="AO331" s="25" t="s">
        <v>653</v>
      </c>
      <c r="AP331" s="25" t="s">
        <v>416</v>
      </c>
      <c r="AQ331" s="72"/>
    </row>
    <row r="332" spans="1:43" s="46" customFormat="1" ht="78" hidden="1" customHeight="1" x14ac:dyDescent="0.25">
      <c r="A332" s="42" t="s">
        <v>41</v>
      </c>
      <c r="B332" s="43" t="s">
        <v>437</v>
      </c>
      <c r="C332" s="43">
        <v>424</v>
      </c>
      <c r="D332" s="22" t="s">
        <v>829</v>
      </c>
      <c r="E332" s="22" t="s">
        <v>830</v>
      </c>
      <c r="F332" s="23">
        <v>44682</v>
      </c>
      <c r="G332" s="23">
        <v>44742</v>
      </c>
      <c r="H332" s="271">
        <f>+I332+I333+I334</f>
        <v>1</v>
      </c>
      <c r="I332" s="24">
        <v>0.4</v>
      </c>
      <c r="J332" s="24"/>
      <c r="K332" s="24"/>
      <c r="L332" s="24"/>
      <c r="M332" s="24"/>
      <c r="N332" s="24"/>
      <c r="O332" s="24"/>
      <c r="P332" s="24"/>
      <c r="Q332" s="24"/>
      <c r="R332" s="24">
        <v>0.5</v>
      </c>
      <c r="S332" s="24"/>
      <c r="T332" s="24">
        <v>0.5</v>
      </c>
      <c r="U332" s="24"/>
      <c r="V332" s="24"/>
      <c r="W332" s="24"/>
      <c r="X332" s="24"/>
      <c r="Y332" s="24"/>
      <c r="Z332" s="24"/>
      <c r="AA332" s="24"/>
      <c r="AB332" s="24"/>
      <c r="AC332" s="24"/>
      <c r="AD332" s="24"/>
      <c r="AE332" s="24"/>
      <c r="AF332" s="24"/>
      <c r="AG332" s="24"/>
      <c r="AH332" s="24">
        <f t="shared" si="38"/>
        <v>1</v>
      </c>
      <c r="AI332" s="44">
        <f t="shared" si="38"/>
        <v>0</v>
      </c>
      <c r="AJ332" s="22" t="s">
        <v>831</v>
      </c>
      <c r="AK332" s="47" t="s">
        <v>82</v>
      </c>
      <c r="AL332" s="47" t="s">
        <v>82</v>
      </c>
      <c r="AM332" s="45" t="s">
        <v>651</v>
      </c>
      <c r="AN332" s="45" t="s">
        <v>652</v>
      </c>
      <c r="AO332" s="25" t="s">
        <v>653</v>
      </c>
      <c r="AP332" s="25" t="s">
        <v>416</v>
      </c>
      <c r="AQ332" s="72"/>
    </row>
    <row r="333" spans="1:43" s="46" customFormat="1" ht="78" hidden="1" customHeight="1" x14ac:dyDescent="0.25">
      <c r="A333" s="42" t="s">
        <v>41</v>
      </c>
      <c r="B333" s="43" t="s">
        <v>437</v>
      </c>
      <c r="C333" s="43">
        <v>424</v>
      </c>
      <c r="D333" s="22" t="s">
        <v>829</v>
      </c>
      <c r="E333" s="22" t="s">
        <v>832</v>
      </c>
      <c r="F333" s="23">
        <v>44593</v>
      </c>
      <c r="G333" s="23">
        <v>44895</v>
      </c>
      <c r="H333" s="271"/>
      <c r="I333" s="24">
        <v>0.4</v>
      </c>
      <c r="J333" s="24"/>
      <c r="K333" s="24"/>
      <c r="L333" s="24">
        <v>0.1</v>
      </c>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c r="AG333" s="24"/>
      <c r="AH333" s="24">
        <f t="shared" si="38"/>
        <v>0.99999999999999989</v>
      </c>
      <c r="AI333" s="44">
        <f t="shared" si="38"/>
        <v>0</v>
      </c>
      <c r="AJ333" s="22" t="s">
        <v>833</v>
      </c>
      <c r="AK333" s="45" t="s">
        <v>82</v>
      </c>
      <c r="AL333" s="47" t="s">
        <v>82</v>
      </c>
      <c r="AM333" s="45" t="s">
        <v>651</v>
      </c>
      <c r="AN333" s="45" t="s">
        <v>652</v>
      </c>
      <c r="AO333" s="25" t="s">
        <v>653</v>
      </c>
      <c r="AP333" s="25" t="s">
        <v>416</v>
      </c>
      <c r="AQ333" s="72"/>
    </row>
    <row r="334" spans="1:43" s="46" customFormat="1" ht="59.25" hidden="1" customHeight="1" x14ac:dyDescent="0.25">
      <c r="A334" s="42" t="s">
        <v>41</v>
      </c>
      <c r="B334" s="43" t="s">
        <v>437</v>
      </c>
      <c r="C334" s="43">
        <v>424</v>
      </c>
      <c r="D334" s="22" t="s">
        <v>829</v>
      </c>
      <c r="E334" s="22" t="s">
        <v>571</v>
      </c>
      <c r="F334" s="23">
        <v>44713</v>
      </c>
      <c r="G334" s="23">
        <v>44742</v>
      </c>
      <c r="H334" s="271"/>
      <c r="I334" s="24">
        <v>0.2</v>
      </c>
      <c r="J334" s="24"/>
      <c r="K334" s="24"/>
      <c r="L334" s="24"/>
      <c r="M334" s="24"/>
      <c r="N334" s="24"/>
      <c r="O334" s="24"/>
      <c r="P334" s="24"/>
      <c r="Q334" s="24"/>
      <c r="R334" s="24"/>
      <c r="S334" s="24"/>
      <c r="T334" s="24">
        <v>1</v>
      </c>
      <c r="U334" s="24"/>
      <c r="V334" s="24"/>
      <c r="W334" s="24"/>
      <c r="X334" s="24"/>
      <c r="Y334" s="24"/>
      <c r="Z334" s="24"/>
      <c r="AA334" s="24"/>
      <c r="AB334" s="24"/>
      <c r="AC334" s="24"/>
      <c r="AD334" s="24"/>
      <c r="AE334" s="24"/>
      <c r="AF334" s="24"/>
      <c r="AG334" s="24"/>
      <c r="AH334" s="24">
        <f t="shared" si="38"/>
        <v>1</v>
      </c>
      <c r="AI334" s="44">
        <f t="shared" si="38"/>
        <v>0</v>
      </c>
      <c r="AJ334" s="22" t="s">
        <v>522</v>
      </c>
      <c r="AK334" s="45" t="s">
        <v>82</v>
      </c>
      <c r="AL334" s="47" t="s">
        <v>82</v>
      </c>
      <c r="AM334" s="45" t="s">
        <v>651</v>
      </c>
      <c r="AN334" s="45" t="s">
        <v>652</v>
      </c>
      <c r="AO334" s="25" t="s">
        <v>653</v>
      </c>
      <c r="AP334" s="25" t="s">
        <v>416</v>
      </c>
      <c r="AQ334" s="72"/>
    </row>
    <row r="335" spans="1:43" s="46" customFormat="1" ht="57" hidden="1" x14ac:dyDescent="0.25">
      <c r="A335" s="42" t="s">
        <v>411</v>
      </c>
      <c r="B335" s="43" t="s">
        <v>412</v>
      </c>
      <c r="C335" s="43">
        <v>329</v>
      </c>
      <c r="D335" s="22" t="s">
        <v>834</v>
      </c>
      <c r="E335" s="22" t="s">
        <v>835</v>
      </c>
      <c r="F335" s="23">
        <v>44564</v>
      </c>
      <c r="G335" s="23">
        <v>44620</v>
      </c>
      <c r="H335" s="271">
        <v>1</v>
      </c>
      <c r="I335" s="24">
        <v>0.25</v>
      </c>
      <c r="J335" s="24">
        <v>0.4</v>
      </c>
      <c r="K335" s="24"/>
      <c r="L335" s="24">
        <v>0.6</v>
      </c>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38"/>
        <v>1</v>
      </c>
      <c r="AI335" s="44">
        <f t="shared" si="38"/>
        <v>0</v>
      </c>
      <c r="AJ335" s="22" t="s">
        <v>836</v>
      </c>
      <c r="AK335" s="302">
        <v>105</v>
      </c>
      <c r="AL335" s="269">
        <v>2092450000</v>
      </c>
      <c r="AM335" s="45" t="s">
        <v>837</v>
      </c>
      <c r="AN335" s="45" t="s">
        <v>838</v>
      </c>
      <c r="AO335" s="25" t="s">
        <v>839</v>
      </c>
      <c r="AP335" s="25" t="s">
        <v>416</v>
      </c>
      <c r="AQ335" s="72"/>
    </row>
    <row r="336" spans="1:43" s="46" customFormat="1" ht="71.25" hidden="1" x14ac:dyDescent="0.25">
      <c r="A336" s="42" t="s">
        <v>411</v>
      </c>
      <c r="B336" s="43" t="s">
        <v>412</v>
      </c>
      <c r="C336" s="43">
        <v>329</v>
      </c>
      <c r="D336" s="22" t="s">
        <v>834</v>
      </c>
      <c r="E336" s="22" t="s">
        <v>840</v>
      </c>
      <c r="F336" s="23">
        <v>44621</v>
      </c>
      <c r="G336" s="23">
        <v>44681</v>
      </c>
      <c r="H336" s="271"/>
      <c r="I336" s="24">
        <v>0.2</v>
      </c>
      <c r="J336" s="24"/>
      <c r="K336" s="24"/>
      <c r="L336" s="24"/>
      <c r="M336" s="24"/>
      <c r="N336" s="24">
        <v>0.3</v>
      </c>
      <c r="O336" s="24"/>
      <c r="P336" s="24">
        <v>0.7</v>
      </c>
      <c r="Q336" s="24"/>
      <c r="R336" s="24"/>
      <c r="S336" s="24"/>
      <c r="T336" s="24"/>
      <c r="U336" s="24"/>
      <c r="V336" s="24"/>
      <c r="W336" s="24"/>
      <c r="X336" s="24"/>
      <c r="Y336" s="24"/>
      <c r="Z336" s="24"/>
      <c r="AA336" s="24"/>
      <c r="AB336" s="24"/>
      <c r="AC336" s="24"/>
      <c r="AD336" s="24"/>
      <c r="AE336" s="24"/>
      <c r="AF336" s="24"/>
      <c r="AG336" s="24"/>
      <c r="AH336" s="24">
        <f t="shared" si="38"/>
        <v>1</v>
      </c>
      <c r="AI336" s="44">
        <f t="shared" si="38"/>
        <v>0</v>
      </c>
      <c r="AJ336" s="22" t="s">
        <v>841</v>
      </c>
      <c r="AK336" s="302"/>
      <c r="AL336" s="270"/>
      <c r="AM336" s="45" t="s">
        <v>837</v>
      </c>
      <c r="AN336" s="45" t="s">
        <v>838</v>
      </c>
      <c r="AO336" s="25" t="s">
        <v>839</v>
      </c>
      <c r="AP336" s="25" t="s">
        <v>416</v>
      </c>
      <c r="AQ336" s="72"/>
    </row>
    <row r="337" spans="1:43" s="46" customFormat="1" ht="57.75" hidden="1" customHeight="1" x14ac:dyDescent="0.25">
      <c r="A337" s="42" t="s">
        <v>411</v>
      </c>
      <c r="B337" s="43" t="s">
        <v>412</v>
      </c>
      <c r="C337" s="43">
        <v>329</v>
      </c>
      <c r="D337" s="22" t="s">
        <v>834</v>
      </c>
      <c r="E337" s="22" t="s">
        <v>916</v>
      </c>
      <c r="F337" s="23">
        <v>44621</v>
      </c>
      <c r="G337" s="23">
        <v>44742</v>
      </c>
      <c r="H337" s="271"/>
      <c r="I337" s="24">
        <v>0.1</v>
      </c>
      <c r="J337" s="24"/>
      <c r="K337" s="24"/>
      <c r="L337" s="24"/>
      <c r="M337" s="24"/>
      <c r="N337" s="24">
        <v>0.25</v>
      </c>
      <c r="O337" s="24"/>
      <c r="P337" s="24">
        <v>0.25</v>
      </c>
      <c r="Q337" s="24"/>
      <c r="R337" s="24">
        <v>0.25</v>
      </c>
      <c r="S337" s="24"/>
      <c r="T337" s="24">
        <v>0.25</v>
      </c>
      <c r="U337" s="24"/>
      <c r="V337" s="24"/>
      <c r="W337" s="24"/>
      <c r="X337" s="24"/>
      <c r="Y337" s="24"/>
      <c r="Z337" s="24"/>
      <c r="AA337" s="24"/>
      <c r="AB337" s="24"/>
      <c r="AC337" s="24"/>
      <c r="AD337" s="24"/>
      <c r="AE337" s="24"/>
      <c r="AF337" s="24"/>
      <c r="AG337" s="24"/>
      <c r="AH337" s="24">
        <f t="shared" si="38"/>
        <v>1</v>
      </c>
      <c r="AI337" s="44">
        <f t="shared" si="38"/>
        <v>0</v>
      </c>
      <c r="AJ337" s="22" t="s">
        <v>917</v>
      </c>
      <c r="AK337" s="302"/>
      <c r="AL337" s="270"/>
      <c r="AM337" s="45" t="s">
        <v>837</v>
      </c>
      <c r="AN337" s="45" t="s">
        <v>838</v>
      </c>
      <c r="AO337" s="25" t="s">
        <v>839</v>
      </c>
      <c r="AP337" s="25" t="s">
        <v>416</v>
      </c>
      <c r="AQ337" s="72"/>
    </row>
    <row r="338" spans="1:43" s="46" customFormat="1" ht="76.5" hidden="1" customHeight="1" x14ac:dyDescent="0.25">
      <c r="A338" s="42" t="s">
        <v>411</v>
      </c>
      <c r="B338" s="43" t="s">
        <v>412</v>
      </c>
      <c r="C338" s="43">
        <v>329</v>
      </c>
      <c r="D338" s="22" t="s">
        <v>834</v>
      </c>
      <c r="E338" s="22" t="s">
        <v>844</v>
      </c>
      <c r="F338" s="23">
        <v>44564</v>
      </c>
      <c r="G338" s="23">
        <v>44681</v>
      </c>
      <c r="H338" s="271"/>
      <c r="I338" s="24">
        <v>0.35</v>
      </c>
      <c r="J338" s="24">
        <v>0.1</v>
      </c>
      <c r="K338" s="24"/>
      <c r="L338" s="24">
        <v>0.3</v>
      </c>
      <c r="M338" s="24"/>
      <c r="N338" s="24">
        <v>0.4</v>
      </c>
      <c r="O338" s="24"/>
      <c r="P338" s="24">
        <v>0.2</v>
      </c>
      <c r="Q338" s="24"/>
      <c r="R338" s="24"/>
      <c r="S338" s="24"/>
      <c r="T338" s="24"/>
      <c r="U338" s="24"/>
      <c r="V338" s="24"/>
      <c r="W338" s="24"/>
      <c r="X338" s="24"/>
      <c r="Y338" s="24"/>
      <c r="Z338" s="24"/>
      <c r="AA338" s="24"/>
      <c r="AB338" s="24"/>
      <c r="AC338" s="24"/>
      <c r="AD338" s="24"/>
      <c r="AE338" s="24"/>
      <c r="AF338" s="24"/>
      <c r="AG338" s="24"/>
      <c r="AH338" s="24">
        <f t="shared" si="38"/>
        <v>1</v>
      </c>
      <c r="AI338" s="44">
        <f t="shared" si="38"/>
        <v>0</v>
      </c>
      <c r="AJ338" s="22" t="s">
        <v>845</v>
      </c>
      <c r="AK338" s="302"/>
      <c r="AL338" s="270"/>
      <c r="AM338" s="45" t="s">
        <v>837</v>
      </c>
      <c r="AN338" s="45" t="s">
        <v>838</v>
      </c>
      <c r="AO338" s="25" t="s">
        <v>839</v>
      </c>
      <c r="AP338" s="25" t="s">
        <v>416</v>
      </c>
      <c r="AQ338" s="72"/>
    </row>
    <row r="339" spans="1:43" s="46" customFormat="1" ht="69.75" hidden="1" customHeight="1" x14ac:dyDescent="0.25">
      <c r="A339" s="42" t="s">
        <v>411</v>
      </c>
      <c r="B339" s="43" t="s">
        <v>412</v>
      </c>
      <c r="C339" s="43">
        <v>329</v>
      </c>
      <c r="D339" s="22" t="s">
        <v>834</v>
      </c>
      <c r="E339" s="22" t="s">
        <v>846</v>
      </c>
      <c r="F339" s="23">
        <v>44621</v>
      </c>
      <c r="G339" s="23">
        <v>44681</v>
      </c>
      <c r="H339" s="271"/>
      <c r="I339" s="24">
        <v>0.1</v>
      </c>
      <c r="J339" s="24"/>
      <c r="K339" s="24"/>
      <c r="L339" s="24"/>
      <c r="M339" s="24"/>
      <c r="N339" s="24">
        <v>0.3</v>
      </c>
      <c r="O339" s="24"/>
      <c r="P339" s="24">
        <v>0.7</v>
      </c>
      <c r="Q339" s="24"/>
      <c r="R339" s="24"/>
      <c r="S339" s="24"/>
      <c r="T339" s="24"/>
      <c r="U339" s="24"/>
      <c r="V339" s="24"/>
      <c r="W339" s="24"/>
      <c r="X339" s="24"/>
      <c r="Y339" s="24"/>
      <c r="Z339" s="24"/>
      <c r="AA339" s="24"/>
      <c r="AB339" s="24"/>
      <c r="AC339" s="24"/>
      <c r="AD339" s="24"/>
      <c r="AE339" s="24"/>
      <c r="AF339" s="24"/>
      <c r="AG339" s="24"/>
      <c r="AH339" s="24">
        <f t="shared" si="38"/>
        <v>1</v>
      </c>
      <c r="AI339" s="44">
        <f t="shared" si="38"/>
        <v>0</v>
      </c>
      <c r="AJ339" s="22" t="s">
        <v>847</v>
      </c>
      <c r="AK339" s="302"/>
      <c r="AL339" s="277"/>
      <c r="AM339" s="45" t="s">
        <v>837</v>
      </c>
      <c r="AN339" s="45" t="s">
        <v>838</v>
      </c>
      <c r="AO339" s="25" t="s">
        <v>839</v>
      </c>
      <c r="AP339" s="25" t="s">
        <v>416</v>
      </c>
      <c r="AQ339" s="72"/>
    </row>
    <row r="340" spans="1:43" s="46" customFormat="1" ht="57" hidden="1" x14ac:dyDescent="0.25">
      <c r="A340" s="42" t="s">
        <v>411</v>
      </c>
      <c r="B340" s="43" t="s">
        <v>412</v>
      </c>
      <c r="C340" s="43">
        <v>329</v>
      </c>
      <c r="D340" s="22" t="s">
        <v>848</v>
      </c>
      <c r="E340" s="22" t="s">
        <v>849</v>
      </c>
      <c r="F340" s="23">
        <v>44593</v>
      </c>
      <c r="G340" s="23">
        <v>44620</v>
      </c>
      <c r="H340" s="271">
        <f>+I340+I341+I342+I343+I344+I345</f>
        <v>1</v>
      </c>
      <c r="I340" s="24">
        <v>0.2</v>
      </c>
      <c r="J340" s="65"/>
      <c r="K340" s="24"/>
      <c r="L340" s="24">
        <v>1</v>
      </c>
      <c r="M340" s="24"/>
      <c r="N340" s="24"/>
      <c r="O340" s="24"/>
      <c r="P340" s="24"/>
      <c r="Q340" s="24"/>
      <c r="R340" s="24"/>
      <c r="S340" s="24"/>
      <c r="T340" s="24"/>
      <c r="U340" s="24"/>
      <c r="V340" s="24"/>
      <c r="W340" s="24"/>
      <c r="X340" s="24"/>
      <c r="Y340" s="24"/>
      <c r="Z340" s="24"/>
      <c r="AA340" s="24"/>
      <c r="AB340" s="24"/>
      <c r="AC340" s="24"/>
      <c r="AD340" s="24"/>
      <c r="AE340" s="24"/>
      <c r="AF340" s="24"/>
      <c r="AG340" s="24"/>
      <c r="AH340" s="24" t="e">
        <f>+L340+#REF!+N340+P340+R340+T340+V340+X340+Z340+AB340+AD340+AF340</f>
        <v>#REF!</v>
      </c>
      <c r="AI340" s="44">
        <f t="shared" si="38"/>
        <v>0</v>
      </c>
      <c r="AJ340" s="22" t="s">
        <v>850</v>
      </c>
      <c r="AK340" s="47" t="s">
        <v>82</v>
      </c>
      <c r="AL340" s="47" t="s">
        <v>82</v>
      </c>
      <c r="AM340" s="45" t="s">
        <v>837</v>
      </c>
      <c r="AN340" s="45" t="s">
        <v>838</v>
      </c>
      <c r="AO340" s="25" t="s">
        <v>839</v>
      </c>
      <c r="AP340" s="25" t="s">
        <v>416</v>
      </c>
      <c r="AQ340" s="72"/>
    </row>
    <row r="341" spans="1:43" s="46" customFormat="1" ht="57" hidden="1" x14ac:dyDescent="0.25">
      <c r="A341" s="42" t="s">
        <v>411</v>
      </c>
      <c r="B341" s="43" t="s">
        <v>412</v>
      </c>
      <c r="C341" s="43">
        <v>329</v>
      </c>
      <c r="D341" s="22" t="s">
        <v>848</v>
      </c>
      <c r="E341" s="22" t="s">
        <v>851</v>
      </c>
      <c r="F341" s="23">
        <v>44652</v>
      </c>
      <c r="G341" s="23">
        <v>44711</v>
      </c>
      <c r="H341" s="271"/>
      <c r="I341" s="24">
        <v>0.2</v>
      </c>
      <c r="J341" s="24"/>
      <c r="K341" s="24"/>
      <c r="L341" s="24"/>
      <c r="M341" s="24"/>
      <c r="N341" s="24"/>
      <c r="O341" s="24"/>
      <c r="P341" s="24">
        <v>0.3</v>
      </c>
      <c r="Q341" s="24"/>
      <c r="R341" s="24">
        <v>0.7</v>
      </c>
      <c r="S341" s="24"/>
      <c r="T341" s="24"/>
      <c r="U341" s="24"/>
      <c r="V341" s="24"/>
      <c r="W341" s="24"/>
      <c r="X341" s="24"/>
      <c r="Y341" s="24"/>
      <c r="Z341" s="24"/>
      <c r="AA341" s="24"/>
      <c r="AB341" s="24"/>
      <c r="AC341" s="24"/>
      <c r="AD341" s="24"/>
      <c r="AE341" s="24"/>
      <c r="AF341" s="24"/>
      <c r="AG341" s="24"/>
      <c r="AH341" s="24">
        <f t="shared" si="38"/>
        <v>1</v>
      </c>
      <c r="AI341" s="44">
        <f t="shared" si="38"/>
        <v>0</v>
      </c>
      <c r="AJ341" s="22" t="s">
        <v>852</v>
      </c>
      <c r="AK341" s="47" t="s">
        <v>82</v>
      </c>
      <c r="AL341" s="47" t="s">
        <v>82</v>
      </c>
      <c r="AM341" s="45" t="s">
        <v>837</v>
      </c>
      <c r="AN341" s="45" t="s">
        <v>838</v>
      </c>
      <c r="AO341" s="25" t="s">
        <v>839</v>
      </c>
      <c r="AP341" s="25" t="s">
        <v>416</v>
      </c>
      <c r="AQ341" s="72"/>
    </row>
    <row r="342" spans="1:43" s="46" customFormat="1" ht="57" hidden="1" x14ac:dyDescent="0.25">
      <c r="A342" s="42" t="s">
        <v>411</v>
      </c>
      <c r="B342" s="43" t="s">
        <v>412</v>
      </c>
      <c r="C342" s="43">
        <v>329</v>
      </c>
      <c r="D342" s="22" t="s">
        <v>848</v>
      </c>
      <c r="E342" s="22" t="s">
        <v>853</v>
      </c>
      <c r="F342" s="23">
        <v>44713</v>
      </c>
      <c r="G342" s="23">
        <v>44757</v>
      </c>
      <c r="H342" s="271"/>
      <c r="I342" s="48">
        <v>0.05</v>
      </c>
      <c r="J342" s="24"/>
      <c r="K342" s="24"/>
      <c r="L342" s="24"/>
      <c r="M342" s="24"/>
      <c r="N342" s="24"/>
      <c r="O342" s="24"/>
      <c r="P342" s="24"/>
      <c r="Q342" s="24"/>
      <c r="R342" s="24"/>
      <c r="S342" s="24"/>
      <c r="T342" s="24">
        <v>0.4</v>
      </c>
      <c r="U342" s="24"/>
      <c r="V342" s="24">
        <v>0.6</v>
      </c>
      <c r="W342" s="24"/>
      <c r="X342" s="24"/>
      <c r="Y342" s="24"/>
      <c r="Z342" s="24"/>
      <c r="AA342" s="24"/>
      <c r="AB342" s="24"/>
      <c r="AC342" s="24"/>
      <c r="AD342" s="24"/>
      <c r="AE342" s="24"/>
      <c r="AF342" s="24"/>
      <c r="AG342" s="24"/>
      <c r="AH342" s="24">
        <f t="shared" si="38"/>
        <v>1</v>
      </c>
      <c r="AI342" s="44">
        <f t="shared" si="38"/>
        <v>0</v>
      </c>
      <c r="AJ342" s="22" t="s">
        <v>854</v>
      </c>
      <c r="AK342" s="47" t="s">
        <v>82</v>
      </c>
      <c r="AL342" s="47" t="s">
        <v>82</v>
      </c>
      <c r="AM342" s="45" t="s">
        <v>837</v>
      </c>
      <c r="AN342" s="45" t="s">
        <v>838</v>
      </c>
      <c r="AO342" s="25" t="s">
        <v>839</v>
      </c>
      <c r="AP342" s="25" t="s">
        <v>416</v>
      </c>
      <c r="AQ342" s="72"/>
    </row>
    <row r="343" spans="1:43" s="46" customFormat="1" ht="57" hidden="1" x14ac:dyDescent="0.25">
      <c r="A343" s="42" t="s">
        <v>411</v>
      </c>
      <c r="B343" s="43" t="s">
        <v>412</v>
      </c>
      <c r="C343" s="43">
        <v>329</v>
      </c>
      <c r="D343" s="22" t="s">
        <v>848</v>
      </c>
      <c r="E343" s="22" t="s">
        <v>855</v>
      </c>
      <c r="F343" s="51">
        <v>44713</v>
      </c>
      <c r="G343" s="51">
        <v>44742</v>
      </c>
      <c r="H343" s="271"/>
      <c r="I343" s="48">
        <v>0.1</v>
      </c>
      <c r="J343" s="24"/>
      <c r="K343" s="24"/>
      <c r="L343" s="24"/>
      <c r="M343" s="24"/>
      <c r="N343" s="24"/>
      <c r="O343" s="24"/>
      <c r="P343" s="24"/>
      <c r="Q343" s="24"/>
      <c r="R343" s="24"/>
      <c r="S343" s="24"/>
      <c r="T343" s="24">
        <v>1</v>
      </c>
      <c r="U343" s="24"/>
      <c r="V343" s="24"/>
      <c r="W343" s="24"/>
      <c r="X343" s="24"/>
      <c r="Y343" s="24"/>
      <c r="Z343" s="24"/>
      <c r="AA343" s="24"/>
      <c r="AB343" s="24"/>
      <c r="AC343" s="24"/>
      <c r="AD343" s="24"/>
      <c r="AE343" s="24"/>
      <c r="AF343" s="24"/>
      <c r="AG343" s="24"/>
      <c r="AH343" s="24">
        <f t="shared" si="38"/>
        <v>1</v>
      </c>
      <c r="AI343" s="44">
        <f t="shared" si="38"/>
        <v>0</v>
      </c>
      <c r="AJ343" s="22" t="s">
        <v>522</v>
      </c>
      <c r="AK343" s="47" t="s">
        <v>82</v>
      </c>
      <c r="AL343" s="47" t="s">
        <v>82</v>
      </c>
      <c r="AM343" s="45" t="s">
        <v>837</v>
      </c>
      <c r="AN343" s="45" t="s">
        <v>838</v>
      </c>
      <c r="AO343" s="25" t="s">
        <v>839</v>
      </c>
      <c r="AP343" s="25" t="s">
        <v>416</v>
      </c>
      <c r="AQ343" s="72"/>
    </row>
    <row r="344" spans="1:43" s="46" customFormat="1" ht="57" hidden="1" x14ac:dyDescent="0.25">
      <c r="A344" s="42" t="s">
        <v>411</v>
      </c>
      <c r="B344" s="43" t="s">
        <v>412</v>
      </c>
      <c r="C344" s="43">
        <v>329</v>
      </c>
      <c r="D344" s="22" t="s">
        <v>848</v>
      </c>
      <c r="E344" s="22" t="s">
        <v>856</v>
      </c>
      <c r="F344" s="23">
        <v>44866</v>
      </c>
      <c r="G344" s="23">
        <v>44895</v>
      </c>
      <c r="H344" s="271"/>
      <c r="I344" s="24">
        <v>0.15</v>
      </c>
      <c r="J344" s="24"/>
      <c r="K344" s="24"/>
      <c r="L344" s="24"/>
      <c r="M344" s="24"/>
      <c r="N344" s="24"/>
      <c r="O344" s="24"/>
      <c r="P344" s="24"/>
      <c r="Q344" s="24"/>
      <c r="R344" s="24"/>
      <c r="S344" s="24"/>
      <c r="T344" s="24"/>
      <c r="U344" s="24"/>
      <c r="V344" s="24"/>
      <c r="W344" s="24"/>
      <c r="X344" s="24"/>
      <c r="Y344" s="24"/>
      <c r="Z344" s="24"/>
      <c r="AA344" s="24"/>
      <c r="AB344" s="24"/>
      <c r="AC344" s="24"/>
      <c r="AD344" s="24">
        <v>1</v>
      </c>
      <c r="AE344" s="24"/>
      <c r="AF344" s="24"/>
      <c r="AG344" s="24"/>
      <c r="AH344" s="24">
        <f t="shared" ref="AH344:AI345" si="39">+J344+L344+N344+P344+R344+T344+V344+X344+Z344+AB344+AD344+AF344</f>
        <v>1</v>
      </c>
      <c r="AI344" s="44">
        <f t="shared" si="39"/>
        <v>0</v>
      </c>
      <c r="AJ344" s="27" t="s">
        <v>857</v>
      </c>
      <c r="AK344" s="47" t="s">
        <v>82</v>
      </c>
      <c r="AL344" s="47" t="s">
        <v>82</v>
      </c>
      <c r="AM344" s="45" t="s">
        <v>837</v>
      </c>
      <c r="AN344" s="45" t="s">
        <v>838</v>
      </c>
      <c r="AO344" s="25" t="s">
        <v>839</v>
      </c>
      <c r="AP344" s="25" t="s">
        <v>416</v>
      </c>
      <c r="AQ344" s="72"/>
    </row>
    <row r="345" spans="1:43" s="46" customFormat="1" ht="81" hidden="1" customHeight="1" x14ac:dyDescent="0.25">
      <c r="A345" s="42" t="s">
        <v>411</v>
      </c>
      <c r="B345" s="43" t="s">
        <v>412</v>
      </c>
      <c r="C345" s="43">
        <v>329</v>
      </c>
      <c r="D345" s="22" t="s">
        <v>848</v>
      </c>
      <c r="E345" s="22" t="s">
        <v>858</v>
      </c>
      <c r="F345" s="51">
        <v>44562</v>
      </c>
      <c r="G345" s="51">
        <v>44925</v>
      </c>
      <c r="H345" s="271"/>
      <c r="I345" s="24">
        <v>0.3</v>
      </c>
      <c r="J345" s="24">
        <v>0.05</v>
      </c>
      <c r="K345" s="24"/>
      <c r="L345" s="24">
        <v>0.05</v>
      </c>
      <c r="M345" s="24"/>
      <c r="N345" s="24">
        <v>0.05</v>
      </c>
      <c r="O345" s="24"/>
      <c r="P345" s="24">
        <v>0.05</v>
      </c>
      <c r="Q345" s="24"/>
      <c r="R345" s="24">
        <v>0.1</v>
      </c>
      <c r="S345" s="24"/>
      <c r="T345" s="24">
        <v>0.1</v>
      </c>
      <c r="U345" s="24"/>
      <c r="V345" s="24">
        <v>0.1</v>
      </c>
      <c r="W345" s="24"/>
      <c r="X345" s="24">
        <v>0.1</v>
      </c>
      <c r="Y345" s="24"/>
      <c r="Z345" s="24">
        <v>0.1</v>
      </c>
      <c r="AA345" s="24"/>
      <c r="AB345" s="24">
        <v>0.1</v>
      </c>
      <c r="AC345" s="24"/>
      <c r="AD345" s="24">
        <v>0.1</v>
      </c>
      <c r="AE345" s="24"/>
      <c r="AF345" s="24">
        <v>0.1</v>
      </c>
      <c r="AG345" s="24"/>
      <c r="AH345" s="24">
        <f t="shared" si="39"/>
        <v>0.99999999999999989</v>
      </c>
      <c r="AI345" s="44">
        <f t="shared" si="39"/>
        <v>0</v>
      </c>
      <c r="AJ345" s="27" t="s">
        <v>859</v>
      </c>
      <c r="AK345" s="47" t="s">
        <v>82</v>
      </c>
      <c r="AL345" s="47" t="s">
        <v>82</v>
      </c>
      <c r="AM345" s="45" t="s">
        <v>837</v>
      </c>
      <c r="AN345" s="45" t="s">
        <v>838</v>
      </c>
      <c r="AO345" s="25" t="s">
        <v>839</v>
      </c>
      <c r="AP345" s="25" t="s">
        <v>416</v>
      </c>
      <c r="AQ345" s="72"/>
    </row>
    <row r="346" spans="1:43" s="46" customFormat="1" ht="57" hidden="1" x14ac:dyDescent="0.25">
      <c r="A346" s="42" t="s">
        <v>41</v>
      </c>
      <c r="B346" s="43" t="s">
        <v>437</v>
      </c>
      <c r="C346" s="43">
        <v>424</v>
      </c>
      <c r="D346" s="22" t="s">
        <v>860</v>
      </c>
      <c r="E346" s="22" t="s">
        <v>861</v>
      </c>
      <c r="F346" s="23">
        <v>44593</v>
      </c>
      <c r="G346" s="23">
        <v>44926</v>
      </c>
      <c r="H346" s="272">
        <f>+I346+I347+I348+I349+I350+I351+I352+I353+I354+I355</f>
        <v>0.99999999999999989</v>
      </c>
      <c r="I346" s="24">
        <v>0.1</v>
      </c>
      <c r="J346" s="24"/>
      <c r="K346" s="24"/>
      <c r="L346" s="24">
        <v>0.08</v>
      </c>
      <c r="M346" s="24"/>
      <c r="N346" s="24">
        <v>0.08</v>
      </c>
      <c r="O346" s="24"/>
      <c r="P346" s="24">
        <v>0.1</v>
      </c>
      <c r="Q346" s="24"/>
      <c r="R346" s="24">
        <v>0.08</v>
      </c>
      <c r="S346" s="24"/>
      <c r="T346" s="24">
        <v>0.1</v>
      </c>
      <c r="U346" s="24"/>
      <c r="V346" s="24">
        <v>0.1</v>
      </c>
      <c r="W346" s="24"/>
      <c r="X346" s="24">
        <v>0.1</v>
      </c>
      <c r="Y346" s="24"/>
      <c r="Z346" s="24">
        <v>0.1</v>
      </c>
      <c r="AA346" s="24"/>
      <c r="AB346" s="24">
        <v>0.08</v>
      </c>
      <c r="AC346" s="24"/>
      <c r="AD346" s="24">
        <v>0.08</v>
      </c>
      <c r="AE346" s="24"/>
      <c r="AF346" s="24">
        <v>0.1</v>
      </c>
      <c r="AG346" s="24"/>
      <c r="AH346" s="28">
        <f>+J346+L346+N346+P346+R346+T346+V346+X346+Z346+AB346+AD346+AF346</f>
        <v>0.99999999999999989</v>
      </c>
      <c r="AI346" s="29">
        <v>0</v>
      </c>
      <c r="AJ346" s="30" t="s">
        <v>862</v>
      </c>
      <c r="AK346" s="47" t="s">
        <v>82</v>
      </c>
      <c r="AL346" s="47" t="s">
        <v>82</v>
      </c>
      <c r="AM346" s="31" t="s">
        <v>863</v>
      </c>
      <c r="AN346" s="31" t="s">
        <v>864</v>
      </c>
      <c r="AO346" s="31" t="s">
        <v>865</v>
      </c>
      <c r="AP346" s="25" t="s">
        <v>444</v>
      </c>
      <c r="AQ346" s="72"/>
    </row>
    <row r="347" spans="1:43" s="46" customFormat="1" ht="42.75" hidden="1" x14ac:dyDescent="0.25">
      <c r="A347" s="42" t="s">
        <v>41</v>
      </c>
      <c r="B347" s="43" t="s">
        <v>437</v>
      </c>
      <c r="C347" s="43">
        <v>424</v>
      </c>
      <c r="D347" s="22" t="s">
        <v>860</v>
      </c>
      <c r="E347" s="22" t="s">
        <v>866</v>
      </c>
      <c r="F347" s="23">
        <v>44593</v>
      </c>
      <c r="G347" s="23">
        <v>44926</v>
      </c>
      <c r="H347" s="272"/>
      <c r="I347" s="24">
        <v>0.1</v>
      </c>
      <c r="J347" s="24"/>
      <c r="K347" s="24"/>
      <c r="L347" s="24">
        <v>0.06</v>
      </c>
      <c r="M347" s="24"/>
      <c r="N347" s="24">
        <v>0.12</v>
      </c>
      <c r="O347" s="24"/>
      <c r="P347" s="24">
        <v>0.08</v>
      </c>
      <c r="Q347" s="24"/>
      <c r="R347" s="24">
        <v>0.08</v>
      </c>
      <c r="S347" s="24"/>
      <c r="T347" s="24">
        <v>0.12</v>
      </c>
      <c r="U347" s="24"/>
      <c r="V347" s="24">
        <v>0.08</v>
      </c>
      <c r="W347" s="24"/>
      <c r="X347" s="24">
        <v>0.08</v>
      </c>
      <c r="Y347" s="24"/>
      <c r="Z347" s="24">
        <v>0.08</v>
      </c>
      <c r="AA347" s="24"/>
      <c r="AB347" s="24">
        <v>0.08</v>
      </c>
      <c r="AC347" s="24"/>
      <c r="AD347" s="24">
        <v>0.12</v>
      </c>
      <c r="AE347" s="24"/>
      <c r="AF347" s="24">
        <v>0.1</v>
      </c>
      <c r="AG347" s="24"/>
      <c r="AH347" s="28">
        <f t="shared" ref="AH347:AH355" si="40">+J347+L347+N347+P347+R347+T347+V347+X347+Z347+AB347+AD347+AF347</f>
        <v>0.99999999999999989</v>
      </c>
      <c r="AI347" s="29">
        <v>0</v>
      </c>
      <c r="AJ347" s="30" t="s">
        <v>867</v>
      </c>
      <c r="AK347" s="47" t="s">
        <v>82</v>
      </c>
      <c r="AL347" s="47" t="s">
        <v>82</v>
      </c>
      <c r="AM347" s="31" t="s">
        <v>863</v>
      </c>
      <c r="AN347" s="31" t="s">
        <v>864</v>
      </c>
      <c r="AO347" s="31" t="s">
        <v>865</v>
      </c>
      <c r="AP347" s="25" t="s">
        <v>444</v>
      </c>
      <c r="AQ347" s="72"/>
    </row>
    <row r="348" spans="1:43" s="46" customFormat="1" ht="42.75" hidden="1" x14ac:dyDescent="0.25">
      <c r="A348" s="42" t="s">
        <v>41</v>
      </c>
      <c r="B348" s="43" t="s">
        <v>437</v>
      </c>
      <c r="C348" s="43">
        <v>424</v>
      </c>
      <c r="D348" s="22" t="s">
        <v>860</v>
      </c>
      <c r="E348" s="22" t="s">
        <v>868</v>
      </c>
      <c r="F348" s="23">
        <v>44682</v>
      </c>
      <c r="G348" s="23">
        <v>44895</v>
      </c>
      <c r="H348" s="272"/>
      <c r="I348" s="24">
        <v>0.1</v>
      </c>
      <c r="J348" s="24"/>
      <c r="K348" s="24"/>
      <c r="L348" s="24"/>
      <c r="M348" s="24"/>
      <c r="N348" s="24"/>
      <c r="O348" s="24"/>
      <c r="P348" s="24"/>
      <c r="Q348" s="24"/>
      <c r="R348" s="24">
        <v>0.2</v>
      </c>
      <c r="S348" s="24"/>
      <c r="T348" s="24">
        <v>0.25</v>
      </c>
      <c r="U348" s="24"/>
      <c r="V348" s="24"/>
      <c r="W348" s="24"/>
      <c r="X348" s="24"/>
      <c r="Y348" s="24"/>
      <c r="Z348" s="24">
        <v>0.25</v>
      </c>
      <c r="AA348" s="24"/>
      <c r="AB348" s="24"/>
      <c r="AC348" s="24"/>
      <c r="AD348" s="24">
        <v>0.3</v>
      </c>
      <c r="AE348" s="24"/>
      <c r="AF348" s="24"/>
      <c r="AG348" s="24"/>
      <c r="AH348" s="28">
        <f t="shared" si="40"/>
        <v>1</v>
      </c>
      <c r="AI348" s="29">
        <v>0</v>
      </c>
      <c r="AJ348" s="30" t="s">
        <v>918</v>
      </c>
      <c r="AK348" s="47" t="s">
        <v>82</v>
      </c>
      <c r="AL348" s="47" t="s">
        <v>82</v>
      </c>
      <c r="AM348" s="31" t="s">
        <v>863</v>
      </c>
      <c r="AN348" s="31" t="s">
        <v>864</v>
      </c>
      <c r="AO348" s="31" t="s">
        <v>865</v>
      </c>
      <c r="AP348" s="25" t="s">
        <v>444</v>
      </c>
      <c r="AQ348" s="72"/>
    </row>
    <row r="349" spans="1:43" s="46" customFormat="1" ht="54" hidden="1" customHeight="1" x14ac:dyDescent="0.25">
      <c r="A349" s="42" t="s">
        <v>41</v>
      </c>
      <c r="B349" s="43" t="s">
        <v>437</v>
      </c>
      <c r="C349" s="43">
        <v>424</v>
      </c>
      <c r="D349" s="22" t="s">
        <v>860</v>
      </c>
      <c r="E349" s="22" t="s">
        <v>870</v>
      </c>
      <c r="F349" s="23">
        <v>44593</v>
      </c>
      <c r="G349" s="23">
        <v>44742</v>
      </c>
      <c r="H349" s="272"/>
      <c r="I349" s="24">
        <v>0.1</v>
      </c>
      <c r="J349" s="24"/>
      <c r="K349" s="24"/>
      <c r="L349" s="24">
        <v>0.15</v>
      </c>
      <c r="M349" s="24"/>
      <c r="N349" s="24"/>
      <c r="O349" s="24"/>
      <c r="P349" s="24">
        <v>0.2</v>
      </c>
      <c r="Q349" s="24"/>
      <c r="R349" s="24">
        <v>0.3</v>
      </c>
      <c r="S349" s="24"/>
      <c r="T349" s="24">
        <v>0.35</v>
      </c>
      <c r="U349" s="24"/>
      <c r="V349" s="24"/>
      <c r="W349" s="24"/>
      <c r="X349" s="24"/>
      <c r="Y349" s="24"/>
      <c r="Z349" s="24"/>
      <c r="AA349" s="24"/>
      <c r="AB349" s="24"/>
      <c r="AC349" s="24"/>
      <c r="AD349" s="24"/>
      <c r="AE349" s="24"/>
      <c r="AF349" s="24"/>
      <c r="AG349" s="24"/>
      <c r="AH349" s="28">
        <f t="shared" si="40"/>
        <v>0.99999999999999989</v>
      </c>
      <c r="AI349" s="29">
        <v>0</v>
      </c>
      <c r="AJ349" s="30" t="s">
        <v>871</v>
      </c>
      <c r="AK349" s="47" t="s">
        <v>82</v>
      </c>
      <c r="AL349" s="47" t="s">
        <v>82</v>
      </c>
      <c r="AM349" s="31" t="s">
        <v>863</v>
      </c>
      <c r="AN349" s="31" t="s">
        <v>864</v>
      </c>
      <c r="AO349" s="31" t="s">
        <v>865</v>
      </c>
      <c r="AP349" s="25" t="s">
        <v>444</v>
      </c>
      <c r="AQ349" s="72"/>
    </row>
    <row r="350" spans="1:43" s="46" customFormat="1" ht="71.25" hidden="1" x14ac:dyDescent="0.25">
      <c r="A350" s="42" t="s">
        <v>41</v>
      </c>
      <c r="B350" s="43" t="s">
        <v>437</v>
      </c>
      <c r="C350" s="43">
        <v>424</v>
      </c>
      <c r="D350" s="22" t="s">
        <v>860</v>
      </c>
      <c r="E350" s="22" t="s">
        <v>872</v>
      </c>
      <c r="F350" s="23">
        <v>44593</v>
      </c>
      <c r="G350" s="23">
        <v>44895</v>
      </c>
      <c r="H350" s="272"/>
      <c r="I350" s="24">
        <v>0.1</v>
      </c>
      <c r="J350" s="24"/>
      <c r="K350" s="24"/>
      <c r="L350" s="24">
        <v>0.1</v>
      </c>
      <c r="M350" s="24"/>
      <c r="N350" s="24">
        <v>0.1</v>
      </c>
      <c r="O350" s="24"/>
      <c r="P350" s="24"/>
      <c r="Q350" s="24"/>
      <c r="R350" s="24">
        <v>0.2</v>
      </c>
      <c r="S350" s="24"/>
      <c r="T350" s="24"/>
      <c r="U350" s="24"/>
      <c r="V350" s="24">
        <v>0.2</v>
      </c>
      <c r="W350" s="24"/>
      <c r="X350" s="24"/>
      <c r="Y350" s="24"/>
      <c r="Z350" s="24">
        <v>0.2</v>
      </c>
      <c r="AA350" s="24"/>
      <c r="AB350" s="24"/>
      <c r="AC350" s="24"/>
      <c r="AD350" s="24">
        <v>0.2</v>
      </c>
      <c r="AE350" s="24"/>
      <c r="AF350" s="24"/>
      <c r="AG350" s="24"/>
      <c r="AH350" s="28">
        <f t="shared" si="40"/>
        <v>1</v>
      </c>
      <c r="AI350" s="29">
        <v>0</v>
      </c>
      <c r="AJ350" s="30" t="s">
        <v>873</v>
      </c>
      <c r="AK350" s="47" t="s">
        <v>82</v>
      </c>
      <c r="AL350" s="47" t="s">
        <v>82</v>
      </c>
      <c r="AM350" s="31" t="s">
        <v>863</v>
      </c>
      <c r="AN350" s="31" t="s">
        <v>864</v>
      </c>
      <c r="AO350" s="31" t="s">
        <v>865</v>
      </c>
      <c r="AP350" s="25" t="s">
        <v>444</v>
      </c>
      <c r="AQ350" s="72"/>
    </row>
    <row r="351" spans="1:43" s="46" customFormat="1" ht="71.25" hidden="1" x14ac:dyDescent="0.25">
      <c r="A351" s="42" t="s">
        <v>41</v>
      </c>
      <c r="B351" s="43" t="s">
        <v>437</v>
      </c>
      <c r="C351" s="43">
        <v>424</v>
      </c>
      <c r="D351" s="22" t="s">
        <v>860</v>
      </c>
      <c r="E351" s="22" t="s">
        <v>874</v>
      </c>
      <c r="F351" s="23">
        <v>44593</v>
      </c>
      <c r="G351" s="23">
        <v>44925</v>
      </c>
      <c r="H351" s="272"/>
      <c r="I351" s="24">
        <v>0.1</v>
      </c>
      <c r="J351" s="24"/>
      <c r="K351" s="24"/>
      <c r="L351" s="24">
        <v>0.1</v>
      </c>
      <c r="M351" s="24"/>
      <c r="N351" s="24">
        <v>0.1</v>
      </c>
      <c r="O351" s="24"/>
      <c r="P351" s="24"/>
      <c r="Q351" s="24"/>
      <c r="R351" s="24">
        <v>0.2</v>
      </c>
      <c r="S351" s="24"/>
      <c r="T351" s="24"/>
      <c r="U351" s="24"/>
      <c r="V351" s="24">
        <v>0.2</v>
      </c>
      <c r="W351" s="24"/>
      <c r="X351" s="24"/>
      <c r="Y351" s="24"/>
      <c r="Z351" s="24"/>
      <c r="AA351" s="24"/>
      <c r="AB351" s="24">
        <v>0.1</v>
      </c>
      <c r="AC351" s="24"/>
      <c r="AD351" s="24"/>
      <c r="AE351" s="24"/>
      <c r="AF351" s="24">
        <v>0.3</v>
      </c>
      <c r="AG351" s="24"/>
      <c r="AH351" s="28">
        <f t="shared" si="40"/>
        <v>1</v>
      </c>
      <c r="AI351" s="29">
        <v>0</v>
      </c>
      <c r="AJ351" s="30" t="s">
        <v>875</v>
      </c>
      <c r="AK351" s="47" t="s">
        <v>82</v>
      </c>
      <c r="AL351" s="47" t="s">
        <v>82</v>
      </c>
      <c r="AM351" s="31" t="s">
        <v>863</v>
      </c>
      <c r="AN351" s="31" t="s">
        <v>864</v>
      </c>
      <c r="AO351" s="31" t="s">
        <v>865</v>
      </c>
      <c r="AP351" s="25" t="s">
        <v>444</v>
      </c>
      <c r="AQ351" s="72"/>
    </row>
    <row r="352" spans="1:43" s="46" customFormat="1" ht="42.75" hidden="1" customHeight="1" x14ac:dyDescent="0.25">
      <c r="A352" s="42" t="s">
        <v>41</v>
      </c>
      <c r="B352" s="43" t="s">
        <v>437</v>
      </c>
      <c r="C352" s="43">
        <v>424</v>
      </c>
      <c r="D352" s="22" t="s">
        <v>860</v>
      </c>
      <c r="E352" s="22" t="s">
        <v>876</v>
      </c>
      <c r="F352" s="23">
        <v>44593</v>
      </c>
      <c r="G352" s="23">
        <v>44895</v>
      </c>
      <c r="H352" s="272"/>
      <c r="I352" s="24">
        <v>0.1</v>
      </c>
      <c r="J352" s="24"/>
      <c r="K352" s="24"/>
      <c r="L352" s="24">
        <v>0.1</v>
      </c>
      <c r="M352" s="24"/>
      <c r="N352" s="24"/>
      <c r="O352" s="24"/>
      <c r="P352" s="24"/>
      <c r="Q352" s="24"/>
      <c r="R352" s="24">
        <v>0.2</v>
      </c>
      <c r="S352" s="24"/>
      <c r="T352" s="24">
        <v>0.2</v>
      </c>
      <c r="U352" s="24"/>
      <c r="V352" s="24"/>
      <c r="W352" s="24"/>
      <c r="X352" s="24"/>
      <c r="Y352" s="24"/>
      <c r="Z352" s="24"/>
      <c r="AA352" s="24"/>
      <c r="AB352" s="24">
        <v>0.3</v>
      </c>
      <c r="AC352" s="24"/>
      <c r="AD352" s="24">
        <v>0.2</v>
      </c>
      <c r="AE352" s="24"/>
      <c r="AF352" s="24"/>
      <c r="AG352" s="24"/>
      <c r="AH352" s="28">
        <f t="shared" si="40"/>
        <v>1</v>
      </c>
      <c r="AI352" s="29">
        <v>0</v>
      </c>
      <c r="AJ352" s="30" t="s">
        <v>877</v>
      </c>
      <c r="AK352" s="47" t="s">
        <v>82</v>
      </c>
      <c r="AL352" s="47" t="s">
        <v>82</v>
      </c>
      <c r="AM352" s="31" t="s">
        <v>863</v>
      </c>
      <c r="AN352" s="31" t="s">
        <v>864</v>
      </c>
      <c r="AO352" s="31" t="s">
        <v>865</v>
      </c>
      <c r="AP352" s="25" t="s">
        <v>444</v>
      </c>
      <c r="AQ352" s="72"/>
    </row>
    <row r="353" spans="1:43" s="46" customFormat="1" ht="68.25" hidden="1" customHeight="1" x14ac:dyDescent="0.25">
      <c r="A353" s="42" t="s">
        <v>41</v>
      </c>
      <c r="B353" s="43" t="s">
        <v>437</v>
      </c>
      <c r="C353" s="43">
        <v>424</v>
      </c>
      <c r="D353" s="22" t="s">
        <v>860</v>
      </c>
      <c r="E353" s="22" t="s">
        <v>878</v>
      </c>
      <c r="F353" s="23">
        <v>44593</v>
      </c>
      <c r="G353" s="23">
        <v>44926</v>
      </c>
      <c r="H353" s="272"/>
      <c r="I353" s="24">
        <v>0.1</v>
      </c>
      <c r="J353" s="24"/>
      <c r="K353" s="24"/>
      <c r="L353" s="24">
        <v>0.1</v>
      </c>
      <c r="M353" s="24"/>
      <c r="N353" s="24">
        <v>0.2</v>
      </c>
      <c r="O353" s="24"/>
      <c r="P353" s="24"/>
      <c r="Q353" s="24"/>
      <c r="R353" s="24">
        <v>0.15</v>
      </c>
      <c r="S353" s="24"/>
      <c r="T353" s="24"/>
      <c r="U353" s="24"/>
      <c r="V353" s="24"/>
      <c r="W353" s="24"/>
      <c r="X353" s="24"/>
      <c r="Y353" s="24"/>
      <c r="Z353" s="24">
        <v>0.25</v>
      </c>
      <c r="AA353" s="24"/>
      <c r="AB353" s="24"/>
      <c r="AC353" s="24"/>
      <c r="AD353" s="24"/>
      <c r="AE353" s="24"/>
      <c r="AF353" s="24">
        <v>0.3</v>
      </c>
      <c r="AG353" s="24"/>
      <c r="AH353" s="28">
        <f t="shared" si="40"/>
        <v>1</v>
      </c>
      <c r="AI353" s="29">
        <v>0</v>
      </c>
      <c r="AJ353" s="30" t="s">
        <v>879</v>
      </c>
      <c r="AK353" s="47" t="s">
        <v>82</v>
      </c>
      <c r="AL353" s="47" t="s">
        <v>82</v>
      </c>
      <c r="AM353" s="31" t="s">
        <v>863</v>
      </c>
      <c r="AN353" s="31" t="s">
        <v>864</v>
      </c>
      <c r="AO353" s="31" t="s">
        <v>865</v>
      </c>
      <c r="AP353" s="25" t="s">
        <v>444</v>
      </c>
      <c r="AQ353" s="72"/>
    </row>
    <row r="354" spans="1:43" ht="56.25" hidden="1" customHeight="1" x14ac:dyDescent="0.25">
      <c r="A354" s="33" t="s">
        <v>41</v>
      </c>
      <c r="B354" s="32" t="s">
        <v>437</v>
      </c>
      <c r="C354" s="32">
        <v>424</v>
      </c>
      <c r="D354" s="22" t="s">
        <v>860</v>
      </c>
      <c r="E354" s="22" t="s">
        <v>880</v>
      </c>
      <c r="F354" s="23">
        <v>44593</v>
      </c>
      <c r="G354" s="23">
        <v>44926</v>
      </c>
      <c r="H354" s="272"/>
      <c r="I354" s="24">
        <v>0.1</v>
      </c>
      <c r="J354" s="24"/>
      <c r="K354" s="24"/>
      <c r="L354" s="24">
        <v>0.2</v>
      </c>
      <c r="M354" s="24"/>
      <c r="N354" s="24">
        <v>0.2</v>
      </c>
      <c r="O354" s="24"/>
      <c r="P354" s="24"/>
      <c r="Q354" s="24"/>
      <c r="R354" s="24"/>
      <c r="S354" s="24"/>
      <c r="T354" s="24"/>
      <c r="U354" s="24"/>
      <c r="V354" s="24">
        <v>0.4</v>
      </c>
      <c r="W354" s="24"/>
      <c r="X354" s="24"/>
      <c r="Y354" s="24"/>
      <c r="Z354" s="24"/>
      <c r="AA354" s="24"/>
      <c r="AB354" s="24"/>
      <c r="AC354" s="24"/>
      <c r="AD354" s="24"/>
      <c r="AE354" s="24"/>
      <c r="AF354" s="24">
        <v>0.2</v>
      </c>
      <c r="AG354" s="24"/>
      <c r="AH354" s="28">
        <f t="shared" si="40"/>
        <v>1</v>
      </c>
      <c r="AI354" s="29">
        <v>0</v>
      </c>
      <c r="AJ354" s="30" t="s">
        <v>881</v>
      </c>
      <c r="AK354" s="47" t="s">
        <v>82</v>
      </c>
      <c r="AL354" s="47" t="s">
        <v>82</v>
      </c>
      <c r="AM354" s="31" t="s">
        <v>863</v>
      </c>
      <c r="AN354" s="31" t="s">
        <v>864</v>
      </c>
      <c r="AO354" s="31" t="s">
        <v>865</v>
      </c>
      <c r="AP354" s="25" t="s">
        <v>444</v>
      </c>
      <c r="AQ354" s="73"/>
    </row>
    <row r="355" spans="1:43" ht="55.5" hidden="1" customHeight="1" x14ac:dyDescent="0.25">
      <c r="A355" s="33" t="s">
        <v>41</v>
      </c>
      <c r="B355" s="32" t="s">
        <v>437</v>
      </c>
      <c r="C355" s="32">
        <v>424</v>
      </c>
      <c r="D355" s="22" t="s">
        <v>860</v>
      </c>
      <c r="E355" s="22" t="s">
        <v>571</v>
      </c>
      <c r="F355" s="23">
        <v>44713</v>
      </c>
      <c r="G355" s="23">
        <v>44742</v>
      </c>
      <c r="H355" s="272"/>
      <c r="I355" s="24">
        <v>0.1</v>
      </c>
      <c r="J355" s="24"/>
      <c r="K355" s="24"/>
      <c r="L355" s="24"/>
      <c r="M355" s="24"/>
      <c r="N355" s="24"/>
      <c r="O355" s="24"/>
      <c r="P355" s="24"/>
      <c r="Q355" s="24"/>
      <c r="R355" s="24"/>
      <c r="S355" s="24"/>
      <c r="T355" s="24">
        <v>1</v>
      </c>
      <c r="U355" s="24"/>
      <c r="V355" s="24"/>
      <c r="W355" s="24"/>
      <c r="X355" s="24"/>
      <c r="Y355" s="24"/>
      <c r="Z355" s="24"/>
      <c r="AA355" s="24"/>
      <c r="AB355" s="24"/>
      <c r="AC355" s="24"/>
      <c r="AD355" s="24"/>
      <c r="AE355" s="24"/>
      <c r="AF355" s="24"/>
      <c r="AG355" s="24"/>
      <c r="AH355" s="28">
        <f t="shared" si="40"/>
        <v>1</v>
      </c>
      <c r="AI355" s="29">
        <v>0</v>
      </c>
      <c r="AJ355" s="22" t="s">
        <v>522</v>
      </c>
      <c r="AK355" s="47" t="s">
        <v>82</v>
      </c>
      <c r="AL355" s="47" t="s">
        <v>82</v>
      </c>
      <c r="AM355" s="31" t="s">
        <v>863</v>
      </c>
      <c r="AN355" s="31" t="s">
        <v>864</v>
      </c>
      <c r="AO355" s="31" t="s">
        <v>865</v>
      </c>
      <c r="AP355" s="25" t="s">
        <v>444</v>
      </c>
      <c r="AQ355" s="73"/>
    </row>
    <row r="356" spans="1:43" x14ac:dyDescent="0.25">
      <c r="AL356" s="67"/>
    </row>
    <row r="361" spans="1:43" ht="15" x14ac:dyDescent="0.25">
      <c r="E361" s="39"/>
    </row>
  </sheetData>
  <autoFilter ref="A7:AQ355">
    <filterColumn colId="3">
      <filters>
        <filter val="PI 7687 Política pública de medios comunitarios formulada"/>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Q7:AQ9"/>
    <mergeCell ref="H332:H334"/>
    <mergeCell ref="H335:H339"/>
    <mergeCell ref="AK335:AK339"/>
    <mergeCell ref="AL335:AL339"/>
    <mergeCell ref="H340:H345"/>
    <mergeCell ref="H346:H355"/>
    <mergeCell ref="AL314:AL316"/>
    <mergeCell ref="H317:H325"/>
    <mergeCell ref="AK317:AK325"/>
    <mergeCell ref="AL317:AL325"/>
    <mergeCell ref="H327:H331"/>
    <mergeCell ref="AK327:AK331"/>
    <mergeCell ref="AL327:AL331"/>
    <mergeCell ref="AK282:AK283"/>
    <mergeCell ref="H299:H302"/>
    <mergeCell ref="H303:H305"/>
    <mergeCell ref="H306:H309"/>
    <mergeCell ref="H310:H313"/>
    <mergeCell ref="H314:H316"/>
    <mergeCell ref="AK314:AK316"/>
    <mergeCell ref="H255:H259"/>
    <mergeCell ref="H260:H264"/>
    <mergeCell ref="AK260:AK264"/>
    <mergeCell ref="AL260:AL264"/>
    <mergeCell ref="H265:H266"/>
    <mergeCell ref="H267:H270"/>
    <mergeCell ref="AK267:AK270"/>
    <mergeCell ref="AL267:AL298"/>
    <mergeCell ref="H271:H281"/>
    <mergeCell ref="H282:H298"/>
    <mergeCell ref="H235:H242"/>
    <mergeCell ref="AL243:AL250"/>
    <mergeCell ref="H244:H245"/>
    <mergeCell ref="H246:H250"/>
    <mergeCell ref="AK246:AK250"/>
    <mergeCell ref="H251:H254"/>
    <mergeCell ref="AK251:AK254"/>
    <mergeCell ref="AL251:AL254"/>
    <mergeCell ref="H209:H218"/>
    <mergeCell ref="H219:H221"/>
    <mergeCell ref="AK219:AK221"/>
    <mergeCell ref="AL219:AL221"/>
    <mergeCell ref="H222:H227"/>
    <mergeCell ref="AK222:AK227"/>
    <mergeCell ref="AL222:AL233"/>
    <mergeCell ref="H228:H233"/>
    <mergeCell ref="AK228:AK233"/>
    <mergeCell ref="H184:H190"/>
    <mergeCell ref="H191:H195"/>
    <mergeCell ref="AK191:AK195"/>
    <mergeCell ref="AL191:AL195"/>
    <mergeCell ref="H197:H203"/>
    <mergeCell ref="AK197:AK203"/>
    <mergeCell ref="AL197:AL208"/>
    <mergeCell ref="H204:H208"/>
    <mergeCell ref="AK204:AK208"/>
    <mergeCell ref="H174:H178"/>
    <mergeCell ref="AK174:AK178"/>
    <mergeCell ref="AL174:AL178"/>
    <mergeCell ref="H179:H183"/>
    <mergeCell ref="AK179:AK183"/>
    <mergeCell ref="AL179:AL183"/>
    <mergeCell ref="H149:H161"/>
    <mergeCell ref="AK149:AK161"/>
    <mergeCell ref="AL149:AL161"/>
    <mergeCell ref="H162:H167"/>
    <mergeCell ref="AK162:AK167"/>
    <mergeCell ref="AL162:AL173"/>
    <mergeCell ref="H168:H173"/>
    <mergeCell ref="AK168:AK173"/>
    <mergeCell ref="H98:H107"/>
    <mergeCell ref="H108:H110"/>
    <mergeCell ref="H112:H122"/>
    <mergeCell ref="H123:H129"/>
    <mergeCell ref="H130:H141"/>
    <mergeCell ref="H142:H147"/>
    <mergeCell ref="H77:H82"/>
    <mergeCell ref="H83:H85"/>
    <mergeCell ref="H86:H89"/>
    <mergeCell ref="AK86:AK89"/>
    <mergeCell ref="AL86:AL89"/>
    <mergeCell ref="H90:H97"/>
    <mergeCell ref="D23:D25"/>
    <mergeCell ref="H23:H30"/>
    <mergeCell ref="H31:H53"/>
    <mergeCell ref="H54:H68"/>
    <mergeCell ref="H69:H73"/>
    <mergeCell ref="H74:H76"/>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
    <dataValidation allowBlank="1" showInputMessage="1" showErrorMessage="1" prompt="Son los hitos o grandes actividades a ejecutar en el plan de acción y que se pueden medir en tiempo de ejecución, producto o entregables._x000a__x000a_Nota: formular en infinitivo" sqref="D65223 D65213:D65214"/>
    <dataValidation allowBlank="1" showInputMessage="1" showErrorMessage="1" prompt="Describir el alcance de la tarea. En este sentido se deben detallar  los principales aspectos que permitirán tener claro lo que deben realizar, los entregables y los resultados esperados. " sqref="E65223:F65223 E65213:F65214"/>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6"/>
  <sheetViews>
    <sheetView view="pageBreakPreview" topLeftCell="AI1" zoomScale="85" zoomScaleNormal="100" zoomScaleSheetLayoutView="85" workbookViewId="0">
      <selection activeCell="F314" sqref="F314"/>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8.28515625" style="1" customWidth="1"/>
    <col min="44" max="16384" width="11.42578125" style="1"/>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5.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x14ac:dyDescent="0.25">
      <c r="E4" s="7"/>
      <c r="F4" s="7"/>
      <c r="AJ4" s="5"/>
      <c r="AK4" s="5"/>
      <c r="AL4" s="5"/>
    </row>
    <row r="5" spans="1:43" ht="27.75" customHeight="1" x14ac:dyDescent="0.25">
      <c r="A5" s="9" t="s">
        <v>3</v>
      </c>
      <c r="B5" s="10">
        <v>44586</v>
      </c>
      <c r="C5" s="35" t="s">
        <v>4</v>
      </c>
      <c r="D5" s="37">
        <v>44708</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293" t="s">
        <v>919</v>
      </c>
    </row>
    <row r="8" spans="1:43" ht="27" hidden="1"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293"/>
    </row>
    <row r="9" spans="1:43" ht="63" hidden="1" customHeight="1" x14ac:dyDescent="0.25">
      <c r="A9" s="293"/>
      <c r="B9" s="293"/>
      <c r="C9" s="293"/>
      <c r="D9" s="293"/>
      <c r="E9" s="293"/>
      <c r="F9" s="293"/>
      <c r="G9" s="293"/>
      <c r="H9" s="293"/>
      <c r="I9" s="29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93"/>
      <c r="AI9" s="293"/>
      <c r="AJ9" s="293"/>
      <c r="AK9" s="293"/>
      <c r="AL9" s="296"/>
      <c r="AM9" s="293"/>
      <c r="AN9" s="293"/>
      <c r="AO9" s="293"/>
      <c r="AP9" s="293"/>
      <c r="AQ9" s="293"/>
    </row>
    <row r="10" spans="1:43" s="46" customFormat="1" ht="105" hidden="1" customHeight="1" x14ac:dyDescent="0.25">
      <c r="A10" s="42" t="s">
        <v>41</v>
      </c>
      <c r="B10" s="43" t="s">
        <v>42</v>
      </c>
      <c r="C10" s="43">
        <v>526</v>
      </c>
      <c r="D10" s="22" t="s">
        <v>43</v>
      </c>
      <c r="E10" s="22" t="s">
        <v>44</v>
      </c>
      <c r="F10" s="23">
        <v>44593</v>
      </c>
      <c r="G10" s="23">
        <v>44620</v>
      </c>
      <c r="H10" s="271">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90">
        <v>1</v>
      </c>
      <c r="AL10" s="269">
        <v>2153221339</v>
      </c>
      <c r="AM10" s="45" t="s">
        <v>46</v>
      </c>
      <c r="AN10" s="45" t="s">
        <v>47</v>
      </c>
      <c r="AO10" s="25" t="s">
        <v>48</v>
      </c>
      <c r="AP10" s="25" t="s">
        <v>49</v>
      </c>
      <c r="AQ10" s="72"/>
    </row>
    <row r="11" spans="1:43" s="46" customFormat="1" ht="93" hidden="1" customHeight="1" x14ac:dyDescent="0.25">
      <c r="A11" s="42" t="s">
        <v>41</v>
      </c>
      <c r="B11" s="43" t="s">
        <v>42</v>
      </c>
      <c r="C11" s="43">
        <v>526</v>
      </c>
      <c r="D11" s="22" t="s">
        <v>43</v>
      </c>
      <c r="E11" s="22" t="s">
        <v>50</v>
      </c>
      <c r="F11" s="23">
        <v>44621</v>
      </c>
      <c r="G11" s="23">
        <v>44895</v>
      </c>
      <c r="H11" s="271"/>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91"/>
      <c r="AL11" s="270"/>
      <c r="AM11" s="45" t="s">
        <v>46</v>
      </c>
      <c r="AN11" s="25" t="s">
        <v>48</v>
      </c>
      <c r="AO11" s="45" t="s">
        <v>47</v>
      </c>
      <c r="AP11" s="25" t="s">
        <v>49</v>
      </c>
      <c r="AQ11" s="72"/>
    </row>
    <row r="12" spans="1:43" s="46" customFormat="1" ht="68.25" hidden="1" customHeight="1" x14ac:dyDescent="0.25">
      <c r="A12" s="42" t="s">
        <v>41</v>
      </c>
      <c r="B12" s="43" t="s">
        <v>42</v>
      </c>
      <c r="C12" s="43">
        <v>526</v>
      </c>
      <c r="D12" s="22" t="s">
        <v>43</v>
      </c>
      <c r="E12" s="22" t="s">
        <v>52</v>
      </c>
      <c r="F12" s="23">
        <v>44621</v>
      </c>
      <c r="G12" s="23">
        <v>44910</v>
      </c>
      <c r="H12" s="271"/>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91"/>
      <c r="AL12" s="270"/>
      <c r="AM12" s="45" t="s">
        <v>46</v>
      </c>
      <c r="AN12" s="25" t="s">
        <v>48</v>
      </c>
      <c r="AO12" s="45" t="s">
        <v>47</v>
      </c>
      <c r="AP12" s="25" t="s">
        <v>49</v>
      </c>
      <c r="AQ12" s="72"/>
    </row>
    <row r="13" spans="1:43" s="46" customFormat="1" ht="83.25" hidden="1" customHeight="1" x14ac:dyDescent="0.25">
      <c r="A13" s="42" t="s">
        <v>41</v>
      </c>
      <c r="B13" s="43" t="s">
        <v>42</v>
      </c>
      <c r="C13" s="43">
        <v>526</v>
      </c>
      <c r="D13" s="22" t="s">
        <v>43</v>
      </c>
      <c r="E13" s="22" t="s">
        <v>54</v>
      </c>
      <c r="F13" s="23">
        <v>44743</v>
      </c>
      <c r="G13" s="23">
        <v>44910</v>
      </c>
      <c r="H13" s="271"/>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92"/>
      <c r="AL13" s="277"/>
      <c r="AM13" s="45" t="s">
        <v>46</v>
      </c>
      <c r="AN13" s="45" t="s">
        <v>47</v>
      </c>
      <c r="AO13" s="25" t="s">
        <v>48</v>
      </c>
      <c r="AP13" s="25" t="s">
        <v>49</v>
      </c>
      <c r="AQ13" s="72"/>
    </row>
    <row r="14" spans="1:43" s="46" customFormat="1" ht="84.75" hidden="1" customHeight="1" x14ac:dyDescent="0.25">
      <c r="A14" s="42" t="s">
        <v>41</v>
      </c>
      <c r="B14" s="43" t="s">
        <v>42</v>
      </c>
      <c r="C14" s="43">
        <v>527</v>
      </c>
      <c r="D14" s="22" t="s">
        <v>56</v>
      </c>
      <c r="E14" s="22" t="s">
        <v>57</v>
      </c>
      <c r="F14" s="23">
        <v>44593</v>
      </c>
      <c r="G14" s="23">
        <v>44620</v>
      </c>
      <c r="H14" s="271">
        <f>+I14+I15+I16+I18+I19+I20+I21+I22+I23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302">
        <v>1</v>
      </c>
      <c r="AL14" s="269">
        <v>1048640000</v>
      </c>
      <c r="AM14" s="45" t="s">
        <v>59</v>
      </c>
      <c r="AN14" s="45" t="s">
        <v>60</v>
      </c>
      <c r="AO14" s="25" t="s">
        <v>48</v>
      </c>
      <c r="AP14" s="25" t="s">
        <v>49</v>
      </c>
      <c r="AQ14" s="72"/>
    </row>
    <row r="15" spans="1:43" s="46" customFormat="1" ht="90.75" hidden="1" customHeight="1" x14ac:dyDescent="0.25">
      <c r="A15" s="42" t="s">
        <v>41</v>
      </c>
      <c r="B15" s="43" t="s">
        <v>42</v>
      </c>
      <c r="C15" s="43">
        <v>527</v>
      </c>
      <c r="D15" s="22" t="s">
        <v>56</v>
      </c>
      <c r="E15" s="22" t="s">
        <v>61</v>
      </c>
      <c r="F15" s="23">
        <v>44593</v>
      </c>
      <c r="G15" s="23">
        <v>44773</v>
      </c>
      <c r="H15" s="271"/>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302"/>
      <c r="AL15" s="270"/>
      <c r="AM15" s="45" t="s">
        <v>59</v>
      </c>
      <c r="AN15" s="45" t="s">
        <v>60</v>
      </c>
      <c r="AO15" s="25" t="s">
        <v>48</v>
      </c>
      <c r="AP15" s="25" t="s">
        <v>49</v>
      </c>
      <c r="AQ15" s="72"/>
    </row>
    <row r="16" spans="1:43" s="46" customFormat="1" ht="162.75" customHeight="1" x14ac:dyDescent="0.25">
      <c r="A16" s="69" t="s">
        <v>41</v>
      </c>
      <c r="B16" s="70" t="s">
        <v>42</v>
      </c>
      <c r="C16" s="70">
        <v>527</v>
      </c>
      <c r="D16" s="71" t="s">
        <v>56</v>
      </c>
      <c r="E16" s="71" t="s">
        <v>63</v>
      </c>
      <c r="F16" s="81">
        <v>44621</v>
      </c>
      <c r="G16" s="81">
        <v>44712</v>
      </c>
      <c r="H16" s="271"/>
      <c r="I16" s="68">
        <v>0.1</v>
      </c>
      <c r="J16" s="68"/>
      <c r="K16" s="68"/>
      <c r="L16" s="68"/>
      <c r="M16" s="68"/>
      <c r="N16" s="68">
        <v>0.2</v>
      </c>
      <c r="O16" s="68"/>
      <c r="P16" s="68">
        <v>0.3</v>
      </c>
      <c r="Q16" s="68"/>
      <c r="R16" s="68">
        <v>0.5</v>
      </c>
      <c r="S16" s="68"/>
      <c r="T16" s="68"/>
      <c r="U16" s="68"/>
      <c r="V16" s="68"/>
      <c r="W16" s="68"/>
      <c r="X16" s="68"/>
      <c r="Y16" s="68"/>
      <c r="Z16" s="68"/>
      <c r="AA16" s="68"/>
      <c r="AB16" s="68"/>
      <c r="AC16" s="68"/>
      <c r="AD16" s="68"/>
      <c r="AE16" s="68"/>
      <c r="AF16" s="68"/>
      <c r="AG16" s="68"/>
      <c r="AH16" s="68">
        <f t="shared" si="0"/>
        <v>1</v>
      </c>
      <c r="AI16" s="77">
        <f t="shared" si="0"/>
        <v>0</v>
      </c>
      <c r="AJ16" s="71" t="s">
        <v>64</v>
      </c>
      <c r="AK16" s="302"/>
      <c r="AL16" s="270"/>
      <c r="AM16" s="78" t="s">
        <v>59</v>
      </c>
      <c r="AN16" s="78" t="s">
        <v>60</v>
      </c>
      <c r="AO16" s="79" t="s">
        <v>48</v>
      </c>
      <c r="AP16" s="79" t="s">
        <v>49</v>
      </c>
      <c r="AQ16" s="314" t="s">
        <v>935</v>
      </c>
    </row>
    <row r="17" spans="1:43" s="46" customFormat="1" ht="163.5" customHeight="1" x14ac:dyDescent="0.25">
      <c r="A17" s="69" t="s">
        <v>41</v>
      </c>
      <c r="B17" s="70" t="s">
        <v>42</v>
      </c>
      <c r="C17" s="70">
        <v>527</v>
      </c>
      <c r="D17" s="71" t="s">
        <v>56</v>
      </c>
      <c r="E17" s="71" t="s">
        <v>63</v>
      </c>
      <c r="F17" s="81">
        <v>44621</v>
      </c>
      <c r="G17" s="93">
        <v>44773</v>
      </c>
      <c r="H17" s="271"/>
      <c r="I17" s="68">
        <v>0.1</v>
      </c>
      <c r="J17" s="68"/>
      <c r="K17" s="68"/>
      <c r="L17" s="68"/>
      <c r="M17" s="68"/>
      <c r="N17" s="68">
        <v>0.2</v>
      </c>
      <c r="O17" s="68"/>
      <c r="P17" s="68">
        <v>0.3</v>
      </c>
      <c r="Q17" s="68"/>
      <c r="R17" s="68"/>
      <c r="S17" s="68"/>
      <c r="T17" s="68"/>
      <c r="U17" s="68"/>
      <c r="V17" s="76">
        <v>0.5</v>
      </c>
      <c r="W17" s="68"/>
      <c r="X17" s="68"/>
      <c r="Y17" s="68"/>
      <c r="Z17" s="68"/>
      <c r="AA17" s="68"/>
      <c r="AB17" s="68"/>
      <c r="AC17" s="68"/>
      <c r="AD17" s="68"/>
      <c r="AE17" s="68"/>
      <c r="AF17" s="68"/>
      <c r="AG17" s="68"/>
      <c r="AH17" s="68">
        <f t="shared" ref="AH17" si="1">+J17+L17+N17+P17+R17+T17+V17+X17+Z17+AB17+AD17+AF17</f>
        <v>1</v>
      </c>
      <c r="AI17" s="77">
        <f t="shared" ref="AI17" si="2">+K17+M17+O17+Q17+S17+U17+W17+Y17+AA17+AC17+AE17+AG17</f>
        <v>0</v>
      </c>
      <c r="AJ17" s="71" t="s">
        <v>64</v>
      </c>
      <c r="AK17" s="302"/>
      <c r="AL17" s="270"/>
      <c r="AM17" s="78" t="s">
        <v>59</v>
      </c>
      <c r="AN17" s="78" t="s">
        <v>60</v>
      </c>
      <c r="AO17" s="79" t="s">
        <v>48</v>
      </c>
      <c r="AP17" s="79" t="s">
        <v>49</v>
      </c>
      <c r="AQ17" s="315"/>
    </row>
    <row r="18" spans="1:43" s="46" customFormat="1" ht="72" hidden="1" customHeight="1" x14ac:dyDescent="0.25">
      <c r="A18" s="42" t="s">
        <v>41</v>
      </c>
      <c r="B18" s="43" t="s">
        <v>42</v>
      </c>
      <c r="C18" s="43">
        <v>527</v>
      </c>
      <c r="D18" s="22" t="s">
        <v>56</v>
      </c>
      <c r="E18" s="22" t="s">
        <v>65</v>
      </c>
      <c r="F18" s="23">
        <v>44713</v>
      </c>
      <c r="G18" s="23">
        <v>44773</v>
      </c>
      <c r="H18" s="271"/>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302"/>
      <c r="AL18" s="270"/>
      <c r="AM18" s="45" t="s">
        <v>59</v>
      </c>
      <c r="AN18" s="45" t="s">
        <v>60</v>
      </c>
      <c r="AO18" s="25" t="s">
        <v>48</v>
      </c>
      <c r="AP18" s="25" t="s">
        <v>49</v>
      </c>
      <c r="AQ18" s="72"/>
    </row>
    <row r="19" spans="1:43" s="46" customFormat="1" ht="65.25" hidden="1" customHeight="1" x14ac:dyDescent="0.25">
      <c r="A19" s="42" t="s">
        <v>41</v>
      </c>
      <c r="B19" s="43" t="s">
        <v>42</v>
      </c>
      <c r="C19" s="43">
        <v>527</v>
      </c>
      <c r="D19" s="22" t="s">
        <v>56</v>
      </c>
      <c r="E19" s="22" t="s">
        <v>67</v>
      </c>
      <c r="F19" s="23">
        <v>44621</v>
      </c>
      <c r="G19" s="23">
        <v>44651</v>
      </c>
      <c r="H19" s="271"/>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302"/>
      <c r="AL19" s="270"/>
      <c r="AM19" s="45" t="s">
        <v>59</v>
      </c>
      <c r="AN19" s="45" t="s">
        <v>60</v>
      </c>
      <c r="AO19" s="25" t="s">
        <v>48</v>
      </c>
      <c r="AP19" s="25" t="s">
        <v>49</v>
      </c>
      <c r="AQ19" s="72"/>
    </row>
    <row r="20" spans="1:43" s="46" customFormat="1" ht="66" hidden="1" customHeight="1" x14ac:dyDescent="0.25">
      <c r="A20" s="42" t="s">
        <v>41</v>
      </c>
      <c r="B20" s="43" t="s">
        <v>42</v>
      </c>
      <c r="C20" s="43">
        <v>527</v>
      </c>
      <c r="D20" s="22" t="s">
        <v>56</v>
      </c>
      <c r="E20" s="22" t="s">
        <v>69</v>
      </c>
      <c r="F20" s="23">
        <v>44835</v>
      </c>
      <c r="G20" s="23">
        <v>44895</v>
      </c>
      <c r="H20" s="271"/>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302"/>
      <c r="AL20" s="270"/>
      <c r="AM20" s="45" t="s">
        <v>59</v>
      </c>
      <c r="AN20" s="45" t="s">
        <v>60</v>
      </c>
      <c r="AO20" s="25" t="s">
        <v>48</v>
      </c>
      <c r="AP20" s="25" t="s">
        <v>49</v>
      </c>
      <c r="AQ20" s="72"/>
    </row>
    <row r="21" spans="1:43" s="46" customFormat="1" ht="70.5" hidden="1" customHeight="1" x14ac:dyDescent="0.25">
      <c r="A21" s="42" t="s">
        <v>41</v>
      </c>
      <c r="B21" s="43" t="s">
        <v>42</v>
      </c>
      <c r="C21" s="43">
        <v>527</v>
      </c>
      <c r="D21" s="22" t="s">
        <v>56</v>
      </c>
      <c r="E21" s="22" t="s">
        <v>71</v>
      </c>
      <c r="F21" s="23">
        <v>44743</v>
      </c>
      <c r="G21" s="23">
        <v>44895</v>
      </c>
      <c r="H21" s="271"/>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302"/>
      <c r="AL21" s="270"/>
      <c r="AM21" s="45" t="s">
        <v>73</v>
      </c>
      <c r="AN21" s="45" t="s">
        <v>74</v>
      </c>
      <c r="AO21" s="25" t="s">
        <v>48</v>
      </c>
      <c r="AP21" s="25" t="s">
        <v>49</v>
      </c>
      <c r="AQ21" s="72"/>
    </row>
    <row r="22" spans="1:43" s="46" customFormat="1" ht="84" hidden="1" customHeight="1" x14ac:dyDescent="0.25">
      <c r="A22" s="42" t="s">
        <v>41</v>
      </c>
      <c r="B22" s="43" t="s">
        <v>42</v>
      </c>
      <c r="C22" s="43">
        <v>527</v>
      </c>
      <c r="D22" s="22" t="s">
        <v>56</v>
      </c>
      <c r="E22" s="22" t="s">
        <v>75</v>
      </c>
      <c r="F22" s="23">
        <v>44593</v>
      </c>
      <c r="G22" s="23">
        <v>44895</v>
      </c>
      <c r="H22" s="271"/>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302"/>
      <c r="AL22" s="270"/>
      <c r="AM22" s="45" t="s">
        <v>73</v>
      </c>
      <c r="AN22" s="45" t="s">
        <v>74</v>
      </c>
      <c r="AO22" s="25" t="s">
        <v>48</v>
      </c>
      <c r="AP22" s="25" t="s">
        <v>49</v>
      </c>
      <c r="AQ22" s="72"/>
    </row>
    <row r="23" spans="1:43" s="46" customFormat="1" ht="91.5" hidden="1" customHeight="1" x14ac:dyDescent="0.25">
      <c r="A23" s="42" t="s">
        <v>41</v>
      </c>
      <c r="B23" s="43" t="s">
        <v>42</v>
      </c>
      <c r="C23" s="43">
        <v>527</v>
      </c>
      <c r="D23" s="22" t="s">
        <v>56</v>
      </c>
      <c r="E23" s="22" t="s">
        <v>77</v>
      </c>
      <c r="F23" s="23">
        <v>44562</v>
      </c>
      <c r="G23" s="23">
        <v>44773</v>
      </c>
      <c r="H23" s="271"/>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302"/>
      <c r="AL23" s="277"/>
      <c r="AM23" s="45" t="s">
        <v>73</v>
      </c>
      <c r="AN23" s="45" t="s">
        <v>74</v>
      </c>
      <c r="AO23" s="25" t="s">
        <v>48</v>
      </c>
      <c r="AP23" s="25" t="s">
        <v>49</v>
      </c>
      <c r="AQ23" s="72"/>
    </row>
    <row r="24" spans="1:43" s="46" customFormat="1" ht="81.75" hidden="1" customHeight="1" x14ac:dyDescent="0.25">
      <c r="A24" s="42" t="s">
        <v>41</v>
      </c>
      <c r="B24" s="43" t="s">
        <v>42</v>
      </c>
      <c r="C24" s="43">
        <v>526</v>
      </c>
      <c r="D24" s="313" t="s">
        <v>79</v>
      </c>
      <c r="E24" s="22" t="s">
        <v>80</v>
      </c>
      <c r="F24" s="23">
        <v>44621</v>
      </c>
      <c r="G24" s="23">
        <v>44910</v>
      </c>
      <c r="H24" s="271">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x14ac:dyDescent="0.25">
      <c r="A25" s="42" t="s">
        <v>41</v>
      </c>
      <c r="B25" s="43" t="s">
        <v>42</v>
      </c>
      <c r="C25" s="43">
        <v>526</v>
      </c>
      <c r="D25" s="313"/>
      <c r="E25" s="22" t="s">
        <v>85</v>
      </c>
      <c r="F25" s="23">
        <v>44835</v>
      </c>
      <c r="G25" s="23">
        <v>44865</v>
      </c>
      <c r="H25" s="271"/>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x14ac:dyDescent="0.25">
      <c r="A26" s="42" t="s">
        <v>41</v>
      </c>
      <c r="B26" s="43" t="s">
        <v>42</v>
      </c>
      <c r="C26" s="43">
        <v>526</v>
      </c>
      <c r="D26" s="313"/>
      <c r="E26" s="22" t="s">
        <v>87</v>
      </c>
      <c r="F26" s="23">
        <v>44621</v>
      </c>
      <c r="G26" s="23">
        <v>44772</v>
      </c>
      <c r="H26" s="271"/>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x14ac:dyDescent="0.25">
      <c r="A27" s="42" t="s">
        <v>41</v>
      </c>
      <c r="B27" s="43" t="s">
        <v>42</v>
      </c>
      <c r="C27" s="43">
        <v>526</v>
      </c>
      <c r="D27" s="22" t="s">
        <v>89</v>
      </c>
      <c r="E27" s="22" t="s">
        <v>90</v>
      </c>
      <c r="F27" s="23">
        <v>44607</v>
      </c>
      <c r="G27" s="23">
        <v>44742</v>
      </c>
      <c r="H27" s="271"/>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x14ac:dyDescent="0.25">
      <c r="A28" s="42" t="s">
        <v>41</v>
      </c>
      <c r="B28" s="43" t="s">
        <v>42</v>
      </c>
      <c r="C28" s="43">
        <v>526</v>
      </c>
      <c r="D28" s="22" t="s">
        <v>92</v>
      </c>
      <c r="E28" s="22" t="s">
        <v>93</v>
      </c>
      <c r="F28" s="23">
        <v>44593</v>
      </c>
      <c r="G28" s="23">
        <v>44865</v>
      </c>
      <c r="H28" s="271"/>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x14ac:dyDescent="0.25">
      <c r="A29" s="42" t="s">
        <v>41</v>
      </c>
      <c r="B29" s="43" t="s">
        <v>42</v>
      </c>
      <c r="C29" s="43">
        <v>526</v>
      </c>
      <c r="D29" s="22" t="s">
        <v>95</v>
      </c>
      <c r="E29" s="22" t="s">
        <v>96</v>
      </c>
      <c r="F29" s="23">
        <v>44593</v>
      </c>
      <c r="G29" s="23">
        <v>44711</v>
      </c>
      <c r="H29" s="271"/>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x14ac:dyDescent="0.25">
      <c r="A30" s="42" t="s">
        <v>41</v>
      </c>
      <c r="B30" s="43" t="s">
        <v>42</v>
      </c>
      <c r="C30" s="43">
        <v>526</v>
      </c>
      <c r="D30" s="22" t="s">
        <v>98</v>
      </c>
      <c r="E30" s="22" t="s">
        <v>99</v>
      </c>
      <c r="F30" s="23">
        <v>44652</v>
      </c>
      <c r="G30" s="23">
        <v>44910</v>
      </c>
      <c r="H30" s="271"/>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x14ac:dyDescent="0.25">
      <c r="A31" s="42" t="s">
        <v>41</v>
      </c>
      <c r="B31" s="43" t="s">
        <v>42</v>
      </c>
      <c r="C31" s="43">
        <v>526</v>
      </c>
      <c r="D31" s="22" t="s">
        <v>101</v>
      </c>
      <c r="E31" s="22" t="s">
        <v>102</v>
      </c>
      <c r="F31" s="23">
        <v>44621</v>
      </c>
      <c r="G31" s="23">
        <v>44926</v>
      </c>
      <c r="H31" s="271"/>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x14ac:dyDescent="0.25">
      <c r="A32" s="42" t="s">
        <v>41</v>
      </c>
      <c r="B32" s="43" t="s">
        <v>42</v>
      </c>
      <c r="C32" s="43">
        <v>526</v>
      </c>
      <c r="D32" s="22" t="s">
        <v>104</v>
      </c>
      <c r="E32" s="22" t="s">
        <v>105</v>
      </c>
      <c r="F32" s="23">
        <v>44593</v>
      </c>
      <c r="G32" s="23">
        <v>44620</v>
      </c>
      <c r="H32" s="271">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x14ac:dyDescent="0.25">
      <c r="A33" s="42" t="s">
        <v>41</v>
      </c>
      <c r="B33" s="43" t="s">
        <v>42</v>
      </c>
      <c r="C33" s="43">
        <v>526</v>
      </c>
      <c r="D33" s="22" t="s">
        <v>109</v>
      </c>
      <c r="E33" s="22" t="s">
        <v>110</v>
      </c>
      <c r="F33" s="23">
        <v>44621</v>
      </c>
      <c r="G33" s="23">
        <v>44651</v>
      </c>
      <c r="H33" s="271"/>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x14ac:dyDescent="0.25">
      <c r="A34" s="42" t="s">
        <v>41</v>
      </c>
      <c r="B34" s="43" t="s">
        <v>42</v>
      </c>
      <c r="C34" s="43">
        <v>526</v>
      </c>
      <c r="D34" s="22" t="s">
        <v>112</v>
      </c>
      <c r="E34" s="22" t="s">
        <v>113</v>
      </c>
      <c r="F34" s="23">
        <v>44652</v>
      </c>
      <c r="G34" s="23">
        <v>44923</v>
      </c>
      <c r="H34" s="271"/>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x14ac:dyDescent="0.25">
      <c r="A35" s="42" t="s">
        <v>41</v>
      </c>
      <c r="B35" s="43" t="s">
        <v>42</v>
      </c>
      <c r="C35" s="43">
        <v>526</v>
      </c>
      <c r="D35" s="22" t="s">
        <v>115</v>
      </c>
      <c r="E35" s="22" t="s">
        <v>116</v>
      </c>
      <c r="F35" s="23">
        <v>44682</v>
      </c>
      <c r="G35" s="23">
        <v>44895</v>
      </c>
      <c r="H35" s="271"/>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x14ac:dyDescent="0.25">
      <c r="A36" s="42" t="s">
        <v>41</v>
      </c>
      <c r="B36" s="43" t="s">
        <v>42</v>
      </c>
      <c r="C36" s="43">
        <v>526</v>
      </c>
      <c r="D36" s="22" t="s">
        <v>118</v>
      </c>
      <c r="E36" s="22" t="s">
        <v>119</v>
      </c>
      <c r="F36" s="23">
        <v>44713</v>
      </c>
      <c r="G36" s="23">
        <v>44895</v>
      </c>
      <c r="H36" s="271"/>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x14ac:dyDescent="0.25">
      <c r="A37" s="42" t="s">
        <v>41</v>
      </c>
      <c r="B37" s="43" t="s">
        <v>42</v>
      </c>
      <c r="C37" s="43">
        <v>526</v>
      </c>
      <c r="D37" s="22" t="s">
        <v>121</v>
      </c>
      <c r="E37" s="22" t="s">
        <v>122</v>
      </c>
      <c r="F37" s="23">
        <v>44682</v>
      </c>
      <c r="G37" s="23">
        <v>44804</v>
      </c>
      <c r="H37" s="271"/>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x14ac:dyDescent="0.25">
      <c r="A38" s="42" t="s">
        <v>41</v>
      </c>
      <c r="B38" s="43" t="s">
        <v>42</v>
      </c>
      <c r="C38" s="43">
        <v>526</v>
      </c>
      <c r="D38" s="22" t="s">
        <v>123</v>
      </c>
      <c r="E38" s="22" t="s">
        <v>124</v>
      </c>
      <c r="F38" s="23">
        <v>44621</v>
      </c>
      <c r="G38" s="23">
        <v>44865</v>
      </c>
      <c r="H38" s="271"/>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x14ac:dyDescent="0.25">
      <c r="A39" s="42" t="s">
        <v>41</v>
      </c>
      <c r="B39" s="43" t="s">
        <v>42</v>
      </c>
      <c r="C39" s="43">
        <v>526</v>
      </c>
      <c r="D39" s="22" t="s">
        <v>123</v>
      </c>
      <c r="E39" s="22" t="s">
        <v>125</v>
      </c>
      <c r="F39" s="23">
        <v>44713</v>
      </c>
      <c r="G39" s="23">
        <v>44773</v>
      </c>
      <c r="H39" s="271"/>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x14ac:dyDescent="0.25">
      <c r="A40" s="42" t="s">
        <v>41</v>
      </c>
      <c r="B40" s="43" t="s">
        <v>42</v>
      </c>
      <c r="C40" s="43">
        <v>526</v>
      </c>
      <c r="D40" s="22" t="s">
        <v>123</v>
      </c>
      <c r="E40" s="22" t="s">
        <v>126</v>
      </c>
      <c r="F40" s="23">
        <v>44621</v>
      </c>
      <c r="G40" s="23">
        <v>44923</v>
      </c>
      <c r="H40" s="271"/>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x14ac:dyDescent="0.25">
      <c r="A41" s="42" t="s">
        <v>41</v>
      </c>
      <c r="B41" s="43" t="s">
        <v>42</v>
      </c>
      <c r="C41" s="43">
        <v>526</v>
      </c>
      <c r="D41" s="22" t="s">
        <v>128</v>
      </c>
      <c r="E41" s="22" t="s">
        <v>129</v>
      </c>
      <c r="F41" s="23">
        <v>44621</v>
      </c>
      <c r="G41" s="23">
        <v>44711</v>
      </c>
      <c r="H41" s="271"/>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x14ac:dyDescent="0.25">
      <c r="A42" s="42" t="s">
        <v>41</v>
      </c>
      <c r="B42" s="43" t="s">
        <v>42</v>
      </c>
      <c r="C42" s="43">
        <v>526</v>
      </c>
      <c r="D42" s="22" t="s">
        <v>128</v>
      </c>
      <c r="E42" s="22" t="s">
        <v>131</v>
      </c>
      <c r="F42" s="23">
        <v>44621</v>
      </c>
      <c r="G42" s="23">
        <v>44681</v>
      </c>
      <c r="H42" s="271"/>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x14ac:dyDescent="0.25">
      <c r="A43" s="42" t="s">
        <v>41</v>
      </c>
      <c r="B43" s="43" t="s">
        <v>42</v>
      </c>
      <c r="C43" s="43">
        <v>526</v>
      </c>
      <c r="D43" s="22" t="s">
        <v>133</v>
      </c>
      <c r="E43" s="22" t="s">
        <v>134</v>
      </c>
      <c r="F43" s="23">
        <v>44593</v>
      </c>
      <c r="G43" s="23">
        <v>44923</v>
      </c>
      <c r="H43" s="271"/>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x14ac:dyDescent="0.25">
      <c r="A44" s="42" t="s">
        <v>41</v>
      </c>
      <c r="B44" s="43" t="s">
        <v>42</v>
      </c>
      <c r="C44" s="43">
        <v>526</v>
      </c>
      <c r="D44" s="22" t="s">
        <v>136</v>
      </c>
      <c r="E44" s="22" t="s">
        <v>137</v>
      </c>
      <c r="F44" s="23">
        <v>44621</v>
      </c>
      <c r="G44" s="23">
        <v>44712</v>
      </c>
      <c r="H44" s="271"/>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x14ac:dyDescent="0.25">
      <c r="A45" s="42" t="s">
        <v>41</v>
      </c>
      <c r="B45" s="43" t="s">
        <v>42</v>
      </c>
      <c r="C45" s="43">
        <v>526</v>
      </c>
      <c r="D45" s="22" t="s">
        <v>128</v>
      </c>
      <c r="E45" s="22" t="s">
        <v>139</v>
      </c>
      <c r="F45" s="23">
        <v>44621</v>
      </c>
      <c r="G45" s="23">
        <v>44895</v>
      </c>
      <c r="H45" s="271"/>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x14ac:dyDescent="0.25">
      <c r="A46" s="42" t="s">
        <v>41</v>
      </c>
      <c r="B46" s="43" t="s">
        <v>42</v>
      </c>
      <c r="C46" s="43">
        <v>526</v>
      </c>
      <c r="D46" s="22" t="s">
        <v>128</v>
      </c>
      <c r="E46" s="22" t="s">
        <v>141</v>
      </c>
      <c r="F46" s="23">
        <v>44713</v>
      </c>
      <c r="G46" s="23">
        <v>44865</v>
      </c>
      <c r="H46" s="271"/>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x14ac:dyDescent="0.25">
      <c r="A47" s="42" t="s">
        <v>41</v>
      </c>
      <c r="B47" s="43" t="s">
        <v>42</v>
      </c>
      <c r="C47" s="43">
        <v>526</v>
      </c>
      <c r="D47" s="22" t="s">
        <v>128</v>
      </c>
      <c r="E47" s="22" t="s">
        <v>143</v>
      </c>
      <c r="F47" s="23">
        <v>44621</v>
      </c>
      <c r="G47" s="23">
        <v>44923</v>
      </c>
      <c r="H47" s="271"/>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x14ac:dyDescent="0.25">
      <c r="A48" s="42" t="s">
        <v>41</v>
      </c>
      <c r="B48" s="43" t="s">
        <v>42</v>
      </c>
      <c r="C48" s="43">
        <v>526</v>
      </c>
      <c r="D48" s="22" t="s">
        <v>128</v>
      </c>
      <c r="E48" s="22" t="s">
        <v>145</v>
      </c>
      <c r="F48" s="23">
        <v>44593</v>
      </c>
      <c r="G48" s="23">
        <v>44834</v>
      </c>
      <c r="H48" s="271"/>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x14ac:dyDescent="0.25">
      <c r="A49" s="42" t="s">
        <v>41</v>
      </c>
      <c r="B49" s="43" t="s">
        <v>42</v>
      </c>
      <c r="C49" s="43">
        <v>526</v>
      </c>
      <c r="D49" s="22" t="s">
        <v>147</v>
      </c>
      <c r="E49" s="22" t="s">
        <v>148</v>
      </c>
      <c r="F49" s="23">
        <v>44621</v>
      </c>
      <c r="G49" s="23">
        <v>44895</v>
      </c>
      <c r="H49" s="271"/>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x14ac:dyDescent="0.25">
      <c r="A50" s="42" t="s">
        <v>41</v>
      </c>
      <c r="B50" s="43" t="s">
        <v>42</v>
      </c>
      <c r="C50" s="43">
        <v>526</v>
      </c>
      <c r="D50" s="22" t="s">
        <v>150</v>
      </c>
      <c r="E50" s="22" t="s">
        <v>151</v>
      </c>
      <c r="F50" s="23">
        <v>44593</v>
      </c>
      <c r="G50" s="23">
        <v>44620</v>
      </c>
      <c r="H50" s="271"/>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x14ac:dyDescent="0.25">
      <c r="A51" s="42" t="s">
        <v>41</v>
      </c>
      <c r="B51" s="43" t="s">
        <v>42</v>
      </c>
      <c r="C51" s="43">
        <v>526</v>
      </c>
      <c r="D51" s="22" t="s">
        <v>150</v>
      </c>
      <c r="E51" s="22" t="s">
        <v>153</v>
      </c>
      <c r="F51" s="23">
        <v>44621</v>
      </c>
      <c r="G51" s="23">
        <v>44895</v>
      </c>
      <c r="H51" s="271"/>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x14ac:dyDescent="0.25">
      <c r="A52" s="42" t="s">
        <v>41</v>
      </c>
      <c r="B52" s="43" t="s">
        <v>42</v>
      </c>
      <c r="C52" s="43">
        <v>526</v>
      </c>
      <c r="D52" s="22" t="s">
        <v>155</v>
      </c>
      <c r="E52" s="22" t="s">
        <v>156</v>
      </c>
      <c r="F52" s="23">
        <v>44774</v>
      </c>
      <c r="G52" s="23">
        <v>44834</v>
      </c>
      <c r="H52" s="271"/>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x14ac:dyDescent="0.25">
      <c r="A53" s="42" t="s">
        <v>41</v>
      </c>
      <c r="B53" s="43" t="s">
        <v>42</v>
      </c>
      <c r="C53" s="43">
        <v>526</v>
      </c>
      <c r="D53" s="22" t="s">
        <v>155</v>
      </c>
      <c r="E53" s="22" t="s">
        <v>158</v>
      </c>
      <c r="F53" s="23">
        <v>44621</v>
      </c>
      <c r="G53" s="23">
        <v>44923</v>
      </c>
      <c r="H53" s="271"/>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102" customHeight="1" x14ac:dyDescent="0.25">
      <c r="A54" s="69" t="s">
        <v>41</v>
      </c>
      <c r="B54" s="70" t="s">
        <v>42</v>
      </c>
      <c r="C54" s="70">
        <v>527</v>
      </c>
      <c r="D54" s="71" t="s">
        <v>160</v>
      </c>
      <c r="E54" s="71" t="s">
        <v>161</v>
      </c>
      <c r="F54" s="81">
        <v>44593</v>
      </c>
      <c r="G54" s="81">
        <v>44712</v>
      </c>
      <c r="H54" s="271">
        <f>SUM(I54:I69)</f>
        <v>1.0656000000000001</v>
      </c>
      <c r="I54" s="68">
        <v>6.6600000000000006E-2</v>
      </c>
      <c r="J54" s="68"/>
      <c r="K54" s="68"/>
      <c r="L54" s="68">
        <v>0.25</v>
      </c>
      <c r="M54" s="68"/>
      <c r="N54" s="68">
        <v>0.25</v>
      </c>
      <c r="O54" s="68"/>
      <c r="P54" s="68">
        <v>0.25</v>
      </c>
      <c r="Q54" s="68"/>
      <c r="R54" s="68">
        <v>0.25</v>
      </c>
      <c r="S54" s="68"/>
      <c r="T54" s="68"/>
      <c r="U54" s="68"/>
      <c r="V54" s="68"/>
      <c r="W54" s="68"/>
      <c r="X54" s="68"/>
      <c r="Y54" s="68"/>
      <c r="Z54" s="68"/>
      <c r="AA54" s="68"/>
      <c r="AB54" s="68"/>
      <c r="AC54" s="68"/>
      <c r="AD54" s="68"/>
      <c r="AE54" s="68"/>
      <c r="AF54" s="68"/>
      <c r="AG54" s="68"/>
      <c r="AH54" s="68">
        <f t="shared" si="4"/>
        <v>1</v>
      </c>
      <c r="AI54" s="77">
        <v>0</v>
      </c>
      <c r="AJ54" s="71" t="s">
        <v>162</v>
      </c>
      <c r="AK54" s="80" t="s">
        <v>82</v>
      </c>
      <c r="AL54" s="80" t="s">
        <v>82</v>
      </c>
      <c r="AM54" s="78" t="s">
        <v>59</v>
      </c>
      <c r="AN54" s="78" t="s">
        <v>163</v>
      </c>
      <c r="AO54" s="79" t="s">
        <v>48</v>
      </c>
      <c r="AP54" s="79" t="s">
        <v>49</v>
      </c>
      <c r="AQ54" s="316" t="s">
        <v>936</v>
      </c>
    </row>
    <row r="55" spans="1:43" s="46" customFormat="1" ht="102" customHeight="1" x14ac:dyDescent="0.25">
      <c r="A55" s="69" t="s">
        <v>41</v>
      </c>
      <c r="B55" s="70" t="s">
        <v>42</v>
      </c>
      <c r="C55" s="70">
        <v>527</v>
      </c>
      <c r="D55" s="71" t="s">
        <v>160</v>
      </c>
      <c r="E55" s="71" t="s">
        <v>161</v>
      </c>
      <c r="F55" s="81">
        <v>44593</v>
      </c>
      <c r="G55" s="93">
        <v>44742</v>
      </c>
      <c r="H55" s="271"/>
      <c r="I55" s="68">
        <v>6.6600000000000006E-2</v>
      </c>
      <c r="J55" s="68"/>
      <c r="K55" s="68"/>
      <c r="L55" s="68">
        <v>0.25</v>
      </c>
      <c r="M55" s="68"/>
      <c r="N55" s="68">
        <v>0.25</v>
      </c>
      <c r="O55" s="68"/>
      <c r="P55" s="68">
        <v>0.25</v>
      </c>
      <c r="Q55" s="68"/>
      <c r="R55" s="68"/>
      <c r="S55" s="68"/>
      <c r="T55" s="76">
        <v>0.25</v>
      </c>
      <c r="U55" s="68"/>
      <c r="V55" s="68"/>
      <c r="W55" s="68"/>
      <c r="X55" s="68"/>
      <c r="Y55" s="68"/>
      <c r="Z55" s="68"/>
      <c r="AA55" s="68"/>
      <c r="AB55" s="68"/>
      <c r="AC55" s="68"/>
      <c r="AD55" s="68"/>
      <c r="AE55" s="68"/>
      <c r="AF55" s="68"/>
      <c r="AG55" s="68"/>
      <c r="AH55" s="68">
        <f t="shared" ref="AH55" si="5">+J55+L55+N55+P55+R55+T55+V55+X55+Z55+AB55+AD55+AF55</f>
        <v>1</v>
      </c>
      <c r="AI55" s="77">
        <v>0</v>
      </c>
      <c r="AJ55" s="71" t="s">
        <v>162</v>
      </c>
      <c r="AK55" s="80" t="s">
        <v>82</v>
      </c>
      <c r="AL55" s="80" t="s">
        <v>82</v>
      </c>
      <c r="AM55" s="78" t="s">
        <v>59</v>
      </c>
      <c r="AN55" s="78" t="s">
        <v>163</v>
      </c>
      <c r="AO55" s="79" t="s">
        <v>48</v>
      </c>
      <c r="AP55" s="79" t="s">
        <v>49</v>
      </c>
      <c r="AQ55" s="317"/>
    </row>
    <row r="56" spans="1:43" s="46" customFormat="1" ht="54.75" hidden="1" customHeight="1" x14ac:dyDescent="0.25">
      <c r="A56" s="42" t="s">
        <v>41</v>
      </c>
      <c r="B56" s="43" t="s">
        <v>42</v>
      </c>
      <c r="C56" s="43">
        <v>527</v>
      </c>
      <c r="D56" s="22" t="s">
        <v>160</v>
      </c>
      <c r="E56" s="22" t="s">
        <v>164</v>
      </c>
      <c r="F56" s="23">
        <v>44562</v>
      </c>
      <c r="G56" s="23">
        <v>44895</v>
      </c>
      <c r="H56" s="271"/>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s="46" customFormat="1" ht="72" hidden="1" customHeight="1" x14ac:dyDescent="0.25">
      <c r="A57" s="42" t="s">
        <v>41</v>
      </c>
      <c r="B57" s="43" t="s">
        <v>42</v>
      </c>
      <c r="C57" s="43">
        <v>527</v>
      </c>
      <c r="D57" s="22" t="s">
        <v>160</v>
      </c>
      <c r="E57" s="22" t="s">
        <v>166</v>
      </c>
      <c r="F57" s="23">
        <v>44593</v>
      </c>
      <c r="G57" s="23">
        <v>44895</v>
      </c>
      <c r="H57" s="271"/>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s="46" customFormat="1" ht="54.75" hidden="1" customHeight="1" x14ac:dyDescent="0.25">
      <c r="A58" s="42" t="s">
        <v>41</v>
      </c>
      <c r="B58" s="43" t="s">
        <v>42</v>
      </c>
      <c r="C58" s="43">
        <v>527</v>
      </c>
      <c r="D58" s="22" t="s">
        <v>160</v>
      </c>
      <c r="E58" s="22" t="s">
        <v>168</v>
      </c>
      <c r="F58" s="23">
        <v>44743</v>
      </c>
      <c r="G58" s="23">
        <v>44804</v>
      </c>
      <c r="H58" s="271"/>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s="46" customFormat="1" ht="54.75" hidden="1" customHeight="1" x14ac:dyDescent="0.25">
      <c r="A59" s="42" t="s">
        <v>41</v>
      </c>
      <c r="B59" s="43" t="s">
        <v>42</v>
      </c>
      <c r="C59" s="43">
        <v>527</v>
      </c>
      <c r="D59" s="22" t="s">
        <v>160</v>
      </c>
      <c r="E59" s="22" t="s">
        <v>170</v>
      </c>
      <c r="F59" s="23">
        <v>44652</v>
      </c>
      <c r="G59" s="23">
        <v>44864</v>
      </c>
      <c r="H59" s="271"/>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s="46" customFormat="1" ht="54.75" hidden="1" customHeight="1" x14ac:dyDescent="0.25">
      <c r="A60" s="42" t="s">
        <v>41</v>
      </c>
      <c r="B60" s="43" t="s">
        <v>42</v>
      </c>
      <c r="C60" s="43">
        <v>527</v>
      </c>
      <c r="D60" s="22" t="s">
        <v>160</v>
      </c>
      <c r="E60" s="22" t="s">
        <v>172</v>
      </c>
      <c r="F60" s="23">
        <v>44621</v>
      </c>
      <c r="G60" s="23">
        <v>44712</v>
      </c>
      <c r="H60" s="271"/>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s="46" customFormat="1" ht="54.75" hidden="1" customHeight="1" x14ac:dyDescent="0.25">
      <c r="A61" s="42" t="s">
        <v>41</v>
      </c>
      <c r="B61" s="43" t="s">
        <v>42</v>
      </c>
      <c r="C61" s="43">
        <v>527</v>
      </c>
      <c r="D61" s="22" t="s">
        <v>160</v>
      </c>
      <c r="E61" s="22" t="s">
        <v>174</v>
      </c>
      <c r="F61" s="23">
        <v>44621</v>
      </c>
      <c r="G61" s="23">
        <v>44712</v>
      </c>
      <c r="H61" s="271"/>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s="46" customFormat="1" ht="54.75" hidden="1" customHeight="1" x14ac:dyDescent="0.25">
      <c r="A62" s="42" t="s">
        <v>41</v>
      </c>
      <c r="B62" s="43" t="s">
        <v>42</v>
      </c>
      <c r="C62" s="43">
        <v>527</v>
      </c>
      <c r="D62" s="22" t="s">
        <v>160</v>
      </c>
      <c r="E62" s="22" t="s">
        <v>176</v>
      </c>
      <c r="F62" s="23">
        <v>44713</v>
      </c>
      <c r="G62" s="23">
        <v>44804</v>
      </c>
      <c r="H62" s="271"/>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s="46" customFormat="1" ht="54.75" hidden="1" customHeight="1" x14ac:dyDescent="0.25">
      <c r="A63" s="42" t="s">
        <v>41</v>
      </c>
      <c r="B63" s="43" t="s">
        <v>42</v>
      </c>
      <c r="C63" s="43">
        <v>527</v>
      </c>
      <c r="D63" s="22" t="s">
        <v>160</v>
      </c>
      <c r="E63" s="22" t="s">
        <v>178</v>
      </c>
      <c r="F63" s="23">
        <v>44593</v>
      </c>
      <c r="G63" s="23">
        <v>44773</v>
      </c>
      <c r="H63" s="271"/>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x14ac:dyDescent="0.25">
      <c r="A64" s="42" t="s">
        <v>41</v>
      </c>
      <c r="B64" s="43" t="s">
        <v>42</v>
      </c>
      <c r="C64" s="43">
        <v>527</v>
      </c>
      <c r="D64" s="22" t="s">
        <v>160</v>
      </c>
      <c r="E64" s="22" t="s">
        <v>180</v>
      </c>
      <c r="F64" s="23">
        <v>44593</v>
      </c>
      <c r="G64" s="23">
        <v>44773</v>
      </c>
      <c r="H64" s="271"/>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x14ac:dyDescent="0.25">
      <c r="A65" s="42" t="s">
        <v>41</v>
      </c>
      <c r="B65" s="43" t="s">
        <v>42</v>
      </c>
      <c r="C65" s="43">
        <v>527</v>
      </c>
      <c r="D65" s="22" t="s">
        <v>160</v>
      </c>
      <c r="E65" s="22" t="s">
        <v>181</v>
      </c>
      <c r="F65" s="23">
        <v>44593</v>
      </c>
      <c r="G65" s="23">
        <v>44773</v>
      </c>
      <c r="H65" s="271"/>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x14ac:dyDescent="0.25">
      <c r="A66" s="42" t="s">
        <v>41</v>
      </c>
      <c r="B66" s="43" t="s">
        <v>42</v>
      </c>
      <c r="C66" s="43">
        <v>527</v>
      </c>
      <c r="D66" s="22" t="s">
        <v>160</v>
      </c>
      <c r="E66" s="22" t="s">
        <v>182</v>
      </c>
      <c r="F66" s="23">
        <v>44593</v>
      </c>
      <c r="G66" s="23">
        <v>44773</v>
      </c>
      <c r="H66" s="271"/>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x14ac:dyDescent="0.25">
      <c r="A67" s="42" t="s">
        <v>41</v>
      </c>
      <c r="B67" s="43" t="s">
        <v>42</v>
      </c>
      <c r="C67" s="43">
        <v>527</v>
      </c>
      <c r="D67" s="22" t="s">
        <v>160</v>
      </c>
      <c r="E67" s="22" t="s">
        <v>183</v>
      </c>
      <c r="F67" s="23">
        <v>44593</v>
      </c>
      <c r="G67" s="23">
        <v>44773</v>
      </c>
      <c r="H67" s="271"/>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s="46" customFormat="1" ht="54.75" hidden="1" customHeight="1" x14ac:dyDescent="0.25">
      <c r="A68" s="42" t="s">
        <v>41</v>
      </c>
      <c r="B68" s="43" t="s">
        <v>42</v>
      </c>
      <c r="C68" s="43">
        <v>527</v>
      </c>
      <c r="D68" s="22" t="s">
        <v>160</v>
      </c>
      <c r="E68" s="22" t="s">
        <v>184</v>
      </c>
      <c r="F68" s="23">
        <v>44713</v>
      </c>
      <c r="G68" s="23">
        <v>44834</v>
      </c>
      <c r="H68" s="271"/>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54.75" hidden="1" customHeight="1" x14ac:dyDescent="0.25">
      <c r="A69" s="42" t="s">
        <v>41</v>
      </c>
      <c r="B69" s="43" t="s">
        <v>42</v>
      </c>
      <c r="C69" s="43">
        <v>527</v>
      </c>
      <c r="D69" s="22" t="s">
        <v>160</v>
      </c>
      <c r="E69" s="22" t="s">
        <v>186</v>
      </c>
      <c r="F69" s="23">
        <v>44713</v>
      </c>
      <c r="G69" s="23">
        <v>44834</v>
      </c>
      <c r="H69" s="271"/>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s="46" customFormat="1" ht="42.75" hidden="1" customHeight="1" x14ac:dyDescent="0.25">
      <c r="A70" s="42" t="s">
        <v>41</v>
      </c>
      <c r="B70" s="43" t="s">
        <v>42</v>
      </c>
      <c r="C70" s="43">
        <v>527</v>
      </c>
      <c r="D70" s="22" t="s">
        <v>187</v>
      </c>
      <c r="E70" s="22" t="s">
        <v>188</v>
      </c>
      <c r="F70" s="23">
        <v>44593</v>
      </c>
      <c r="G70" s="23">
        <v>44680</v>
      </c>
      <c r="H70" s="271">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s="46" customFormat="1" ht="57" hidden="1" x14ac:dyDescent="0.25">
      <c r="A71" s="42" t="s">
        <v>41</v>
      </c>
      <c r="B71" s="43" t="s">
        <v>42</v>
      </c>
      <c r="C71" s="43">
        <v>527</v>
      </c>
      <c r="D71" s="22" t="s">
        <v>187</v>
      </c>
      <c r="E71" s="22" t="s">
        <v>191</v>
      </c>
      <c r="F71" s="23">
        <v>44564</v>
      </c>
      <c r="G71" s="23">
        <v>44925</v>
      </c>
      <c r="H71" s="271"/>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s="46" customFormat="1" ht="57" hidden="1" x14ac:dyDescent="0.25">
      <c r="A72" s="42" t="s">
        <v>41</v>
      </c>
      <c r="B72" s="43" t="s">
        <v>42</v>
      </c>
      <c r="C72" s="43">
        <v>527</v>
      </c>
      <c r="D72" s="22" t="s">
        <v>187</v>
      </c>
      <c r="E72" s="22" t="s">
        <v>193</v>
      </c>
      <c r="F72" s="23">
        <v>44711</v>
      </c>
      <c r="G72" s="23">
        <v>44864</v>
      </c>
      <c r="H72" s="271"/>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s="46" customFormat="1" ht="57" hidden="1" x14ac:dyDescent="0.25">
      <c r="A73" s="42" t="s">
        <v>41</v>
      </c>
      <c r="B73" s="43" t="s">
        <v>42</v>
      </c>
      <c r="C73" s="43">
        <v>527</v>
      </c>
      <c r="D73" s="22" t="s">
        <v>187</v>
      </c>
      <c r="E73" s="22" t="s">
        <v>195</v>
      </c>
      <c r="F73" s="23">
        <v>44743</v>
      </c>
      <c r="G73" s="23">
        <v>44772</v>
      </c>
      <c r="H73" s="271"/>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s="46" customFormat="1" ht="95.25" hidden="1" customHeight="1" x14ac:dyDescent="0.25">
      <c r="A74" s="42" t="s">
        <v>41</v>
      </c>
      <c r="B74" s="43" t="s">
        <v>42</v>
      </c>
      <c r="C74" s="43">
        <v>527</v>
      </c>
      <c r="D74" s="22" t="s">
        <v>187</v>
      </c>
      <c r="E74" s="22" t="s">
        <v>197</v>
      </c>
      <c r="F74" s="23">
        <v>44683</v>
      </c>
      <c r="G74" s="23">
        <v>44834</v>
      </c>
      <c r="H74" s="271"/>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s="46" customFormat="1" ht="60.75" hidden="1" customHeight="1" x14ac:dyDescent="0.25">
      <c r="A75" s="42" t="s">
        <v>41</v>
      </c>
      <c r="B75" s="43" t="s">
        <v>42</v>
      </c>
      <c r="C75" s="43">
        <v>527</v>
      </c>
      <c r="D75" s="22" t="s">
        <v>199</v>
      </c>
      <c r="E75" s="22" t="s">
        <v>200</v>
      </c>
      <c r="F75" s="23">
        <v>44621</v>
      </c>
      <c r="G75" s="23">
        <v>44651</v>
      </c>
      <c r="H75" s="271">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s="46" customFormat="1" ht="60.75" hidden="1" customHeight="1" x14ac:dyDescent="0.25">
      <c r="A76" s="42" t="s">
        <v>41</v>
      </c>
      <c r="B76" s="43" t="s">
        <v>42</v>
      </c>
      <c r="C76" s="43">
        <v>527</v>
      </c>
      <c r="D76" s="22" t="s">
        <v>199</v>
      </c>
      <c r="E76" s="22" t="s">
        <v>202</v>
      </c>
      <c r="F76" s="23">
        <v>44652</v>
      </c>
      <c r="G76" s="23">
        <v>44925</v>
      </c>
      <c r="H76" s="271"/>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s="46" customFormat="1" ht="71.25" hidden="1" x14ac:dyDescent="0.25">
      <c r="A77" s="42" t="s">
        <v>41</v>
      </c>
      <c r="B77" s="43" t="s">
        <v>42</v>
      </c>
      <c r="C77" s="43">
        <v>527</v>
      </c>
      <c r="D77" s="22" t="s">
        <v>199</v>
      </c>
      <c r="E77" s="22" t="s">
        <v>204</v>
      </c>
      <c r="F77" s="23">
        <v>44805</v>
      </c>
      <c r="G77" s="23">
        <v>44925</v>
      </c>
      <c r="H77" s="271"/>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s="46" customFormat="1" ht="42.75" hidden="1" x14ac:dyDescent="0.25">
      <c r="A78" s="42" t="s">
        <v>41</v>
      </c>
      <c r="B78" s="43" t="s">
        <v>42</v>
      </c>
      <c r="C78" s="43">
        <v>528</v>
      </c>
      <c r="D78" s="22" t="s">
        <v>206</v>
      </c>
      <c r="E78" s="22" t="s">
        <v>207</v>
      </c>
      <c r="F78" s="23">
        <v>44564</v>
      </c>
      <c r="G78" s="23">
        <v>44925</v>
      </c>
      <c r="H78" s="271">
        <f>+I78+I79+I80+I81+I82+I84</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s="46" customFormat="1" ht="57" hidden="1" x14ac:dyDescent="0.25">
      <c r="A79" s="42" t="s">
        <v>41</v>
      </c>
      <c r="B79" s="43" t="s">
        <v>42</v>
      </c>
      <c r="C79" s="43">
        <v>528</v>
      </c>
      <c r="D79" s="22" t="s">
        <v>206</v>
      </c>
      <c r="E79" s="22" t="s">
        <v>213</v>
      </c>
      <c r="F79" s="23">
        <v>44564</v>
      </c>
      <c r="G79" s="23">
        <v>44925</v>
      </c>
      <c r="H79" s="271"/>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 t="shared" ref="AH79:AH84" si="6">+J79+L79+N79+P79+R79+T79+V79+X79+Z79+AB79+AD79+AF79</f>
        <v>0.99999999999999978</v>
      </c>
      <c r="AI79" s="44">
        <f t="shared" ref="AH79:AI87" si="7">+K79+M79+O79+Q79+S79+U79+W79+Y79+AA79+AC79+AE79+AG79</f>
        <v>0</v>
      </c>
      <c r="AJ79" s="22" t="s">
        <v>214</v>
      </c>
      <c r="AK79" s="47" t="s">
        <v>82</v>
      </c>
      <c r="AL79" s="47" t="s">
        <v>82</v>
      </c>
      <c r="AM79" s="45" t="s">
        <v>209</v>
      </c>
      <c r="AN79" s="25" t="s">
        <v>210</v>
      </c>
      <c r="AO79" s="25" t="s">
        <v>211</v>
      </c>
      <c r="AP79" s="25" t="s">
        <v>212</v>
      </c>
      <c r="AQ79" s="72"/>
    </row>
    <row r="80" spans="1:43" s="46" customFormat="1" ht="42.75" hidden="1" x14ac:dyDescent="0.25">
      <c r="A80" s="42" t="s">
        <v>41</v>
      </c>
      <c r="B80" s="43" t="s">
        <v>42</v>
      </c>
      <c r="C80" s="43">
        <v>528</v>
      </c>
      <c r="D80" s="22" t="s">
        <v>206</v>
      </c>
      <c r="E80" s="22" t="s">
        <v>215</v>
      </c>
      <c r="F80" s="23">
        <v>44564</v>
      </c>
      <c r="G80" s="23">
        <v>44925</v>
      </c>
      <c r="H80" s="271"/>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 t="shared" si="6"/>
        <v>0.99999999999999978</v>
      </c>
      <c r="AI80" s="44">
        <f t="shared" si="7"/>
        <v>0</v>
      </c>
      <c r="AJ80" s="22" t="s">
        <v>216</v>
      </c>
      <c r="AK80" s="47" t="s">
        <v>82</v>
      </c>
      <c r="AL80" s="47" t="s">
        <v>82</v>
      </c>
      <c r="AM80" s="45" t="s">
        <v>209</v>
      </c>
      <c r="AN80" s="25" t="s">
        <v>210</v>
      </c>
      <c r="AO80" s="25" t="s">
        <v>211</v>
      </c>
      <c r="AP80" s="25" t="s">
        <v>212</v>
      </c>
      <c r="AQ80" s="72"/>
    </row>
    <row r="81" spans="1:43" s="46" customFormat="1" ht="99.75" hidden="1" x14ac:dyDescent="0.25">
      <c r="A81" s="42" t="s">
        <v>41</v>
      </c>
      <c r="B81" s="43" t="s">
        <v>42</v>
      </c>
      <c r="C81" s="43">
        <v>528</v>
      </c>
      <c r="D81" s="22" t="s">
        <v>206</v>
      </c>
      <c r="E81" s="22" t="s">
        <v>217</v>
      </c>
      <c r="F81" s="23">
        <v>44564</v>
      </c>
      <c r="G81" s="23">
        <v>44925</v>
      </c>
      <c r="H81" s="271"/>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 t="shared" si="6"/>
        <v>0.99999999999999978</v>
      </c>
      <c r="AI81" s="44">
        <f t="shared" si="7"/>
        <v>0</v>
      </c>
      <c r="AJ81" s="22" t="s">
        <v>218</v>
      </c>
      <c r="AK81" s="47" t="s">
        <v>82</v>
      </c>
      <c r="AL81" s="47" t="s">
        <v>82</v>
      </c>
      <c r="AM81" s="45" t="s">
        <v>209</v>
      </c>
      <c r="AN81" s="25" t="s">
        <v>210</v>
      </c>
      <c r="AO81" s="25" t="s">
        <v>211</v>
      </c>
      <c r="AP81" s="25" t="s">
        <v>212</v>
      </c>
      <c r="AQ81" s="72"/>
    </row>
    <row r="82" spans="1:43" s="46" customFormat="1" ht="159.75" customHeight="1" x14ac:dyDescent="0.25">
      <c r="A82" s="69" t="s">
        <v>41</v>
      </c>
      <c r="B82" s="70" t="s">
        <v>42</v>
      </c>
      <c r="C82" s="70">
        <v>528</v>
      </c>
      <c r="D82" s="71" t="s">
        <v>206</v>
      </c>
      <c r="E82" s="71" t="s">
        <v>219</v>
      </c>
      <c r="F82" s="81">
        <v>44593</v>
      </c>
      <c r="G82" s="81">
        <v>44926</v>
      </c>
      <c r="H82" s="271"/>
      <c r="I82" s="68">
        <v>0.1</v>
      </c>
      <c r="J82" s="68"/>
      <c r="K82" s="68"/>
      <c r="L82" s="68">
        <v>0.09</v>
      </c>
      <c r="M82" s="68"/>
      <c r="N82" s="68">
        <v>0.09</v>
      </c>
      <c r="O82" s="68"/>
      <c r="P82" s="68">
        <v>0.09</v>
      </c>
      <c r="Q82" s="68"/>
      <c r="R82" s="68">
        <v>0.09</v>
      </c>
      <c r="S82" s="68"/>
      <c r="T82" s="68">
        <v>0.09</v>
      </c>
      <c r="U82" s="68"/>
      <c r="V82" s="68">
        <v>0.09</v>
      </c>
      <c r="W82" s="68"/>
      <c r="X82" s="68">
        <v>0.09</v>
      </c>
      <c r="Y82" s="68"/>
      <c r="Z82" s="68">
        <v>0.09</v>
      </c>
      <c r="AA82" s="68"/>
      <c r="AB82" s="68">
        <v>0.09</v>
      </c>
      <c r="AC82" s="68"/>
      <c r="AD82" s="68">
        <v>0.09</v>
      </c>
      <c r="AE82" s="68"/>
      <c r="AF82" s="68">
        <v>0.1</v>
      </c>
      <c r="AG82" s="68"/>
      <c r="AH82" s="68">
        <f t="shared" si="6"/>
        <v>0.99999999999999978</v>
      </c>
      <c r="AI82" s="77">
        <f t="shared" si="7"/>
        <v>0</v>
      </c>
      <c r="AJ82" s="71" t="s">
        <v>220</v>
      </c>
      <c r="AK82" s="80" t="s">
        <v>82</v>
      </c>
      <c r="AL82" s="80" t="s">
        <v>82</v>
      </c>
      <c r="AM82" s="78" t="s">
        <v>209</v>
      </c>
      <c r="AN82" s="79" t="s">
        <v>210</v>
      </c>
      <c r="AO82" s="79" t="s">
        <v>211</v>
      </c>
      <c r="AP82" s="79" t="s">
        <v>212</v>
      </c>
      <c r="AQ82" s="316" t="s">
        <v>937</v>
      </c>
    </row>
    <row r="83" spans="1:43" s="46" customFormat="1" ht="71.25" x14ac:dyDescent="0.25">
      <c r="A83" s="69" t="s">
        <v>41</v>
      </c>
      <c r="B83" s="70" t="s">
        <v>42</v>
      </c>
      <c r="C83" s="70">
        <v>528</v>
      </c>
      <c r="D83" s="71" t="s">
        <v>206</v>
      </c>
      <c r="E83" s="71" t="s">
        <v>219</v>
      </c>
      <c r="F83" s="81">
        <v>44593</v>
      </c>
      <c r="G83" s="81">
        <v>44926</v>
      </c>
      <c r="H83" s="271"/>
      <c r="I83" s="68">
        <v>0.1</v>
      </c>
      <c r="J83" s="68"/>
      <c r="K83" s="68"/>
      <c r="L83" s="68"/>
      <c r="M83" s="68"/>
      <c r="N83" s="68"/>
      <c r="O83" s="68"/>
      <c r="P83" s="108">
        <v>0.33300000000000002</v>
      </c>
      <c r="Q83" s="68"/>
      <c r="R83" s="68"/>
      <c r="S83" s="68"/>
      <c r="T83" s="68"/>
      <c r="U83" s="68"/>
      <c r="V83" s="68"/>
      <c r="W83" s="68"/>
      <c r="X83" s="108">
        <v>0.33300000000000002</v>
      </c>
      <c r="Y83" s="68"/>
      <c r="Z83" s="68"/>
      <c r="AA83" s="68"/>
      <c r="AB83" s="68"/>
      <c r="AC83" s="68"/>
      <c r="AD83" s="68"/>
      <c r="AE83" s="68"/>
      <c r="AF83" s="108">
        <v>0.33300000000000002</v>
      </c>
      <c r="AG83" s="68"/>
      <c r="AH83" s="68">
        <f t="shared" si="6"/>
        <v>0.99900000000000011</v>
      </c>
      <c r="AI83" s="77"/>
      <c r="AJ83" s="71" t="s">
        <v>220</v>
      </c>
      <c r="AK83" s="80" t="s">
        <v>82</v>
      </c>
      <c r="AL83" s="80" t="s">
        <v>82</v>
      </c>
      <c r="AM83" s="78" t="s">
        <v>209</v>
      </c>
      <c r="AN83" s="79" t="s">
        <v>210</v>
      </c>
      <c r="AO83" s="79" t="s">
        <v>211</v>
      </c>
      <c r="AP83" s="79" t="s">
        <v>212</v>
      </c>
      <c r="AQ83" s="317"/>
    </row>
    <row r="84" spans="1:43" s="46" customFormat="1" ht="42.75" hidden="1" x14ac:dyDescent="0.25">
      <c r="A84" s="42" t="s">
        <v>41</v>
      </c>
      <c r="B84" s="43" t="s">
        <v>42</v>
      </c>
      <c r="C84" s="43">
        <v>528</v>
      </c>
      <c r="D84" s="22" t="s">
        <v>206</v>
      </c>
      <c r="E84" s="22" t="s">
        <v>221</v>
      </c>
      <c r="F84" s="23">
        <v>44621</v>
      </c>
      <c r="G84" s="23">
        <v>44864</v>
      </c>
      <c r="H84" s="271"/>
      <c r="I84" s="24">
        <v>0.1</v>
      </c>
      <c r="J84" s="24"/>
      <c r="K84" s="24"/>
      <c r="L84" s="24"/>
      <c r="M84" s="24"/>
      <c r="N84" s="24">
        <v>0.5</v>
      </c>
      <c r="O84" s="24"/>
      <c r="P84" s="24"/>
      <c r="Q84" s="24"/>
      <c r="R84" s="24"/>
      <c r="S84" s="24"/>
      <c r="T84" s="24"/>
      <c r="U84" s="24"/>
      <c r="V84" s="24"/>
      <c r="W84" s="24"/>
      <c r="X84" s="24"/>
      <c r="Y84" s="24"/>
      <c r="Z84" s="24">
        <v>0.5</v>
      </c>
      <c r="AA84" s="24"/>
      <c r="AB84" s="24"/>
      <c r="AC84" s="24"/>
      <c r="AD84" s="24"/>
      <c r="AE84" s="24"/>
      <c r="AF84" s="24"/>
      <c r="AG84" s="24"/>
      <c r="AH84" s="24">
        <f t="shared" si="6"/>
        <v>1</v>
      </c>
      <c r="AI84" s="44">
        <f t="shared" si="7"/>
        <v>0</v>
      </c>
      <c r="AJ84" s="22" t="s">
        <v>222</v>
      </c>
      <c r="AK84" s="47" t="s">
        <v>82</v>
      </c>
      <c r="AL84" s="47" t="s">
        <v>82</v>
      </c>
      <c r="AM84" s="45" t="s">
        <v>209</v>
      </c>
      <c r="AN84" s="25" t="s">
        <v>210</v>
      </c>
      <c r="AO84" s="25" t="s">
        <v>211</v>
      </c>
      <c r="AP84" s="25" t="s">
        <v>212</v>
      </c>
      <c r="AQ84" s="72"/>
    </row>
    <row r="85" spans="1:43" s="46" customFormat="1" ht="42.75" hidden="1" x14ac:dyDescent="0.25">
      <c r="A85" s="42" t="s">
        <v>41</v>
      </c>
      <c r="B85" s="43" t="s">
        <v>42</v>
      </c>
      <c r="C85" s="43">
        <v>528</v>
      </c>
      <c r="D85" s="22" t="s">
        <v>223</v>
      </c>
      <c r="E85" s="22" t="s">
        <v>224</v>
      </c>
      <c r="F85" s="23">
        <v>44564</v>
      </c>
      <c r="G85" s="23">
        <v>44592</v>
      </c>
      <c r="H85" s="271">
        <f>+I85+I86+I87</f>
        <v>1</v>
      </c>
      <c r="I85" s="24">
        <v>0.05</v>
      </c>
      <c r="J85" s="24">
        <v>1</v>
      </c>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7"/>
        <v>1</v>
      </c>
      <c r="AI85" s="44">
        <f t="shared" si="7"/>
        <v>0</v>
      </c>
      <c r="AJ85" s="22" t="s">
        <v>225</v>
      </c>
      <c r="AK85" s="45" t="s">
        <v>82</v>
      </c>
      <c r="AL85" s="47" t="s">
        <v>82</v>
      </c>
      <c r="AM85" s="45" t="s">
        <v>226</v>
      </c>
      <c r="AN85" s="45" t="s">
        <v>227</v>
      </c>
      <c r="AO85" s="45" t="s">
        <v>228</v>
      </c>
      <c r="AP85" s="25" t="s">
        <v>229</v>
      </c>
      <c r="AQ85" s="72"/>
    </row>
    <row r="86" spans="1:43" s="46" customFormat="1" ht="42.75" hidden="1" x14ac:dyDescent="0.25">
      <c r="A86" s="42" t="s">
        <v>41</v>
      </c>
      <c r="B86" s="43" t="s">
        <v>42</v>
      </c>
      <c r="C86" s="43">
        <v>528</v>
      </c>
      <c r="D86" s="22" t="s">
        <v>223</v>
      </c>
      <c r="E86" s="22" t="s">
        <v>230</v>
      </c>
      <c r="F86" s="23">
        <v>44564</v>
      </c>
      <c r="G86" s="23">
        <v>44925</v>
      </c>
      <c r="H86" s="271"/>
      <c r="I86" s="24">
        <v>0.9</v>
      </c>
      <c r="J86" s="24">
        <v>0.1</v>
      </c>
      <c r="K86" s="24"/>
      <c r="L86" s="24">
        <v>0.12</v>
      </c>
      <c r="M86" s="24"/>
      <c r="N86" s="24">
        <v>0.06</v>
      </c>
      <c r="O86" s="24"/>
      <c r="P86" s="24">
        <v>0.05</v>
      </c>
      <c r="Q86" s="24"/>
      <c r="R86" s="24">
        <v>0.05</v>
      </c>
      <c r="S86" s="24"/>
      <c r="T86" s="24">
        <v>0.04</v>
      </c>
      <c r="U86" s="24"/>
      <c r="V86" s="24">
        <v>0.1</v>
      </c>
      <c r="W86" s="24"/>
      <c r="X86" s="24">
        <v>0.05</v>
      </c>
      <c r="Y86" s="24"/>
      <c r="Z86" s="24">
        <v>0.08</v>
      </c>
      <c r="AA86" s="24"/>
      <c r="AB86" s="24">
        <v>0.06</v>
      </c>
      <c r="AC86" s="24"/>
      <c r="AD86" s="24">
        <v>7.0000000000000007E-2</v>
      </c>
      <c r="AE86" s="24"/>
      <c r="AF86" s="24">
        <v>0.22</v>
      </c>
      <c r="AG86" s="24"/>
      <c r="AH86" s="24">
        <f t="shared" si="7"/>
        <v>1</v>
      </c>
      <c r="AI86" s="44">
        <f t="shared" si="7"/>
        <v>0</v>
      </c>
      <c r="AJ86" s="22" t="s">
        <v>231</v>
      </c>
      <c r="AK86" s="45" t="s">
        <v>82</v>
      </c>
      <c r="AL86" s="47" t="s">
        <v>82</v>
      </c>
      <c r="AM86" s="45" t="s">
        <v>226</v>
      </c>
      <c r="AN86" s="45" t="s">
        <v>227</v>
      </c>
      <c r="AO86" s="45" t="s">
        <v>228</v>
      </c>
      <c r="AP86" s="25" t="s">
        <v>229</v>
      </c>
      <c r="AQ86" s="72"/>
    </row>
    <row r="87" spans="1:43" s="46" customFormat="1" ht="71.25" hidden="1" x14ac:dyDescent="0.25">
      <c r="A87" s="42" t="s">
        <v>41</v>
      </c>
      <c r="B87" s="43" t="s">
        <v>42</v>
      </c>
      <c r="C87" s="43">
        <v>528</v>
      </c>
      <c r="D87" s="22" t="s">
        <v>223</v>
      </c>
      <c r="E87" s="22" t="s">
        <v>232</v>
      </c>
      <c r="F87" s="23">
        <v>44564</v>
      </c>
      <c r="G87" s="23">
        <v>44925</v>
      </c>
      <c r="H87" s="271"/>
      <c r="I87" s="24">
        <v>0.05</v>
      </c>
      <c r="J87" s="24"/>
      <c r="K87" s="24"/>
      <c r="L87" s="24"/>
      <c r="M87" s="24"/>
      <c r="N87" s="72"/>
      <c r="O87" s="24"/>
      <c r="P87" s="24">
        <v>0.33329999999999999</v>
      </c>
      <c r="Q87" s="24"/>
      <c r="R87" s="24"/>
      <c r="S87" s="24"/>
      <c r="T87" s="24"/>
      <c r="U87" s="24"/>
      <c r="V87" s="24">
        <v>0.33329999999999999</v>
      </c>
      <c r="W87" s="24"/>
      <c r="X87" s="24"/>
      <c r="Y87" s="24"/>
      <c r="Z87" s="24"/>
      <c r="AA87" s="24"/>
      <c r="AB87" s="24">
        <v>0.33329999999999999</v>
      </c>
      <c r="AC87" s="24"/>
      <c r="AD87" s="24"/>
      <c r="AE87" s="24"/>
      <c r="AF87" s="24"/>
      <c r="AG87" s="24"/>
      <c r="AH87" s="24">
        <f t="shared" si="7"/>
        <v>0.99990000000000001</v>
      </c>
      <c r="AI87" s="44">
        <f t="shared" si="7"/>
        <v>0</v>
      </c>
      <c r="AJ87" s="22" t="s">
        <v>233</v>
      </c>
      <c r="AK87" s="45" t="s">
        <v>82</v>
      </c>
      <c r="AL87" s="47" t="s">
        <v>82</v>
      </c>
      <c r="AM87" s="45" t="s">
        <v>226</v>
      </c>
      <c r="AN87" s="45" t="s">
        <v>227</v>
      </c>
      <c r="AO87" s="45" t="s">
        <v>228</v>
      </c>
      <c r="AP87" s="25" t="s">
        <v>229</v>
      </c>
      <c r="AQ87" s="72"/>
    </row>
    <row r="88" spans="1:43" s="46" customFormat="1" ht="63.75" hidden="1" customHeight="1" x14ac:dyDescent="0.25">
      <c r="A88" s="42" t="s">
        <v>41</v>
      </c>
      <c r="B88" s="43" t="s">
        <v>42</v>
      </c>
      <c r="C88" s="43">
        <v>528</v>
      </c>
      <c r="D88" s="22" t="s">
        <v>234</v>
      </c>
      <c r="E88" s="22" t="s">
        <v>235</v>
      </c>
      <c r="F88" s="23">
        <v>44593</v>
      </c>
      <c r="G88" s="23">
        <v>44620</v>
      </c>
      <c r="H88" s="271">
        <f>+I88+I89+I90+I91</f>
        <v>1</v>
      </c>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+J88+L88+N88+P88+R88+T88+V88+X88+Z88+AB88+AD88+AF88</f>
        <v>1</v>
      </c>
      <c r="AI88" s="44">
        <f>+K88+M88+O88+Q88+S88+U88+W88+Y88+AA88+AC88+AE88+AG88</f>
        <v>0</v>
      </c>
      <c r="AJ88" s="22" t="s">
        <v>236</v>
      </c>
      <c r="AK88" s="302">
        <v>1</v>
      </c>
      <c r="AL88" s="269">
        <v>1444923661</v>
      </c>
      <c r="AM88" s="45" t="s">
        <v>237</v>
      </c>
      <c r="AN88" s="45" t="s">
        <v>238</v>
      </c>
      <c r="AO88" s="25" t="s">
        <v>239</v>
      </c>
      <c r="AP88" s="25" t="s">
        <v>240</v>
      </c>
      <c r="AQ88" s="72"/>
    </row>
    <row r="89" spans="1:43" s="46" customFormat="1" ht="61.5" hidden="1" customHeight="1" x14ac:dyDescent="0.25">
      <c r="A89" s="42" t="s">
        <v>41</v>
      </c>
      <c r="B89" s="43" t="s">
        <v>42</v>
      </c>
      <c r="C89" s="43">
        <v>528</v>
      </c>
      <c r="D89" s="22" t="s">
        <v>234</v>
      </c>
      <c r="E89" s="22" t="s">
        <v>241</v>
      </c>
      <c r="F89" s="23">
        <v>44593</v>
      </c>
      <c r="G89" s="23">
        <v>44620</v>
      </c>
      <c r="H89" s="271"/>
      <c r="I89" s="24">
        <v>0.2</v>
      </c>
      <c r="J89" s="24"/>
      <c r="K89" s="24"/>
      <c r="L89" s="24">
        <v>1</v>
      </c>
      <c r="M89" s="24"/>
      <c r="N89" s="24"/>
      <c r="O89" s="24"/>
      <c r="P89" s="24"/>
      <c r="Q89" s="24"/>
      <c r="R89" s="24"/>
      <c r="S89" s="24"/>
      <c r="T89" s="24"/>
      <c r="U89" s="24"/>
      <c r="V89" s="24"/>
      <c r="W89" s="24"/>
      <c r="X89" s="24"/>
      <c r="Y89" s="24"/>
      <c r="Z89" s="24"/>
      <c r="AA89" s="24"/>
      <c r="AB89" s="24"/>
      <c r="AC89" s="24"/>
      <c r="AD89" s="24"/>
      <c r="AE89" s="24"/>
      <c r="AF89" s="24"/>
      <c r="AG89" s="24"/>
      <c r="AH89" s="24">
        <f t="shared" ref="AH89:AI112" si="8">+J89+L89+N89+P89+R89+T89+V89+X89+Z89+AB89+AD89+AF89</f>
        <v>1</v>
      </c>
      <c r="AI89" s="44">
        <f t="shared" si="8"/>
        <v>0</v>
      </c>
      <c r="AJ89" s="22" t="s">
        <v>242</v>
      </c>
      <c r="AK89" s="302"/>
      <c r="AL89" s="270"/>
      <c r="AM89" s="45" t="s">
        <v>237</v>
      </c>
      <c r="AN89" s="45" t="s">
        <v>238</v>
      </c>
      <c r="AO89" s="25" t="s">
        <v>239</v>
      </c>
      <c r="AP89" s="25" t="s">
        <v>240</v>
      </c>
      <c r="AQ89" s="72"/>
    </row>
    <row r="90" spans="1:43" s="46" customFormat="1" ht="49.5" hidden="1" customHeight="1" x14ac:dyDescent="0.25">
      <c r="A90" s="42" t="s">
        <v>41</v>
      </c>
      <c r="B90" s="43" t="s">
        <v>42</v>
      </c>
      <c r="C90" s="43">
        <v>528</v>
      </c>
      <c r="D90" s="22" t="s">
        <v>234</v>
      </c>
      <c r="E90" s="22" t="s">
        <v>243</v>
      </c>
      <c r="F90" s="23">
        <v>44621</v>
      </c>
      <c r="G90" s="23">
        <v>44925</v>
      </c>
      <c r="H90" s="271"/>
      <c r="I90" s="24">
        <v>0.5</v>
      </c>
      <c r="J90" s="24"/>
      <c r="K90" s="24"/>
      <c r="L90" s="48"/>
      <c r="M90" s="24"/>
      <c r="N90" s="48">
        <v>0.1</v>
      </c>
      <c r="O90" s="24"/>
      <c r="P90" s="48">
        <v>0.1</v>
      </c>
      <c r="Q90" s="24"/>
      <c r="R90" s="48">
        <v>0.1</v>
      </c>
      <c r="S90" s="24"/>
      <c r="T90" s="48">
        <v>0.1</v>
      </c>
      <c r="U90" s="24"/>
      <c r="V90" s="48">
        <v>0.1</v>
      </c>
      <c r="W90" s="24"/>
      <c r="X90" s="48">
        <v>0.1</v>
      </c>
      <c r="Y90" s="24"/>
      <c r="Z90" s="48">
        <v>0.1</v>
      </c>
      <c r="AA90" s="24"/>
      <c r="AB90" s="48">
        <v>0.1</v>
      </c>
      <c r="AC90" s="24"/>
      <c r="AD90" s="48">
        <v>0.1</v>
      </c>
      <c r="AE90" s="24"/>
      <c r="AF90" s="48">
        <v>0.1</v>
      </c>
      <c r="AG90" s="24"/>
      <c r="AH90" s="24">
        <f t="shared" si="8"/>
        <v>0.99999999999999989</v>
      </c>
      <c r="AI90" s="44">
        <f t="shared" si="8"/>
        <v>0</v>
      </c>
      <c r="AJ90" s="22" t="s">
        <v>244</v>
      </c>
      <c r="AK90" s="302"/>
      <c r="AL90" s="270"/>
      <c r="AM90" s="45" t="s">
        <v>237</v>
      </c>
      <c r="AN90" s="45" t="s">
        <v>238</v>
      </c>
      <c r="AO90" s="25" t="s">
        <v>239</v>
      </c>
      <c r="AP90" s="25" t="s">
        <v>240</v>
      </c>
      <c r="AQ90" s="72"/>
    </row>
    <row r="91" spans="1:43" s="46" customFormat="1" ht="56.25" hidden="1" customHeight="1" x14ac:dyDescent="0.25">
      <c r="A91" s="42" t="s">
        <v>41</v>
      </c>
      <c r="B91" s="43" t="s">
        <v>42</v>
      </c>
      <c r="C91" s="43">
        <v>528</v>
      </c>
      <c r="D91" s="22" t="s">
        <v>234</v>
      </c>
      <c r="E91" s="22" t="s">
        <v>245</v>
      </c>
      <c r="F91" s="23">
        <v>44621</v>
      </c>
      <c r="G91" s="23">
        <v>44925</v>
      </c>
      <c r="H91" s="271"/>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8"/>
        <v>1</v>
      </c>
      <c r="AI91" s="44">
        <f t="shared" si="8"/>
        <v>0</v>
      </c>
      <c r="AJ91" s="22" t="s">
        <v>246</v>
      </c>
      <c r="AK91" s="302"/>
      <c r="AL91" s="277"/>
      <c r="AM91" s="45" t="s">
        <v>237</v>
      </c>
      <c r="AN91" s="45" t="s">
        <v>238</v>
      </c>
      <c r="AO91" s="25" t="s">
        <v>239</v>
      </c>
      <c r="AP91" s="25" t="s">
        <v>240</v>
      </c>
      <c r="AQ91" s="72"/>
    </row>
    <row r="92" spans="1:43" s="46" customFormat="1" ht="56.25" hidden="1" customHeight="1" x14ac:dyDescent="0.25">
      <c r="A92" s="42" t="s">
        <v>41</v>
      </c>
      <c r="B92" s="43" t="s">
        <v>42</v>
      </c>
      <c r="C92" s="43">
        <v>527</v>
      </c>
      <c r="D92" s="22" t="s">
        <v>247</v>
      </c>
      <c r="E92" s="22" t="s">
        <v>248</v>
      </c>
      <c r="F92" s="23">
        <v>44562</v>
      </c>
      <c r="G92" s="23">
        <v>44926</v>
      </c>
      <c r="H92" s="271">
        <f>+I92+I93+I94+I95+I96+I97+I98+I99</f>
        <v>0.99999999999999989</v>
      </c>
      <c r="I92" s="24">
        <v>0.1</v>
      </c>
      <c r="J92" s="24"/>
      <c r="K92" s="24"/>
      <c r="L92" s="24"/>
      <c r="M92" s="24"/>
      <c r="N92" s="24">
        <v>0.25</v>
      </c>
      <c r="O92" s="24"/>
      <c r="P92" s="24"/>
      <c r="Q92" s="24"/>
      <c r="R92" s="24"/>
      <c r="S92" s="24"/>
      <c r="T92" s="24">
        <v>0.25</v>
      </c>
      <c r="U92" s="24"/>
      <c r="V92" s="24"/>
      <c r="W92" s="24"/>
      <c r="X92" s="24"/>
      <c r="Y92" s="24"/>
      <c r="Z92" s="24">
        <v>0.25</v>
      </c>
      <c r="AA92" s="24"/>
      <c r="AB92" s="24"/>
      <c r="AC92" s="24"/>
      <c r="AD92" s="24"/>
      <c r="AE92" s="24"/>
      <c r="AF92" s="24">
        <v>0.25</v>
      </c>
      <c r="AG92" s="24"/>
      <c r="AH92" s="24">
        <f t="shared" si="8"/>
        <v>1</v>
      </c>
      <c r="AI92" s="44">
        <f t="shared" si="8"/>
        <v>0</v>
      </c>
      <c r="AJ92" s="22" t="s">
        <v>249</v>
      </c>
      <c r="AK92" s="45" t="s">
        <v>82</v>
      </c>
      <c r="AL92" s="47" t="s">
        <v>82</v>
      </c>
      <c r="AM92" s="45" t="s">
        <v>237</v>
      </c>
      <c r="AN92" s="45" t="s">
        <v>250</v>
      </c>
      <c r="AO92" s="25" t="s">
        <v>239</v>
      </c>
      <c r="AP92" s="25" t="s">
        <v>240</v>
      </c>
      <c r="AQ92" s="72"/>
    </row>
    <row r="93" spans="1:43" s="46" customFormat="1" ht="56.25" hidden="1" customHeight="1" x14ac:dyDescent="0.25">
      <c r="A93" s="42" t="s">
        <v>41</v>
      </c>
      <c r="B93" s="43" t="s">
        <v>42</v>
      </c>
      <c r="C93" s="43">
        <v>527</v>
      </c>
      <c r="D93" s="22" t="s">
        <v>247</v>
      </c>
      <c r="E93" s="22" t="s">
        <v>251</v>
      </c>
      <c r="F93" s="23">
        <v>44774</v>
      </c>
      <c r="G93" s="23">
        <v>44895</v>
      </c>
      <c r="H93" s="271"/>
      <c r="I93" s="24">
        <v>0.1</v>
      </c>
      <c r="J93" s="24"/>
      <c r="K93" s="24"/>
      <c r="L93" s="24"/>
      <c r="M93" s="24"/>
      <c r="N93" s="24"/>
      <c r="O93" s="24"/>
      <c r="P93" s="24"/>
      <c r="Q93" s="24"/>
      <c r="R93" s="24"/>
      <c r="S93" s="24"/>
      <c r="T93" s="24"/>
      <c r="U93" s="24"/>
      <c r="V93" s="24"/>
      <c r="W93" s="24"/>
      <c r="X93" s="24">
        <v>0.1</v>
      </c>
      <c r="Y93" s="24"/>
      <c r="Z93" s="24">
        <v>0.1</v>
      </c>
      <c r="AA93" s="24"/>
      <c r="AB93" s="24">
        <v>0.7</v>
      </c>
      <c r="AC93" s="24"/>
      <c r="AD93" s="24">
        <v>0.1</v>
      </c>
      <c r="AE93" s="24"/>
      <c r="AF93" s="24"/>
      <c r="AG93" s="24"/>
      <c r="AH93" s="24">
        <f t="shared" si="8"/>
        <v>0.99999999999999989</v>
      </c>
      <c r="AI93" s="44">
        <f t="shared" si="8"/>
        <v>0</v>
      </c>
      <c r="AJ93" s="22" t="s">
        <v>252</v>
      </c>
      <c r="AK93" s="45" t="s">
        <v>82</v>
      </c>
      <c r="AL93" s="47" t="s">
        <v>82</v>
      </c>
      <c r="AM93" s="45" t="s">
        <v>237</v>
      </c>
      <c r="AN93" s="45" t="s">
        <v>253</v>
      </c>
      <c r="AO93" s="25" t="s">
        <v>239</v>
      </c>
      <c r="AP93" s="25" t="s">
        <v>240</v>
      </c>
      <c r="AQ93" s="72"/>
    </row>
    <row r="94" spans="1:43" s="46" customFormat="1" ht="56.25" hidden="1" customHeight="1" x14ac:dyDescent="0.25">
      <c r="A94" s="42" t="s">
        <v>41</v>
      </c>
      <c r="B94" s="43" t="s">
        <v>42</v>
      </c>
      <c r="C94" s="43">
        <v>527</v>
      </c>
      <c r="D94" s="22" t="s">
        <v>247</v>
      </c>
      <c r="E94" s="49" t="s">
        <v>254</v>
      </c>
      <c r="F94" s="23">
        <v>44562</v>
      </c>
      <c r="G94" s="23">
        <v>44926</v>
      </c>
      <c r="H94" s="271"/>
      <c r="I94" s="24">
        <v>0.1</v>
      </c>
      <c r="J94" s="24">
        <v>0.2</v>
      </c>
      <c r="K94" s="24"/>
      <c r="L94" s="24"/>
      <c r="M94" s="24"/>
      <c r="N94" s="24"/>
      <c r="O94" s="24"/>
      <c r="P94" s="24">
        <v>0.2</v>
      </c>
      <c r="Q94" s="24"/>
      <c r="R94" s="24"/>
      <c r="S94" s="24"/>
      <c r="T94" s="24"/>
      <c r="U94" s="24"/>
      <c r="V94" s="24">
        <v>0.2</v>
      </c>
      <c r="W94" s="24"/>
      <c r="X94" s="24"/>
      <c r="Y94" s="24"/>
      <c r="Z94" s="24"/>
      <c r="AA94" s="24"/>
      <c r="AB94" s="24">
        <v>0.2</v>
      </c>
      <c r="AC94" s="24"/>
      <c r="AD94" s="24"/>
      <c r="AE94" s="24"/>
      <c r="AF94" s="24">
        <v>0.2</v>
      </c>
      <c r="AG94" s="24"/>
      <c r="AH94" s="24">
        <f t="shared" si="8"/>
        <v>1</v>
      </c>
      <c r="AI94" s="44">
        <f t="shared" si="8"/>
        <v>0</v>
      </c>
      <c r="AJ94" s="22" t="s">
        <v>255</v>
      </c>
      <c r="AK94" s="45" t="s">
        <v>82</v>
      </c>
      <c r="AL94" s="47" t="s">
        <v>82</v>
      </c>
      <c r="AM94" s="45" t="s">
        <v>237</v>
      </c>
      <c r="AN94" s="25" t="s">
        <v>239</v>
      </c>
      <c r="AO94" s="25" t="s">
        <v>239</v>
      </c>
      <c r="AP94" s="25" t="s">
        <v>240</v>
      </c>
      <c r="AQ94" s="72"/>
    </row>
    <row r="95" spans="1:43" s="46" customFormat="1" ht="72.75" hidden="1" customHeight="1" x14ac:dyDescent="0.25">
      <c r="A95" s="42" t="s">
        <v>41</v>
      </c>
      <c r="B95" s="43" t="s">
        <v>42</v>
      </c>
      <c r="C95" s="43">
        <v>527</v>
      </c>
      <c r="D95" s="22" t="s">
        <v>247</v>
      </c>
      <c r="E95" s="22" t="s">
        <v>256</v>
      </c>
      <c r="F95" s="23">
        <v>44562</v>
      </c>
      <c r="G95" s="23">
        <v>44926</v>
      </c>
      <c r="H95" s="271"/>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8"/>
        <v>0.99999999999999978</v>
      </c>
      <c r="AI95" s="44">
        <f t="shared" si="8"/>
        <v>0</v>
      </c>
      <c r="AJ95" s="22" t="s">
        <v>257</v>
      </c>
      <c r="AK95" s="45" t="s">
        <v>82</v>
      </c>
      <c r="AL95" s="47" t="s">
        <v>82</v>
      </c>
      <c r="AM95" s="45" t="s">
        <v>237</v>
      </c>
      <c r="AN95" s="45" t="s">
        <v>258</v>
      </c>
      <c r="AO95" s="25" t="s">
        <v>239</v>
      </c>
      <c r="AP95" s="25" t="s">
        <v>240</v>
      </c>
      <c r="AQ95" s="72"/>
    </row>
    <row r="96" spans="1:43" s="46" customFormat="1" ht="56.25" hidden="1" customHeight="1" x14ac:dyDescent="0.25">
      <c r="A96" s="42" t="s">
        <v>41</v>
      </c>
      <c r="B96" s="43" t="s">
        <v>42</v>
      </c>
      <c r="C96" s="43">
        <v>527</v>
      </c>
      <c r="D96" s="22" t="s">
        <v>247</v>
      </c>
      <c r="E96" s="22" t="s">
        <v>259</v>
      </c>
      <c r="F96" s="23">
        <v>44562</v>
      </c>
      <c r="G96" s="23">
        <v>44926</v>
      </c>
      <c r="H96" s="271"/>
      <c r="I96" s="24">
        <v>0.2</v>
      </c>
      <c r="J96" s="24">
        <v>0.1</v>
      </c>
      <c r="K96" s="24"/>
      <c r="L96" s="24">
        <v>0.08</v>
      </c>
      <c r="M96" s="24"/>
      <c r="N96" s="24">
        <v>0.08</v>
      </c>
      <c r="O96" s="24"/>
      <c r="P96" s="24">
        <v>0.08</v>
      </c>
      <c r="Q96" s="24"/>
      <c r="R96" s="24">
        <v>0.08</v>
      </c>
      <c r="S96" s="24"/>
      <c r="T96" s="24">
        <v>0.08</v>
      </c>
      <c r="U96" s="24"/>
      <c r="V96" s="24">
        <v>0.08</v>
      </c>
      <c r="W96" s="24"/>
      <c r="X96" s="24">
        <v>0.08</v>
      </c>
      <c r="Y96" s="24"/>
      <c r="Z96" s="24">
        <v>0.08</v>
      </c>
      <c r="AA96" s="24"/>
      <c r="AB96" s="24">
        <v>0.08</v>
      </c>
      <c r="AC96" s="24"/>
      <c r="AD96" s="24">
        <v>0.08</v>
      </c>
      <c r="AE96" s="24"/>
      <c r="AF96" s="24">
        <v>0.1</v>
      </c>
      <c r="AG96" s="24"/>
      <c r="AH96" s="24">
        <f t="shared" si="8"/>
        <v>0.99999999999999978</v>
      </c>
      <c r="AI96" s="44">
        <f t="shared" si="8"/>
        <v>0</v>
      </c>
      <c r="AJ96" s="22" t="s">
        <v>260</v>
      </c>
      <c r="AK96" s="45" t="s">
        <v>82</v>
      </c>
      <c r="AL96" s="47" t="s">
        <v>82</v>
      </c>
      <c r="AM96" s="45" t="s">
        <v>237</v>
      </c>
      <c r="AN96" s="45" t="s">
        <v>261</v>
      </c>
      <c r="AO96" s="25" t="s">
        <v>239</v>
      </c>
      <c r="AP96" s="25" t="s">
        <v>240</v>
      </c>
      <c r="AQ96" s="72"/>
    </row>
    <row r="97" spans="1:43" s="46" customFormat="1" ht="56.25" hidden="1" customHeight="1" x14ac:dyDescent="0.25">
      <c r="A97" s="42" t="s">
        <v>41</v>
      </c>
      <c r="B97" s="43" t="s">
        <v>42</v>
      </c>
      <c r="C97" s="43">
        <v>527</v>
      </c>
      <c r="D97" s="22" t="s">
        <v>247</v>
      </c>
      <c r="E97" s="22" t="s">
        <v>262</v>
      </c>
      <c r="F97" s="23">
        <v>44593</v>
      </c>
      <c r="G97" s="23" t="s">
        <v>263</v>
      </c>
      <c r="H97" s="271"/>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8"/>
        <v>0.99999999999999989</v>
      </c>
      <c r="AI97" s="44">
        <f t="shared" si="8"/>
        <v>0</v>
      </c>
      <c r="AJ97" s="22" t="s">
        <v>264</v>
      </c>
      <c r="AK97" s="45" t="s">
        <v>82</v>
      </c>
      <c r="AL97" s="47" t="s">
        <v>82</v>
      </c>
      <c r="AM97" s="45" t="s">
        <v>237</v>
      </c>
      <c r="AN97" s="45" t="s">
        <v>265</v>
      </c>
      <c r="AO97" s="25" t="s">
        <v>239</v>
      </c>
      <c r="AP97" s="25" t="s">
        <v>240</v>
      </c>
      <c r="AQ97" s="72"/>
    </row>
    <row r="98" spans="1:43" s="46" customFormat="1" ht="56.25" hidden="1" customHeight="1" x14ac:dyDescent="0.25">
      <c r="A98" s="42" t="s">
        <v>41</v>
      </c>
      <c r="B98" s="43" t="s">
        <v>42</v>
      </c>
      <c r="C98" s="43">
        <v>527</v>
      </c>
      <c r="D98" s="22" t="s">
        <v>247</v>
      </c>
      <c r="E98" s="22" t="s">
        <v>266</v>
      </c>
      <c r="F98" s="23">
        <v>44593</v>
      </c>
      <c r="G98" s="23" t="s">
        <v>263</v>
      </c>
      <c r="H98" s="271"/>
      <c r="I98" s="24">
        <v>0.1</v>
      </c>
      <c r="J98" s="24"/>
      <c r="K98" s="24"/>
      <c r="L98" s="24">
        <v>0.1</v>
      </c>
      <c r="M98" s="24"/>
      <c r="N98" s="24">
        <v>0.1</v>
      </c>
      <c r="O98" s="24"/>
      <c r="P98" s="24">
        <v>0.1</v>
      </c>
      <c r="Q98" s="24"/>
      <c r="R98" s="24">
        <v>0.1</v>
      </c>
      <c r="S98" s="24"/>
      <c r="T98" s="24">
        <v>0.1</v>
      </c>
      <c r="U98" s="24"/>
      <c r="V98" s="24">
        <v>0.1</v>
      </c>
      <c r="W98" s="24"/>
      <c r="X98" s="24">
        <v>0.1</v>
      </c>
      <c r="Y98" s="24"/>
      <c r="Z98" s="24">
        <v>0.1</v>
      </c>
      <c r="AA98" s="24"/>
      <c r="AB98" s="24">
        <v>0.1</v>
      </c>
      <c r="AC98" s="24"/>
      <c r="AD98" s="24">
        <v>0.1</v>
      </c>
      <c r="AE98" s="24"/>
      <c r="AF98" s="24"/>
      <c r="AG98" s="24"/>
      <c r="AH98" s="24">
        <f t="shared" si="8"/>
        <v>0.99999999999999989</v>
      </c>
      <c r="AI98" s="44">
        <f t="shared" si="8"/>
        <v>0</v>
      </c>
      <c r="AJ98" s="22" t="s">
        <v>267</v>
      </c>
      <c r="AK98" s="45" t="s">
        <v>82</v>
      </c>
      <c r="AL98" s="47" t="s">
        <v>82</v>
      </c>
      <c r="AM98" s="45" t="s">
        <v>237</v>
      </c>
      <c r="AN98" s="45" t="s">
        <v>265</v>
      </c>
      <c r="AO98" s="25" t="s">
        <v>239</v>
      </c>
      <c r="AP98" s="25" t="s">
        <v>240</v>
      </c>
      <c r="AQ98" s="72"/>
    </row>
    <row r="99" spans="1:43" s="46" customFormat="1" ht="56.25" hidden="1" customHeight="1" x14ac:dyDescent="0.25">
      <c r="A99" s="42" t="s">
        <v>41</v>
      </c>
      <c r="B99" s="43" t="s">
        <v>42</v>
      </c>
      <c r="C99" s="43">
        <v>527</v>
      </c>
      <c r="D99" s="22" t="s">
        <v>247</v>
      </c>
      <c r="E99" s="22" t="s">
        <v>268</v>
      </c>
      <c r="F99" s="23">
        <v>44621</v>
      </c>
      <c r="G99" s="23">
        <v>44803</v>
      </c>
      <c r="H99" s="271"/>
      <c r="I99" s="24">
        <v>0.1</v>
      </c>
      <c r="J99" s="24"/>
      <c r="K99" s="24"/>
      <c r="L99" s="24"/>
      <c r="M99" s="24"/>
      <c r="N99" s="24">
        <v>0.1</v>
      </c>
      <c r="O99" s="24"/>
      <c r="P99" s="24">
        <v>0.2</v>
      </c>
      <c r="Q99" s="24"/>
      <c r="R99" s="24">
        <v>0.2</v>
      </c>
      <c r="S99" s="24"/>
      <c r="T99" s="24">
        <v>0.2</v>
      </c>
      <c r="U99" s="24"/>
      <c r="V99" s="24">
        <v>0.2</v>
      </c>
      <c r="W99" s="24"/>
      <c r="X99" s="24">
        <v>0.1</v>
      </c>
      <c r="Y99" s="24"/>
      <c r="Z99" s="24"/>
      <c r="AA99" s="24"/>
      <c r="AB99" s="24"/>
      <c r="AC99" s="24"/>
      <c r="AD99" s="24"/>
      <c r="AE99" s="24"/>
      <c r="AF99" s="24"/>
      <c r="AG99" s="24"/>
      <c r="AH99" s="24">
        <f t="shared" si="8"/>
        <v>0.99999999999999989</v>
      </c>
      <c r="AI99" s="44">
        <f t="shared" si="8"/>
        <v>0</v>
      </c>
      <c r="AJ99" s="22" t="s">
        <v>269</v>
      </c>
      <c r="AK99" s="45" t="s">
        <v>82</v>
      </c>
      <c r="AL99" s="47" t="s">
        <v>82</v>
      </c>
      <c r="AM99" s="45" t="s">
        <v>237</v>
      </c>
      <c r="AN99" s="45" t="s">
        <v>265</v>
      </c>
      <c r="AO99" s="25" t="s">
        <v>239</v>
      </c>
      <c r="AP99" s="25" t="s">
        <v>240</v>
      </c>
      <c r="AQ99" s="72"/>
    </row>
    <row r="100" spans="1:43" s="46" customFormat="1" ht="58.5" hidden="1" x14ac:dyDescent="0.25">
      <c r="A100" s="42" t="s">
        <v>41</v>
      </c>
      <c r="B100" s="43" t="s">
        <v>42</v>
      </c>
      <c r="C100" s="43">
        <v>528</v>
      </c>
      <c r="D100" s="22" t="s">
        <v>270</v>
      </c>
      <c r="E100" s="50" t="s">
        <v>271</v>
      </c>
      <c r="F100" s="23">
        <v>44564</v>
      </c>
      <c r="G100" s="23">
        <v>44926</v>
      </c>
      <c r="H100" s="271">
        <f>+I100+I101+I102+I103+I104+I105+I106+I107+I108+I109</f>
        <v>1</v>
      </c>
      <c r="I100" s="24">
        <v>0.2</v>
      </c>
      <c r="J100" s="24"/>
      <c r="K100" s="24"/>
      <c r="L100" s="24">
        <v>0.25</v>
      </c>
      <c r="M100" s="24"/>
      <c r="N100" s="24"/>
      <c r="O100" s="24"/>
      <c r="P100" s="24">
        <v>0.25</v>
      </c>
      <c r="Q100" s="24"/>
      <c r="R100" s="24"/>
      <c r="S100" s="24"/>
      <c r="T100" s="24"/>
      <c r="U100" s="24"/>
      <c r="V100" s="24">
        <v>0.25</v>
      </c>
      <c r="W100" s="24"/>
      <c r="X100" s="24"/>
      <c r="Y100" s="24"/>
      <c r="Z100" s="24"/>
      <c r="AA100" s="24"/>
      <c r="AB100" s="24"/>
      <c r="AC100" s="24"/>
      <c r="AD100" s="24"/>
      <c r="AE100" s="24"/>
      <c r="AF100" s="24">
        <v>0.25</v>
      </c>
      <c r="AG100" s="24"/>
      <c r="AH100" s="24">
        <f t="shared" si="8"/>
        <v>1</v>
      </c>
      <c r="AI100" s="44">
        <f t="shared" si="8"/>
        <v>0</v>
      </c>
      <c r="AJ100" s="22" t="s">
        <v>272</v>
      </c>
      <c r="AK100" s="47" t="s">
        <v>82</v>
      </c>
      <c r="AL100" s="47" t="s">
        <v>82</v>
      </c>
      <c r="AM100" s="45" t="s">
        <v>237</v>
      </c>
      <c r="AN100" s="45" t="s">
        <v>265</v>
      </c>
      <c r="AO100" s="25" t="s">
        <v>239</v>
      </c>
      <c r="AP100" s="25" t="s">
        <v>240</v>
      </c>
      <c r="AQ100" s="72"/>
    </row>
    <row r="101" spans="1:43" s="46" customFormat="1" ht="72.75" hidden="1" x14ac:dyDescent="0.25">
      <c r="A101" s="42" t="s">
        <v>41</v>
      </c>
      <c r="B101" s="43" t="s">
        <v>42</v>
      </c>
      <c r="C101" s="43">
        <v>528</v>
      </c>
      <c r="D101" s="22" t="s">
        <v>273</v>
      </c>
      <c r="E101" s="50" t="s">
        <v>274</v>
      </c>
      <c r="F101" s="51">
        <v>44866</v>
      </c>
      <c r="G101" s="23">
        <v>44925</v>
      </c>
      <c r="H101" s="271"/>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8"/>
        <v>1</v>
      </c>
      <c r="AI101" s="44">
        <f t="shared" si="8"/>
        <v>0</v>
      </c>
      <c r="AJ101" s="22" t="s">
        <v>275</v>
      </c>
      <c r="AK101" s="47" t="s">
        <v>82</v>
      </c>
      <c r="AL101" s="47" t="s">
        <v>82</v>
      </c>
      <c r="AM101" s="45" t="s">
        <v>237</v>
      </c>
      <c r="AN101" s="45" t="s">
        <v>265</v>
      </c>
      <c r="AO101" s="25" t="s">
        <v>239</v>
      </c>
      <c r="AP101" s="25" t="s">
        <v>240</v>
      </c>
      <c r="AQ101" s="72"/>
    </row>
    <row r="102" spans="1:43" s="46" customFormat="1" ht="72.75" hidden="1" x14ac:dyDescent="0.25">
      <c r="A102" s="42" t="s">
        <v>41</v>
      </c>
      <c r="B102" s="43" t="s">
        <v>42</v>
      </c>
      <c r="C102" s="43">
        <v>528</v>
      </c>
      <c r="D102" s="22" t="s">
        <v>276</v>
      </c>
      <c r="E102" s="50" t="s">
        <v>277</v>
      </c>
      <c r="F102" s="51">
        <v>44866</v>
      </c>
      <c r="G102" s="23">
        <v>44925</v>
      </c>
      <c r="H102" s="271"/>
      <c r="I102" s="24">
        <v>0.08</v>
      </c>
      <c r="J102" s="24"/>
      <c r="K102" s="24"/>
      <c r="L102" s="24"/>
      <c r="M102" s="24"/>
      <c r="N102" s="24"/>
      <c r="O102" s="24"/>
      <c r="P102" s="24"/>
      <c r="Q102" s="24"/>
      <c r="R102" s="24"/>
      <c r="S102" s="24"/>
      <c r="T102" s="24"/>
      <c r="U102" s="24"/>
      <c r="V102" s="24"/>
      <c r="W102" s="24"/>
      <c r="X102" s="24"/>
      <c r="Y102" s="24"/>
      <c r="Z102" s="24"/>
      <c r="AA102" s="24"/>
      <c r="AB102" s="24"/>
      <c r="AC102" s="24"/>
      <c r="AD102" s="24">
        <v>0.5</v>
      </c>
      <c r="AE102" s="24"/>
      <c r="AF102" s="24">
        <v>0.5</v>
      </c>
      <c r="AG102" s="24"/>
      <c r="AH102" s="24">
        <f t="shared" si="8"/>
        <v>1</v>
      </c>
      <c r="AI102" s="44">
        <f t="shared" si="8"/>
        <v>0</v>
      </c>
      <c r="AJ102" s="22" t="s">
        <v>278</v>
      </c>
      <c r="AK102" s="47" t="s">
        <v>82</v>
      </c>
      <c r="AL102" s="47" t="s">
        <v>82</v>
      </c>
      <c r="AM102" s="45" t="s">
        <v>237</v>
      </c>
      <c r="AN102" s="45" t="s">
        <v>265</v>
      </c>
      <c r="AO102" s="25" t="s">
        <v>239</v>
      </c>
      <c r="AP102" s="25" t="s">
        <v>240</v>
      </c>
      <c r="AQ102" s="72"/>
    </row>
    <row r="103" spans="1:43" s="46" customFormat="1" ht="72.75" hidden="1" x14ac:dyDescent="0.25">
      <c r="A103" s="42" t="s">
        <v>41</v>
      </c>
      <c r="B103" s="43" t="s">
        <v>42</v>
      </c>
      <c r="C103" s="43">
        <v>528</v>
      </c>
      <c r="D103" s="22" t="s">
        <v>273</v>
      </c>
      <c r="E103" s="50" t="s">
        <v>279</v>
      </c>
      <c r="F103" s="51">
        <v>44896</v>
      </c>
      <c r="G103" s="23">
        <v>44925</v>
      </c>
      <c r="H103" s="271"/>
      <c r="I103" s="24">
        <v>0.04</v>
      </c>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v>1</v>
      </c>
      <c r="AG103" s="24"/>
      <c r="AH103" s="24">
        <f t="shared" si="8"/>
        <v>1</v>
      </c>
      <c r="AI103" s="44">
        <f t="shared" si="8"/>
        <v>0</v>
      </c>
      <c r="AJ103" s="22" t="s">
        <v>280</v>
      </c>
      <c r="AK103" s="47" t="s">
        <v>82</v>
      </c>
      <c r="AL103" s="47" t="s">
        <v>82</v>
      </c>
      <c r="AM103" s="45" t="s">
        <v>237</v>
      </c>
      <c r="AN103" s="45" t="s">
        <v>265</v>
      </c>
      <c r="AO103" s="25" t="s">
        <v>239</v>
      </c>
      <c r="AP103" s="25" t="s">
        <v>240</v>
      </c>
      <c r="AQ103" s="72"/>
    </row>
    <row r="104" spans="1:43" s="46" customFormat="1" ht="58.5" hidden="1" x14ac:dyDescent="0.25">
      <c r="A104" s="42" t="s">
        <v>41</v>
      </c>
      <c r="B104" s="43" t="s">
        <v>42</v>
      </c>
      <c r="C104" s="43">
        <v>528</v>
      </c>
      <c r="D104" s="22" t="s">
        <v>281</v>
      </c>
      <c r="E104" s="50" t="s">
        <v>282</v>
      </c>
      <c r="F104" s="51">
        <v>44562</v>
      </c>
      <c r="G104" s="23">
        <v>44592</v>
      </c>
      <c r="H104" s="271"/>
      <c r="I104" s="24">
        <v>0.1</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8"/>
        <v>1</v>
      </c>
      <c r="AI104" s="44">
        <f t="shared" si="8"/>
        <v>0</v>
      </c>
      <c r="AJ104" s="22" t="s">
        <v>283</v>
      </c>
      <c r="AK104" s="47" t="s">
        <v>82</v>
      </c>
      <c r="AL104" s="47" t="s">
        <v>82</v>
      </c>
      <c r="AM104" s="45" t="s">
        <v>237</v>
      </c>
      <c r="AN104" s="45" t="s">
        <v>265</v>
      </c>
      <c r="AO104" s="25" t="s">
        <v>239</v>
      </c>
      <c r="AP104" s="25" t="s">
        <v>240</v>
      </c>
      <c r="AQ104" s="72"/>
    </row>
    <row r="105" spans="1:43" s="46" customFormat="1" ht="58.5" hidden="1" x14ac:dyDescent="0.25">
      <c r="A105" s="42" t="s">
        <v>41</v>
      </c>
      <c r="B105" s="43" t="s">
        <v>42</v>
      </c>
      <c r="C105" s="43">
        <v>528</v>
      </c>
      <c r="D105" s="22" t="s">
        <v>284</v>
      </c>
      <c r="E105" s="50" t="s">
        <v>285</v>
      </c>
      <c r="F105" s="51">
        <v>44562</v>
      </c>
      <c r="G105" s="23">
        <v>44592</v>
      </c>
      <c r="H105" s="271"/>
      <c r="I105" s="24">
        <v>0.05</v>
      </c>
      <c r="J105" s="24">
        <v>1</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+J105+L105+N105+P105+R105+T105+V105+X105+Z105+AB105+AD105+AF105</f>
        <v>1</v>
      </c>
      <c r="AI105" s="44">
        <f>+K105+M105+O105+Q105+S105+U105+W105+Y105+AA105+AC105+AE105+AG105</f>
        <v>0</v>
      </c>
      <c r="AJ105" s="22" t="s">
        <v>286</v>
      </c>
      <c r="AK105" s="47" t="s">
        <v>82</v>
      </c>
      <c r="AL105" s="47" t="s">
        <v>82</v>
      </c>
      <c r="AM105" s="45" t="s">
        <v>237</v>
      </c>
      <c r="AN105" s="45" t="s">
        <v>265</v>
      </c>
      <c r="AO105" s="25" t="s">
        <v>239</v>
      </c>
      <c r="AP105" s="25" t="s">
        <v>240</v>
      </c>
      <c r="AQ105" s="72"/>
    </row>
    <row r="106" spans="1:43" s="46" customFormat="1" ht="99.75" hidden="1" x14ac:dyDescent="0.25">
      <c r="A106" s="42" t="s">
        <v>41</v>
      </c>
      <c r="B106" s="43" t="s">
        <v>42</v>
      </c>
      <c r="C106" s="43">
        <v>528</v>
      </c>
      <c r="D106" s="22" t="s">
        <v>287</v>
      </c>
      <c r="E106" s="50" t="s">
        <v>288</v>
      </c>
      <c r="F106" s="51">
        <v>44593</v>
      </c>
      <c r="G106" s="23">
        <v>44620</v>
      </c>
      <c r="H106" s="271"/>
      <c r="I106" s="24">
        <v>0.05</v>
      </c>
      <c r="J106" s="24"/>
      <c r="K106" s="24"/>
      <c r="L106" s="24">
        <v>1</v>
      </c>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8"/>
        <v>1</v>
      </c>
      <c r="AI106" s="44">
        <f t="shared" si="8"/>
        <v>0</v>
      </c>
      <c r="AJ106" s="22" t="s">
        <v>289</v>
      </c>
      <c r="AK106" s="47" t="s">
        <v>82</v>
      </c>
      <c r="AL106" s="47" t="s">
        <v>82</v>
      </c>
      <c r="AM106" s="45" t="s">
        <v>237</v>
      </c>
      <c r="AN106" s="45" t="s">
        <v>265</v>
      </c>
      <c r="AO106" s="25" t="s">
        <v>239</v>
      </c>
      <c r="AP106" s="25" t="s">
        <v>240</v>
      </c>
      <c r="AQ106" s="72"/>
    </row>
    <row r="107" spans="1:43" s="46" customFormat="1" ht="58.5" hidden="1" x14ac:dyDescent="0.25">
      <c r="A107" s="42" t="s">
        <v>41</v>
      </c>
      <c r="B107" s="43" t="s">
        <v>42</v>
      </c>
      <c r="C107" s="43">
        <v>528</v>
      </c>
      <c r="D107" s="22" t="s">
        <v>290</v>
      </c>
      <c r="E107" s="50" t="s">
        <v>291</v>
      </c>
      <c r="F107" s="51">
        <v>44593</v>
      </c>
      <c r="G107" s="23">
        <v>44925</v>
      </c>
      <c r="H107" s="271"/>
      <c r="I107" s="24">
        <v>0.1</v>
      </c>
      <c r="J107" s="24"/>
      <c r="K107" s="24"/>
      <c r="L107" s="24"/>
      <c r="M107" s="24"/>
      <c r="N107" s="24">
        <v>0.25</v>
      </c>
      <c r="O107" s="24"/>
      <c r="P107" s="24"/>
      <c r="Q107" s="24"/>
      <c r="R107" s="24"/>
      <c r="S107" s="24"/>
      <c r="T107" s="24">
        <v>0.25</v>
      </c>
      <c r="U107" s="24"/>
      <c r="V107" s="24"/>
      <c r="W107" s="24"/>
      <c r="X107" s="24"/>
      <c r="Y107" s="24"/>
      <c r="Z107" s="24">
        <v>0.25</v>
      </c>
      <c r="AA107" s="24"/>
      <c r="AB107" s="24"/>
      <c r="AC107" s="24"/>
      <c r="AD107" s="24"/>
      <c r="AE107" s="24"/>
      <c r="AF107" s="24">
        <v>0.25</v>
      </c>
      <c r="AG107" s="24"/>
      <c r="AH107" s="24">
        <f t="shared" si="8"/>
        <v>1</v>
      </c>
      <c r="AI107" s="44">
        <f t="shared" si="8"/>
        <v>0</v>
      </c>
      <c r="AJ107" s="22" t="s">
        <v>292</v>
      </c>
      <c r="AK107" s="47" t="s">
        <v>82</v>
      </c>
      <c r="AL107" s="47" t="s">
        <v>82</v>
      </c>
      <c r="AM107" s="45" t="s">
        <v>293</v>
      </c>
      <c r="AN107" s="45" t="s">
        <v>294</v>
      </c>
      <c r="AO107" s="25" t="s">
        <v>295</v>
      </c>
      <c r="AP107" s="25" t="s">
        <v>240</v>
      </c>
      <c r="AQ107" s="72"/>
    </row>
    <row r="108" spans="1:43" s="46" customFormat="1" ht="71.25" hidden="1" x14ac:dyDescent="0.25">
      <c r="A108" s="42" t="s">
        <v>41</v>
      </c>
      <c r="B108" s="43" t="s">
        <v>42</v>
      </c>
      <c r="C108" s="43">
        <v>528</v>
      </c>
      <c r="D108" s="22" t="s">
        <v>296</v>
      </c>
      <c r="E108" s="50" t="s">
        <v>297</v>
      </c>
      <c r="F108" s="51">
        <v>44652</v>
      </c>
      <c r="G108" s="23">
        <v>44925</v>
      </c>
      <c r="H108" s="271"/>
      <c r="I108" s="24">
        <v>0.1</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8"/>
        <v>0.99990000000000001</v>
      </c>
      <c r="AI108" s="44">
        <f t="shared" si="8"/>
        <v>0</v>
      </c>
      <c r="AJ108" s="22" t="s">
        <v>298</v>
      </c>
      <c r="AK108" s="47" t="s">
        <v>82</v>
      </c>
      <c r="AL108" s="47" t="s">
        <v>82</v>
      </c>
      <c r="AM108" s="45" t="s">
        <v>237</v>
      </c>
      <c r="AN108" s="45" t="s">
        <v>265</v>
      </c>
      <c r="AO108" s="25" t="s">
        <v>239</v>
      </c>
      <c r="AP108" s="25" t="s">
        <v>240</v>
      </c>
      <c r="AQ108" s="72"/>
    </row>
    <row r="109" spans="1:43" s="46" customFormat="1" ht="87.75" hidden="1" customHeight="1" x14ac:dyDescent="0.25">
      <c r="A109" s="42" t="s">
        <v>41</v>
      </c>
      <c r="B109" s="43" t="s">
        <v>42</v>
      </c>
      <c r="C109" s="43">
        <v>528</v>
      </c>
      <c r="D109" s="22" t="s">
        <v>299</v>
      </c>
      <c r="E109" s="50" t="s">
        <v>300</v>
      </c>
      <c r="F109" s="51">
        <v>44652</v>
      </c>
      <c r="G109" s="23">
        <v>44925</v>
      </c>
      <c r="H109" s="271"/>
      <c r="I109" s="24">
        <v>0.2</v>
      </c>
      <c r="J109" s="24"/>
      <c r="K109" s="24"/>
      <c r="L109" s="24"/>
      <c r="M109" s="24"/>
      <c r="N109" s="24"/>
      <c r="O109" s="24"/>
      <c r="P109" s="24">
        <v>0.33329999999999999</v>
      </c>
      <c r="Q109" s="24"/>
      <c r="R109" s="24"/>
      <c r="S109" s="24"/>
      <c r="T109" s="24"/>
      <c r="U109" s="24"/>
      <c r="V109" s="24"/>
      <c r="W109" s="24"/>
      <c r="X109" s="24">
        <v>0.33329999999999999</v>
      </c>
      <c r="Y109" s="24"/>
      <c r="Z109" s="24"/>
      <c r="AA109" s="24"/>
      <c r="AB109" s="24"/>
      <c r="AC109" s="24"/>
      <c r="AD109" s="24"/>
      <c r="AE109" s="24"/>
      <c r="AF109" s="24">
        <v>0.33329999999999999</v>
      </c>
      <c r="AG109" s="24"/>
      <c r="AH109" s="24">
        <f t="shared" si="8"/>
        <v>0.99990000000000001</v>
      </c>
      <c r="AI109" s="44">
        <f t="shared" si="8"/>
        <v>0</v>
      </c>
      <c r="AJ109" s="22" t="s">
        <v>301</v>
      </c>
      <c r="AK109" s="47" t="s">
        <v>82</v>
      </c>
      <c r="AL109" s="47" t="s">
        <v>82</v>
      </c>
      <c r="AM109" s="45" t="s">
        <v>237</v>
      </c>
      <c r="AN109" s="45" t="s">
        <v>265</v>
      </c>
      <c r="AO109" s="25" t="s">
        <v>239</v>
      </c>
      <c r="AP109" s="25" t="s">
        <v>240</v>
      </c>
      <c r="AQ109" s="72"/>
    </row>
    <row r="110" spans="1:43" s="46" customFormat="1" ht="42.75" hidden="1" customHeight="1" x14ac:dyDescent="0.25">
      <c r="A110" s="42" t="s">
        <v>41</v>
      </c>
      <c r="B110" s="43" t="s">
        <v>42</v>
      </c>
      <c r="C110" s="43">
        <v>528</v>
      </c>
      <c r="D110" s="22" t="s">
        <v>302</v>
      </c>
      <c r="E110" s="50" t="s">
        <v>303</v>
      </c>
      <c r="F110" s="51">
        <v>44713</v>
      </c>
      <c r="G110" s="23">
        <v>44804</v>
      </c>
      <c r="H110" s="271">
        <f>+I110+I111</f>
        <v>1</v>
      </c>
      <c r="I110" s="24">
        <v>0.3</v>
      </c>
      <c r="J110" s="24"/>
      <c r="K110" s="24"/>
      <c r="L110" s="24"/>
      <c r="M110" s="24"/>
      <c r="N110" s="24"/>
      <c r="O110" s="24"/>
      <c r="P110" s="24"/>
      <c r="Q110" s="24"/>
      <c r="R110" s="24"/>
      <c r="S110" s="24"/>
      <c r="T110" s="24">
        <v>0.2</v>
      </c>
      <c r="U110" s="24"/>
      <c r="V110" s="24">
        <v>0.2</v>
      </c>
      <c r="W110" s="24"/>
      <c r="X110" s="24">
        <v>0.6</v>
      </c>
      <c r="Y110" s="24"/>
      <c r="Z110" s="24"/>
      <c r="AA110" s="24"/>
      <c r="AB110" s="24"/>
      <c r="AC110" s="24"/>
      <c r="AD110" s="24"/>
      <c r="AE110" s="24"/>
      <c r="AF110" s="24"/>
      <c r="AG110" s="24"/>
      <c r="AH110" s="24">
        <f t="shared" si="8"/>
        <v>1</v>
      </c>
      <c r="AI110" s="44">
        <f t="shared" si="8"/>
        <v>0</v>
      </c>
      <c r="AJ110" s="22" t="s">
        <v>304</v>
      </c>
      <c r="AK110" s="47" t="s">
        <v>82</v>
      </c>
      <c r="AL110" s="47" t="s">
        <v>82</v>
      </c>
      <c r="AM110" s="45" t="s">
        <v>305</v>
      </c>
      <c r="AN110" s="45" t="s">
        <v>306</v>
      </c>
      <c r="AO110" s="25" t="s">
        <v>307</v>
      </c>
      <c r="AP110" s="25" t="s">
        <v>240</v>
      </c>
      <c r="AQ110" s="72"/>
    </row>
    <row r="111" spans="1:43" s="46" customFormat="1" ht="42.75" hidden="1" x14ac:dyDescent="0.25">
      <c r="A111" s="42" t="s">
        <v>41</v>
      </c>
      <c r="B111" s="43" t="s">
        <v>42</v>
      </c>
      <c r="C111" s="43">
        <v>528</v>
      </c>
      <c r="D111" s="22" t="s">
        <v>302</v>
      </c>
      <c r="E111" s="50" t="s">
        <v>308</v>
      </c>
      <c r="F111" s="51">
        <v>44805</v>
      </c>
      <c r="G111" s="23">
        <v>44895</v>
      </c>
      <c r="H111" s="271"/>
      <c r="I111" s="24">
        <v>0.7</v>
      </c>
      <c r="J111" s="24"/>
      <c r="K111" s="24"/>
      <c r="L111" s="24"/>
      <c r="M111" s="24"/>
      <c r="N111" s="24"/>
      <c r="O111" s="24"/>
      <c r="P111" s="24"/>
      <c r="Q111" s="24"/>
      <c r="R111" s="24"/>
      <c r="S111" s="24"/>
      <c r="T111" s="24"/>
      <c r="U111" s="24"/>
      <c r="V111" s="24"/>
      <c r="W111" s="24"/>
      <c r="X111" s="24"/>
      <c r="Y111" s="24"/>
      <c r="Z111" s="24">
        <v>0.2</v>
      </c>
      <c r="AA111" s="24"/>
      <c r="AB111" s="24">
        <v>0.2</v>
      </c>
      <c r="AC111" s="24"/>
      <c r="AD111" s="24">
        <v>0.6</v>
      </c>
      <c r="AE111" s="24"/>
      <c r="AF111" s="24"/>
      <c r="AG111" s="24"/>
      <c r="AH111" s="24">
        <f t="shared" si="8"/>
        <v>1</v>
      </c>
      <c r="AI111" s="44">
        <f t="shared" si="8"/>
        <v>0</v>
      </c>
      <c r="AJ111" s="22" t="s">
        <v>309</v>
      </c>
      <c r="AK111" s="47" t="s">
        <v>82</v>
      </c>
      <c r="AL111" s="47" t="s">
        <v>82</v>
      </c>
      <c r="AM111" s="45" t="s">
        <v>305</v>
      </c>
      <c r="AN111" s="45" t="s">
        <v>306</v>
      </c>
      <c r="AO111" s="25" t="s">
        <v>307</v>
      </c>
      <c r="AP111" s="25" t="s">
        <v>240</v>
      </c>
      <c r="AQ111" s="72"/>
    </row>
    <row r="112" spans="1:43" s="46" customFormat="1" ht="58.5" hidden="1" x14ac:dyDescent="0.25">
      <c r="A112" s="42" t="s">
        <v>41</v>
      </c>
      <c r="B112" s="43" t="s">
        <v>42</v>
      </c>
      <c r="C112" s="43">
        <v>528</v>
      </c>
      <c r="D112" s="22" t="s">
        <v>310</v>
      </c>
      <c r="E112" s="50" t="s">
        <v>311</v>
      </c>
      <c r="F112" s="51">
        <v>44564</v>
      </c>
      <c r="G112" s="23">
        <v>44592</v>
      </c>
      <c r="H112" s="271">
        <f>+I112+I113+I114+I115+I116+I117+I118+I119+I120+I121</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8"/>
        <v>1</v>
      </c>
      <c r="AI112" s="44">
        <f t="shared" si="8"/>
        <v>0</v>
      </c>
      <c r="AJ112" s="50" t="s">
        <v>312</v>
      </c>
      <c r="AK112" s="47" t="s">
        <v>82</v>
      </c>
      <c r="AL112" s="47" t="s">
        <v>82</v>
      </c>
      <c r="AM112" s="45" t="s">
        <v>237</v>
      </c>
      <c r="AN112" s="45" t="s">
        <v>265</v>
      </c>
      <c r="AO112" s="25" t="s">
        <v>239</v>
      </c>
      <c r="AP112" s="25" t="s">
        <v>240</v>
      </c>
      <c r="AQ112" s="72"/>
    </row>
    <row r="113" spans="1:43" s="46" customFormat="1" ht="58.5" hidden="1" x14ac:dyDescent="0.25">
      <c r="A113" s="42" t="s">
        <v>41</v>
      </c>
      <c r="B113" s="43" t="s">
        <v>42</v>
      </c>
      <c r="C113" s="43">
        <v>528</v>
      </c>
      <c r="D113" s="22" t="s">
        <v>313</v>
      </c>
      <c r="E113" s="50" t="s">
        <v>314</v>
      </c>
      <c r="F113" s="51">
        <v>44652</v>
      </c>
      <c r="G113" s="23">
        <v>44681</v>
      </c>
      <c r="H113" s="271"/>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8" si="9">+J113+L113+N113+P113+R113+T113+V113+X113+Z113+AB113+AD113+AF113</f>
        <v>1</v>
      </c>
      <c r="AI113" s="44">
        <f t="shared" si="9"/>
        <v>0</v>
      </c>
      <c r="AJ113" s="50" t="s">
        <v>315</v>
      </c>
      <c r="AK113" s="47" t="s">
        <v>82</v>
      </c>
      <c r="AL113" s="47" t="s">
        <v>82</v>
      </c>
      <c r="AM113" s="45" t="s">
        <v>316</v>
      </c>
      <c r="AN113" s="25" t="s">
        <v>317</v>
      </c>
      <c r="AO113" s="25" t="s">
        <v>318</v>
      </c>
      <c r="AP113" s="25" t="s">
        <v>240</v>
      </c>
      <c r="AQ113" s="72"/>
    </row>
    <row r="114" spans="1:43" s="46" customFormat="1" ht="58.5" hidden="1" x14ac:dyDescent="0.25">
      <c r="A114" s="42" t="s">
        <v>41</v>
      </c>
      <c r="B114" s="43" t="s">
        <v>42</v>
      </c>
      <c r="C114" s="43">
        <v>528</v>
      </c>
      <c r="D114" s="22" t="s">
        <v>319</v>
      </c>
      <c r="E114" s="50" t="s">
        <v>320</v>
      </c>
      <c r="F114" s="51">
        <v>44564</v>
      </c>
      <c r="G114" s="23">
        <v>44925</v>
      </c>
      <c r="H114" s="271"/>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9"/>
        <v>0.99999999999999978</v>
      </c>
      <c r="AI114" s="44">
        <f t="shared" si="9"/>
        <v>0</v>
      </c>
      <c r="AJ114" s="50" t="s">
        <v>321</v>
      </c>
      <c r="AK114" s="47" t="s">
        <v>82</v>
      </c>
      <c r="AL114" s="47" t="s">
        <v>82</v>
      </c>
      <c r="AM114" s="45" t="s">
        <v>322</v>
      </c>
      <c r="AN114" s="25" t="s">
        <v>294</v>
      </c>
      <c r="AO114" s="25" t="s">
        <v>323</v>
      </c>
      <c r="AP114" s="25" t="s">
        <v>240</v>
      </c>
      <c r="AQ114" s="72"/>
    </row>
    <row r="115" spans="1:43" s="46" customFormat="1" ht="58.5" hidden="1" x14ac:dyDescent="0.25">
      <c r="A115" s="42" t="s">
        <v>41</v>
      </c>
      <c r="B115" s="43" t="s">
        <v>42</v>
      </c>
      <c r="C115" s="43">
        <v>528</v>
      </c>
      <c r="D115" s="22" t="s">
        <v>324</v>
      </c>
      <c r="E115" s="50" t="s">
        <v>325</v>
      </c>
      <c r="F115" s="51">
        <v>44682</v>
      </c>
      <c r="G115" s="23">
        <v>44803</v>
      </c>
      <c r="H115" s="271"/>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9"/>
        <v>1</v>
      </c>
      <c r="AI115" s="44">
        <f t="shared" si="9"/>
        <v>0</v>
      </c>
      <c r="AJ115" s="22" t="s">
        <v>326</v>
      </c>
      <c r="AK115" s="47" t="s">
        <v>82</v>
      </c>
      <c r="AL115" s="47" t="s">
        <v>82</v>
      </c>
      <c r="AM115" s="45" t="s">
        <v>46</v>
      </c>
      <c r="AN115" s="25" t="s">
        <v>327</v>
      </c>
      <c r="AO115" s="25" t="s">
        <v>328</v>
      </c>
      <c r="AP115" s="25" t="s">
        <v>240</v>
      </c>
      <c r="AQ115" s="72"/>
    </row>
    <row r="116" spans="1:43" s="46" customFormat="1" ht="69.75" hidden="1" customHeight="1" x14ac:dyDescent="0.25">
      <c r="A116" s="42" t="s">
        <v>41</v>
      </c>
      <c r="B116" s="43" t="s">
        <v>42</v>
      </c>
      <c r="C116" s="43">
        <v>528</v>
      </c>
      <c r="D116" s="22" t="s">
        <v>329</v>
      </c>
      <c r="E116" s="50" t="s">
        <v>330</v>
      </c>
      <c r="F116" s="51">
        <v>44652</v>
      </c>
      <c r="G116" s="23">
        <v>44925</v>
      </c>
      <c r="H116" s="271"/>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9"/>
        <v>0.99990000000000001</v>
      </c>
      <c r="AI116" s="44">
        <f t="shared" si="9"/>
        <v>0</v>
      </c>
      <c r="AJ116" s="22" t="s">
        <v>331</v>
      </c>
      <c r="AK116" s="47" t="s">
        <v>82</v>
      </c>
      <c r="AL116" s="47" t="s">
        <v>82</v>
      </c>
      <c r="AM116" s="45" t="s">
        <v>237</v>
      </c>
      <c r="AN116" s="45" t="s">
        <v>265</v>
      </c>
      <c r="AO116" s="25" t="s">
        <v>239</v>
      </c>
      <c r="AP116" s="25" t="s">
        <v>240</v>
      </c>
      <c r="AQ116" s="72"/>
    </row>
    <row r="117" spans="1:43" s="46" customFormat="1" ht="58.5" hidden="1" x14ac:dyDescent="0.25">
      <c r="A117" s="42" t="s">
        <v>41</v>
      </c>
      <c r="B117" s="43" t="s">
        <v>42</v>
      </c>
      <c r="C117" s="43">
        <v>528</v>
      </c>
      <c r="D117" s="22" t="s">
        <v>332</v>
      </c>
      <c r="E117" s="50" t="s">
        <v>333</v>
      </c>
      <c r="F117" s="51">
        <v>44593</v>
      </c>
      <c r="G117" s="23">
        <v>44712</v>
      </c>
      <c r="H117" s="271"/>
      <c r="I117" s="24">
        <v>0.15</v>
      </c>
      <c r="J117" s="24"/>
      <c r="K117" s="24"/>
      <c r="L117" s="24">
        <v>0.1</v>
      </c>
      <c r="M117" s="24"/>
      <c r="N117" s="24">
        <v>0.1</v>
      </c>
      <c r="O117" s="24"/>
      <c r="P117" s="24">
        <v>0.1</v>
      </c>
      <c r="Q117" s="24"/>
      <c r="R117" s="24">
        <v>0.7</v>
      </c>
      <c r="S117" s="24"/>
      <c r="T117" s="24"/>
      <c r="U117" s="24"/>
      <c r="V117" s="24"/>
      <c r="W117" s="24"/>
      <c r="X117" s="24"/>
      <c r="Y117" s="24"/>
      <c r="Z117" s="24"/>
      <c r="AA117" s="24"/>
      <c r="AB117" s="24"/>
      <c r="AC117" s="24"/>
      <c r="AD117" s="24"/>
      <c r="AE117" s="24"/>
      <c r="AF117" s="24"/>
      <c r="AG117" s="24"/>
      <c r="AH117" s="24">
        <f t="shared" si="9"/>
        <v>1</v>
      </c>
      <c r="AI117" s="44">
        <f t="shared" si="9"/>
        <v>0</v>
      </c>
      <c r="AJ117" s="22" t="s">
        <v>334</v>
      </c>
      <c r="AK117" s="47" t="s">
        <v>82</v>
      </c>
      <c r="AL117" s="47" t="s">
        <v>82</v>
      </c>
      <c r="AM117" s="45" t="s">
        <v>316</v>
      </c>
      <c r="AN117" s="45" t="s">
        <v>317</v>
      </c>
      <c r="AO117" s="25" t="s">
        <v>318</v>
      </c>
      <c r="AP117" s="25" t="s">
        <v>240</v>
      </c>
      <c r="AQ117" s="72"/>
    </row>
    <row r="118" spans="1:43" s="46" customFormat="1" ht="92.25" hidden="1" customHeight="1" x14ac:dyDescent="0.25">
      <c r="A118" s="42" t="s">
        <v>41</v>
      </c>
      <c r="B118" s="43" t="s">
        <v>42</v>
      </c>
      <c r="C118" s="43">
        <v>528</v>
      </c>
      <c r="D118" s="22" t="s">
        <v>335</v>
      </c>
      <c r="E118" s="50" t="s">
        <v>336</v>
      </c>
      <c r="F118" s="51">
        <v>44564</v>
      </c>
      <c r="G118" s="23">
        <v>44925</v>
      </c>
      <c r="H118" s="271"/>
      <c r="I118" s="24">
        <v>0.15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9"/>
        <v>0.99999999999999978</v>
      </c>
      <c r="AI118" s="44">
        <f t="shared" si="9"/>
        <v>0</v>
      </c>
      <c r="AJ118" s="22" t="s">
        <v>334</v>
      </c>
      <c r="AK118" s="47" t="s">
        <v>82</v>
      </c>
      <c r="AL118" s="47" t="s">
        <v>82</v>
      </c>
      <c r="AM118" s="45" t="s">
        <v>316</v>
      </c>
      <c r="AN118" s="45" t="s">
        <v>317</v>
      </c>
      <c r="AO118" s="25" t="s">
        <v>318</v>
      </c>
      <c r="AP118" s="25" t="s">
        <v>240</v>
      </c>
      <c r="AQ118" s="72"/>
    </row>
    <row r="119" spans="1:43" s="46" customFormat="1" ht="73.5" hidden="1" customHeight="1" x14ac:dyDescent="0.25">
      <c r="A119" s="42" t="s">
        <v>41</v>
      </c>
      <c r="B119" s="43" t="s">
        <v>42</v>
      </c>
      <c r="C119" s="43">
        <v>528</v>
      </c>
      <c r="D119" s="22" t="s">
        <v>337</v>
      </c>
      <c r="E119" s="50" t="s">
        <v>338</v>
      </c>
      <c r="F119" s="51">
        <v>44652</v>
      </c>
      <c r="G119" s="23">
        <v>44925</v>
      </c>
      <c r="H119" s="271"/>
      <c r="I119" s="24">
        <v>0.1</v>
      </c>
      <c r="J119" s="24"/>
      <c r="K119" s="24"/>
      <c r="L119" s="24"/>
      <c r="M119" s="24"/>
      <c r="N119" s="24"/>
      <c r="O119" s="24"/>
      <c r="P119" s="24">
        <v>0.5</v>
      </c>
      <c r="Q119" s="24"/>
      <c r="R119" s="24"/>
      <c r="S119" s="24"/>
      <c r="T119" s="24"/>
      <c r="U119" s="24"/>
      <c r="V119" s="24"/>
      <c r="W119" s="24"/>
      <c r="X119" s="24">
        <v>0.5</v>
      </c>
      <c r="Y119" s="24"/>
      <c r="Z119" s="24"/>
      <c r="AA119" s="24"/>
      <c r="AB119" s="24"/>
      <c r="AC119" s="24"/>
      <c r="AD119" s="24"/>
      <c r="AE119" s="24"/>
      <c r="AF119" s="24"/>
      <c r="AG119" s="24"/>
      <c r="AH119" s="24">
        <f t="shared" si="9"/>
        <v>1</v>
      </c>
      <c r="AI119" s="44">
        <f t="shared" si="9"/>
        <v>0</v>
      </c>
      <c r="AJ119" s="22" t="s">
        <v>339</v>
      </c>
      <c r="AK119" s="47" t="s">
        <v>82</v>
      </c>
      <c r="AL119" s="47" t="s">
        <v>82</v>
      </c>
      <c r="AM119" s="45" t="s">
        <v>237</v>
      </c>
      <c r="AN119" s="45" t="s">
        <v>265</v>
      </c>
      <c r="AO119" s="25" t="s">
        <v>239</v>
      </c>
      <c r="AP119" s="25" t="s">
        <v>240</v>
      </c>
      <c r="AQ119" s="72"/>
    </row>
    <row r="120" spans="1:43" s="46" customFormat="1" ht="81" hidden="1" customHeight="1" x14ac:dyDescent="0.25">
      <c r="A120" s="42" t="s">
        <v>41</v>
      </c>
      <c r="B120" s="43" t="s">
        <v>42</v>
      </c>
      <c r="C120" s="43">
        <v>528</v>
      </c>
      <c r="D120" s="22" t="s">
        <v>340</v>
      </c>
      <c r="E120" s="50" t="s">
        <v>341</v>
      </c>
      <c r="F120" s="51">
        <v>44564</v>
      </c>
      <c r="G120" s="23">
        <v>44925</v>
      </c>
      <c r="H120" s="271"/>
      <c r="I120" s="24">
        <v>0.05</v>
      </c>
      <c r="J120" s="24">
        <v>0.08</v>
      </c>
      <c r="K120" s="24"/>
      <c r="L120" s="24">
        <v>0.08</v>
      </c>
      <c r="M120" s="24"/>
      <c r="N120" s="24">
        <v>0.08</v>
      </c>
      <c r="O120" s="24"/>
      <c r="P120" s="24">
        <v>0.1</v>
      </c>
      <c r="Q120" s="24"/>
      <c r="R120" s="24">
        <v>0.08</v>
      </c>
      <c r="S120" s="24"/>
      <c r="T120" s="24">
        <v>0.08</v>
      </c>
      <c r="U120" s="24"/>
      <c r="V120" s="24">
        <v>0.08</v>
      </c>
      <c r="W120" s="24"/>
      <c r="X120" s="24">
        <v>0.1</v>
      </c>
      <c r="Y120" s="24"/>
      <c r="Z120" s="24">
        <v>0.08</v>
      </c>
      <c r="AA120" s="24"/>
      <c r="AB120" s="24">
        <v>0.08</v>
      </c>
      <c r="AC120" s="24"/>
      <c r="AD120" s="24">
        <v>0.08</v>
      </c>
      <c r="AE120" s="24"/>
      <c r="AF120" s="24">
        <v>0.08</v>
      </c>
      <c r="AG120" s="24"/>
      <c r="AH120" s="24">
        <f t="shared" si="9"/>
        <v>0.99999999999999978</v>
      </c>
      <c r="AI120" s="44">
        <f t="shared" si="9"/>
        <v>0</v>
      </c>
      <c r="AJ120" s="22" t="s">
        <v>342</v>
      </c>
      <c r="AK120" s="47" t="s">
        <v>82</v>
      </c>
      <c r="AL120" s="47" t="s">
        <v>82</v>
      </c>
      <c r="AM120" s="45" t="s">
        <v>293</v>
      </c>
      <c r="AN120" s="45" t="s">
        <v>294</v>
      </c>
      <c r="AO120" s="25" t="s">
        <v>295</v>
      </c>
      <c r="AP120" s="25" t="s">
        <v>240</v>
      </c>
      <c r="AQ120" s="72"/>
    </row>
    <row r="121" spans="1:43" s="46" customFormat="1" ht="84.75" hidden="1" customHeight="1" x14ac:dyDescent="0.25">
      <c r="A121" s="42" t="s">
        <v>41</v>
      </c>
      <c r="B121" s="43" t="s">
        <v>42</v>
      </c>
      <c r="C121" s="43">
        <v>528</v>
      </c>
      <c r="D121" s="22" t="s">
        <v>340</v>
      </c>
      <c r="E121" s="50" t="s">
        <v>343</v>
      </c>
      <c r="F121" s="51">
        <v>44652</v>
      </c>
      <c r="G121" s="23">
        <v>44711</v>
      </c>
      <c r="H121" s="271"/>
      <c r="I121" s="24">
        <v>0.15</v>
      </c>
      <c r="J121" s="24"/>
      <c r="K121" s="24"/>
      <c r="L121" s="24"/>
      <c r="M121" s="24"/>
      <c r="N121" s="24"/>
      <c r="O121" s="24"/>
      <c r="P121" s="24">
        <v>0.3</v>
      </c>
      <c r="Q121" s="24"/>
      <c r="R121" s="24">
        <v>0.7</v>
      </c>
      <c r="S121" s="24"/>
      <c r="T121" s="24"/>
      <c r="U121" s="24"/>
      <c r="V121" s="24"/>
      <c r="W121" s="24"/>
      <c r="X121" s="24"/>
      <c r="Y121" s="24"/>
      <c r="Z121" s="24"/>
      <c r="AA121" s="24"/>
      <c r="AB121" s="24"/>
      <c r="AC121" s="24"/>
      <c r="AD121" s="24"/>
      <c r="AE121" s="24"/>
      <c r="AF121" s="24"/>
      <c r="AG121" s="24"/>
      <c r="AH121" s="24">
        <f t="shared" si="9"/>
        <v>1</v>
      </c>
      <c r="AI121" s="44">
        <f t="shared" si="9"/>
        <v>0</v>
      </c>
      <c r="AJ121" s="22" t="s">
        <v>344</v>
      </c>
      <c r="AK121" s="47" t="s">
        <v>82</v>
      </c>
      <c r="AL121" s="47" t="s">
        <v>82</v>
      </c>
      <c r="AM121" s="45" t="s">
        <v>237</v>
      </c>
      <c r="AN121" s="45" t="s">
        <v>265</v>
      </c>
      <c r="AO121" s="25" t="s">
        <v>239</v>
      </c>
      <c r="AP121" s="25" t="s">
        <v>240</v>
      </c>
      <c r="AQ121" s="72"/>
    </row>
    <row r="122" spans="1:43" s="46" customFormat="1" ht="79.5" hidden="1" customHeight="1" x14ac:dyDescent="0.25">
      <c r="A122" s="42" t="s">
        <v>41</v>
      </c>
      <c r="B122" s="43" t="s">
        <v>42</v>
      </c>
      <c r="C122" s="43">
        <v>528</v>
      </c>
      <c r="D122" s="22" t="s">
        <v>345</v>
      </c>
      <c r="E122" s="50" t="s">
        <v>346</v>
      </c>
      <c r="F122" s="51">
        <v>44652</v>
      </c>
      <c r="G122" s="23">
        <v>44895</v>
      </c>
      <c r="H122" s="271">
        <f>+I122+I123+I124+I125+I126+I127+I128</f>
        <v>1</v>
      </c>
      <c r="I122" s="24">
        <v>0.1</v>
      </c>
      <c r="J122" s="24"/>
      <c r="K122" s="24"/>
      <c r="L122" s="24"/>
      <c r="M122" s="24"/>
      <c r="N122" s="24"/>
      <c r="O122" s="24"/>
      <c r="P122" s="24">
        <v>0.33329999999999999</v>
      </c>
      <c r="Q122" s="24"/>
      <c r="R122" s="24"/>
      <c r="S122" s="24"/>
      <c r="T122" s="24"/>
      <c r="U122" s="24"/>
      <c r="V122" s="24">
        <v>0.33329999999999999</v>
      </c>
      <c r="W122" s="24"/>
      <c r="X122" s="24"/>
      <c r="Y122" s="24"/>
      <c r="Z122" s="24"/>
      <c r="AA122" s="24"/>
      <c r="AB122" s="24"/>
      <c r="AC122" s="24"/>
      <c r="AD122" s="24">
        <v>0.33329999999999999</v>
      </c>
      <c r="AE122" s="24"/>
      <c r="AF122" s="24"/>
      <c r="AG122" s="24"/>
      <c r="AH122" s="24">
        <f t="shared" si="9"/>
        <v>0.99990000000000001</v>
      </c>
      <c r="AI122" s="44">
        <f t="shared" si="9"/>
        <v>0</v>
      </c>
      <c r="AJ122" s="22" t="s">
        <v>347</v>
      </c>
      <c r="AK122" s="47" t="s">
        <v>82</v>
      </c>
      <c r="AL122" s="47" t="s">
        <v>82</v>
      </c>
      <c r="AM122" s="45" t="s">
        <v>46</v>
      </c>
      <c r="AN122" s="45" t="s">
        <v>327</v>
      </c>
      <c r="AO122" s="25" t="s">
        <v>328</v>
      </c>
      <c r="AP122" s="25" t="s">
        <v>240</v>
      </c>
      <c r="AQ122" s="72"/>
    </row>
    <row r="123" spans="1:43" s="46" customFormat="1" ht="75" hidden="1" customHeight="1" x14ac:dyDescent="0.25">
      <c r="A123" s="42" t="s">
        <v>41</v>
      </c>
      <c r="B123" s="43" t="s">
        <v>42</v>
      </c>
      <c r="C123" s="43">
        <v>528</v>
      </c>
      <c r="D123" s="22" t="s">
        <v>348</v>
      </c>
      <c r="E123" s="50" t="s">
        <v>349</v>
      </c>
      <c r="F123" s="51">
        <v>44652</v>
      </c>
      <c r="G123" s="23">
        <v>44925</v>
      </c>
      <c r="H123" s="271"/>
      <c r="I123" s="24">
        <v>0.1</v>
      </c>
      <c r="J123" s="24"/>
      <c r="K123" s="24"/>
      <c r="L123" s="24"/>
      <c r="M123" s="24"/>
      <c r="N123" s="24"/>
      <c r="O123" s="24"/>
      <c r="P123" s="24">
        <v>0.33329999999999999</v>
      </c>
      <c r="Q123" s="24"/>
      <c r="R123" s="24"/>
      <c r="S123" s="24"/>
      <c r="T123" s="24"/>
      <c r="U123" s="24"/>
      <c r="V123" s="24"/>
      <c r="W123" s="24"/>
      <c r="X123" s="24">
        <v>0.33329999999999999</v>
      </c>
      <c r="Y123" s="24"/>
      <c r="Z123" s="24"/>
      <c r="AA123" s="24"/>
      <c r="AB123" s="24"/>
      <c r="AC123" s="24"/>
      <c r="AD123" s="24"/>
      <c r="AE123" s="24"/>
      <c r="AF123" s="24">
        <v>0.33329999999999999</v>
      </c>
      <c r="AG123" s="24"/>
      <c r="AH123" s="24">
        <f t="shared" si="9"/>
        <v>0.99990000000000001</v>
      </c>
      <c r="AI123" s="44">
        <f t="shared" si="9"/>
        <v>0</v>
      </c>
      <c r="AJ123" s="22" t="s">
        <v>350</v>
      </c>
      <c r="AK123" s="47" t="s">
        <v>82</v>
      </c>
      <c r="AL123" s="47" t="s">
        <v>82</v>
      </c>
      <c r="AM123" s="45" t="s">
        <v>46</v>
      </c>
      <c r="AN123" s="45" t="s">
        <v>327</v>
      </c>
      <c r="AO123" s="25" t="s">
        <v>328</v>
      </c>
      <c r="AP123" s="25" t="s">
        <v>240</v>
      </c>
      <c r="AQ123" s="72"/>
    </row>
    <row r="124" spans="1:43" s="46" customFormat="1" ht="88.5" hidden="1" customHeight="1" x14ac:dyDescent="0.25">
      <c r="A124" s="42" t="s">
        <v>41</v>
      </c>
      <c r="B124" s="43" t="s">
        <v>42</v>
      </c>
      <c r="C124" s="43">
        <v>528</v>
      </c>
      <c r="D124" s="22" t="s">
        <v>348</v>
      </c>
      <c r="E124" s="50" t="s">
        <v>351</v>
      </c>
      <c r="F124" s="51">
        <v>44652</v>
      </c>
      <c r="G124" s="23">
        <v>44681</v>
      </c>
      <c r="H124" s="271"/>
      <c r="I124" s="24">
        <v>0.2</v>
      </c>
      <c r="J124" s="24"/>
      <c r="K124" s="24"/>
      <c r="L124" s="24"/>
      <c r="M124" s="24"/>
      <c r="N124" s="24"/>
      <c r="O124" s="24"/>
      <c r="P124" s="24">
        <v>1</v>
      </c>
      <c r="Q124" s="24"/>
      <c r="R124" s="24"/>
      <c r="S124" s="24"/>
      <c r="T124" s="24"/>
      <c r="U124" s="24"/>
      <c r="V124" s="24"/>
      <c r="W124" s="24"/>
      <c r="X124" s="24"/>
      <c r="Y124" s="24"/>
      <c r="Z124" s="24"/>
      <c r="AA124" s="24"/>
      <c r="AB124" s="24"/>
      <c r="AC124" s="24"/>
      <c r="AD124" s="24"/>
      <c r="AE124" s="24"/>
      <c r="AF124" s="24"/>
      <c r="AG124" s="24"/>
      <c r="AH124" s="24">
        <f t="shared" si="9"/>
        <v>1</v>
      </c>
      <c r="AI124" s="44">
        <f t="shared" si="9"/>
        <v>0</v>
      </c>
      <c r="AJ124" s="22" t="s">
        <v>352</v>
      </c>
      <c r="AK124" s="47" t="s">
        <v>82</v>
      </c>
      <c r="AL124" s="47" t="s">
        <v>82</v>
      </c>
      <c r="AM124" s="45" t="s">
        <v>46</v>
      </c>
      <c r="AN124" s="45" t="s">
        <v>327</v>
      </c>
      <c r="AO124" s="25" t="s">
        <v>328</v>
      </c>
      <c r="AP124" s="25" t="s">
        <v>240</v>
      </c>
      <c r="AQ124" s="72"/>
    </row>
    <row r="125" spans="1:43" s="46" customFormat="1" ht="86.25" hidden="1" customHeight="1" x14ac:dyDescent="0.25">
      <c r="A125" s="42" t="s">
        <v>41</v>
      </c>
      <c r="B125" s="43" t="s">
        <v>42</v>
      </c>
      <c r="C125" s="43">
        <v>528</v>
      </c>
      <c r="D125" s="22" t="s">
        <v>353</v>
      </c>
      <c r="E125" s="50" t="s">
        <v>354</v>
      </c>
      <c r="F125" s="51">
        <v>44564</v>
      </c>
      <c r="G125" s="23">
        <v>44925</v>
      </c>
      <c r="H125" s="271"/>
      <c r="I125" s="24">
        <v>0.1</v>
      </c>
      <c r="J125" s="24"/>
      <c r="K125" s="24"/>
      <c r="L125" s="24">
        <v>0.25</v>
      </c>
      <c r="M125" s="24"/>
      <c r="N125" s="24"/>
      <c r="O125" s="24"/>
      <c r="P125" s="24"/>
      <c r="Q125" s="24"/>
      <c r="R125" s="24">
        <v>0.25</v>
      </c>
      <c r="S125" s="24"/>
      <c r="T125" s="24"/>
      <c r="U125" s="24"/>
      <c r="V125" s="24"/>
      <c r="W125" s="24"/>
      <c r="X125" s="24">
        <v>0.25</v>
      </c>
      <c r="Y125" s="24"/>
      <c r="Z125" s="24"/>
      <c r="AA125" s="24"/>
      <c r="AB125" s="24"/>
      <c r="AC125" s="24"/>
      <c r="AD125" s="24">
        <v>0.25</v>
      </c>
      <c r="AE125" s="24"/>
      <c r="AF125" s="24"/>
      <c r="AG125" s="24"/>
      <c r="AH125" s="24">
        <f t="shared" si="9"/>
        <v>1</v>
      </c>
      <c r="AI125" s="44">
        <f t="shared" si="9"/>
        <v>0</v>
      </c>
      <c r="AJ125" s="22" t="s">
        <v>339</v>
      </c>
      <c r="AK125" s="47" t="s">
        <v>82</v>
      </c>
      <c r="AL125" s="47" t="s">
        <v>82</v>
      </c>
      <c r="AM125" s="45" t="s">
        <v>46</v>
      </c>
      <c r="AN125" s="45" t="s">
        <v>327</v>
      </c>
      <c r="AO125" s="25" t="s">
        <v>328</v>
      </c>
      <c r="AP125" s="25" t="s">
        <v>240</v>
      </c>
      <c r="AQ125" s="72"/>
    </row>
    <row r="126" spans="1:43" s="46" customFormat="1" ht="79.5" hidden="1" customHeight="1" x14ac:dyDescent="0.25">
      <c r="A126" s="42" t="s">
        <v>41</v>
      </c>
      <c r="B126" s="43" t="s">
        <v>42</v>
      </c>
      <c r="C126" s="43">
        <v>528</v>
      </c>
      <c r="D126" s="22" t="s">
        <v>355</v>
      </c>
      <c r="E126" s="50" t="s">
        <v>356</v>
      </c>
      <c r="F126" s="51">
        <v>44621</v>
      </c>
      <c r="G126" s="23">
        <v>44925</v>
      </c>
      <c r="H126" s="271"/>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9"/>
        <v>1</v>
      </c>
      <c r="AI126" s="44">
        <f t="shared" si="9"/>
        <v>0</v>
      </c>
      <c r="AJ126" s="22" t="s">
        <v>357</v>
      </c>
      <c r="AK126" s="47" t="s">
        <v>82</v>
      </c>
      <c r="AL126" s="47" t="s">
        <v>82</v>
      </c>
      <c r="AM126" s="45" t="s">
        <v>46</v>
      </c>
      <c r="AN126" s="45" t="s">
        <v>327</v>
      </c>
      <c r="AO126" s="25" t="s">
        <v>328</v>
      </c>
      <c r="AP126" s="25" t="s">
        <v>240</v>
      </c>
      <c r="AQ126" s="72"/>
    </row>
    <row r="127" spans="1:43" s="46" customFormat="1" ht="85.5" hidden="1" x14ac:dyDescent="0.25">
      <c r="A127" s="42" t="s">
        <v>41</v>
      </c>
      <c r="B127" s="43" t="s">
        <v>42</v>
      </c>
      <c r="C127" s="43">
        <v>528</v>
      </c>
      <c r="D127" s="22" t="s">
        <v>355</v>
      </c>
      <c r="E127" s="50" t="s">
        <v>358</v>
      </c>
      <c r="F127" s="51">
        <v>44564</v>
      </c>
      <c r="G127" s="23">
        <v>44925</v>
      </c>
      <c r="H127" s="271"/>
      <c r="I127" s="24">
        <v>0.1</v>
      </c>
      <c r="J127" s="24"/>
      <c r="K127" s="24"/>
      <c r="L127" s="24"/>
      <c r="M127" s="24"/>
      <c r="N127" s="24"/>
      <c r="O127" s="24"/>
      <c r="P127" s="24">
        <v>0.33329999999999999</v>
      </c>
      <c r="Q127" s="24"/>
      <c r="R127" s="24"/>
      <c r="S127" s="24"/>
      <c r="T127" s="24"/>
      <c r="U127" s="24"/>
      <c r="V127" s="24">
        <v>0.33329999999999999</v>
      </c>
      <c r="W127" s="24"/>
      <c r="X127" s="24"/>
      <c r="Y127" s="24"/>
      <c r="Z127" s="24"/>
      <c r="AA127" s="24"/>
      <c r="AB127" s="24">
        <v>0.33329999999999999</v>
      </c>
      <c r="AC127" s="24"/>
      <c r="AD127" s="24"/>
      <c r="AE127" s="24"/>
      <c r="AF127" s="24"/>
      <c r="AG127" s="24"/>
      <c r="AH127" s="24">
        <f t="shared" si="9"/>
        <v>0.99990000000000001</v>
      </c>
      <c r="AI127" s="44">
        <f t="shared" si="9"/>
        <v>0</v>
      </c>
      <c r="AJ127" s="22" t="s">
        <v>339</v>
      </c>
      <c r="AK127" s="47" t="s">
        <v>82</v>
      </c>
      <c r="AL127" s="47" t="s">
        <v>82</v>
      </c>
      <c r="AM127" s="45" t="s">
        <v>46</v>
      </c>
      <c r="AN127" s="45" t="s">
        <v>327</v>
      </c>
      <c r="AO127" s="25" t="s">
        <v>328</v>
      </c>
      <c r="AP127" s="25" t="s">
        <v>240</v>
      </c>
      <c r="AQ127" s="72"/>
    </row>
    <row r="128" spans="1:43" s="46" customFormat="1" ht="57" hidden="1" x14ac:dyDescent="0.25">
      <c r="A128" s="42" t="s">
        <v>41</v>
      </c>
      <c r="B128" s="43" t="s">
        <v>42</v>
      </c>
      <c r="C128" s="43">
        <v>528</v>
      </c>
      <c r="D128" s="22" t="s">
        <v>359</v>
      </c>
      <c r="E128" s="50" t="s">
        <v>360</v>
      </c>
      <c r="F128" s="51">
        <v>44621</v>
      </c>
      <c r="G128" s="23">
        <v>44925</v>
      </c>
      <c r="H128" s="271"/>
      <c r="I128" s="24">
        <v>0.2</v>
      </c>
      <c r="J128" s="24"/>
      <c r="K128" s="24"/>
      <c r="L128" s="24"/>
      <c r="M128" s="24"/>
      <c r="N128" s="24">
        <v>0.25</v>
      </c>
      <c r="O128" s="24"/>
      <c r="P128" s="24"/>
      <c r="Q128" s="24"/>
      <c r="R128" s="24"/>
      <c r="S128" s="24"/>
      <c r="T128" s="24">
        <v>0.25</v>
      </c>
      <c r="U128" s="24"/>
      <c r="V128" s="24"/>
      <c r="W128" s="24"/>
      <c r="X128" s="24"/>
      <c r="Y128" s="24"/>
      <c r="Z128" s="24">
        <v>0.25</v>
      </c>
      <c r="AA128" s="24"/>
      <c r="AB128" s="24"/>
      <c r="AC128" s="24"/>
      <c r="AD128" s="24"/>
      <c r="AE128" s="24"/>
      <c r="AF128" s="24">
        <v>0.25</v>
      </c>
      <c r="AG128" s="24"/>
      <c r="AH128" s="24">
        <f t="shared" si="9"/>
        <v>1</v>
      </c>
      <c r="AI128" s="44">
        <f t="shared" si="9"/>
        <v>0</v>
      </c>
      <c r="AJ128" s="22" t="s">
        <v>361</v>
      </c>
      <c r="AK128" s="47" t="s">
        <v>82</v>
      </c>
      <c r="AL128" s="47" t="s">
        <v>82</v>
      </c>
      <c r="AM128" s="45" t="s">
        <v>46</v>
      </c>
      <c r="AN128" s="45" t="s">
        <v>327</v>
      </c>
      <c r="AO128" s="25" t="s">
        <v>328</v>
      </c>
      <c r="AP128" s="25" t="s">
        <v>240</v>
      </c>
      <c r="AQ128" s="72"/>
    </row>
    <row r="129" spans="1:43" s="46" customFormat="1" ht="58.5" hidden="1" x14ac:dyDescent="0.25">
      <c r="A129" s="42" t="s">
        <v>41</v>
      </c>
      <c r="B129" s="43" t="s">
        <v>42</v>
      </c>
      <c r="C129" s="43">
        <v>528</v>
      </c>
      <c r="D129" s="22" t="s">
        <v>362</v>
      </c>
      <c r="E129" s="50" t="s">
        <v>363</v>
      </c>
      <c r="F129" s="51">
        <v>44652</v>
      </c>
      <c r="G129" s="23">
        <v>44681</v>
      </c>
      <c r="H129" s="271">
        <f>+I129+I130+I131+I132+I133+I134+I135+I136+I137+I139+I140+I141</f>
        <v>1.0000000000000002</v>
      </c>
      <c r="I129" s="24">
        <v>0.1</v>
      </c>
      <c r="J129" s="24"/>
      <c r="K129" s="24"/>
      <c r="L129" s="24"/>
      <c r="M129" s="24"/>
      <c r="N129" s="24"/>
      <c r="O129" s="24"/>
      <c r="P129" s="24">
        <v>1</v>
      </c>
      <c r="Q129" s="24"/>
      <c r="R129" s="24"/>
      <c r="S129" s="24"/>
      <c r="T129" s="24"/>
      <c r="U129" s="24"/>
      <c r="V129" s="24"/>
      <c r="W129" s="24"/>
      <c r="X129" s="24"/>
      <c r="Y129" s="24"/>
      <c r="Z129" s="24"/>
      <c r="AA129" s="24"/>
      <c r="AB129" s="24"/>
      <c r="AC129" s="24"/>
      <c r="AD129" s="24"/>
      <c r="AE129" s="24"/>
      <c r="AF129" s="24"/>
      <c r="AG129" s="24"/>
      <c r="AH129" s="24">
        <f t="shared" ref="AH129:AI146" si="10">+J129+L129+N129+P129+R129+T129+V129+X129+Z129+AB129+AD129+AF129</f>
        <v>1</v>
      </c>
      <c r="AI129" s="44">
        <f t="shared" si="10"/>
        <v>0</v>
      </c>
      <c r="AJ129" s="22" t="s">
        <v>364</v>
      </c>
      <c r="AK129" s="47" t="s">
        <v>82</v>
      </c>
      <c r="AL129" s="47" t="s">
        <v>82</v>
      </c>
      <c r="AM129" s="45" t="s">
        <v>46</v>
      </c>
      <c r="AN129" s="45" t="s">
        <v>60</v>
      </c>
      <c r="AO129" s="25" t="s">
        <v>328</v>
      </c>
      <c r="AP129" s="25" t="s">
        <v>240</v>
      </c>
      <c r="AQ129" s="72"/>
    </row>
    <row r="130" spans="1:43" s="46" customFormat="1" ht="58.5" hidden="1" x14ac:dyDescent="0.25">
      <c r="A130" s="42" t="s">
        <v>41</v>
      </c>
      <c r="B130" s="43" t="s">
        <v>42</v>
      </c>
      <c r="C130" s="43">
        <v>528</v>
      </c>
      <c r="D130" s="22" t="s">
        <v>362</v>
      </c>
      <c r="E130" s="50" t="s">
        <v>365</v>
      </c>
      <c r="F130" s="51">
        <v>44564</v>
      </c>
      <c r="G130" s="23">
        <v>44925</v>
      </c>
      <c r="H130" s="271"/>
      <c r="I130" s="24">
        <v>0.1</v>
      </c>
      <c r="J130" s="24"/>
      <c r="K130" s="24"/>
      <c r="L130" s="24">
        <v>0.25</v>
      </c>
      <c r="M130" s="24"/>
      <c r="N130" s="24"/>
      <c r="O130" s="24"/>
      <c r="P130" s="24"/>
      <c r="Q130" s="24"/>
      <c r="R130" s="24">
        <v>0.25</v>
      </c>
      <c r="S130" s="24"/>
      <c r="T130" s="24"/>
      <c r="U130" s="24"/>
      <c r="V130" s="24"/>
      <c r="W130" s="24"/>
      <c r="X130" s="24">
        <v>0.25</v>
      </c>
      <c r="Y130" s="24"/>
      <c r="Z130" s="24"/>
      <c r="AA130" s="24"/>
      <c r="AB130" s="24"/>
      <c r="AC130" s="24"/>
      <c r="AD130" s="24"/>
      <c r="AE130" s="24"/>
      <c r="AF130" s="24">
        <v>0.25</v>
      </c>
      <c r="AG130" s="24"/>
      <c r="AH130" s="24">
        <f t="shared" si="10"/>
        <v>1</v>
      </c>
      <c r="AI130" s="44">
        <f t="shared" si="10"/>
        <v>0</v>
      </c>
      <c r="AJ130" s="22" t="s">
        <v>339</v>
      </c>
      <c r="AK130" s="47" t="s">
        <v>82</v>
      </c>
      <c r="AL130" s="47" t="s">
        <v>82</v>
      </c>
      <c r="AM130" s="45" t="s">
        <v>237</v>
      </c>
      <c r="AN130" s="45" t="s">
        <v>265</v>
      </c>
      <c r="AO130" s="25" t="s">
        <v>239</v>
      </c>
      <c r="AP130" s="25" t="s">
        <v>240</v>
      </c>
      <c r="AQ130" s="72"/>
    </row>
    <row r="131" spans="1:43" s="46" customFormat="1" ht="191.25" hidden="1" customHeight="1" x14ac:dyDescent="0.25">
      <c r="A131" s="42" t="s">
        <v>41</v>
      </c>
      <c r="B131" s="43" t="s">
        <v>42</v>
      </c>
      <c r="C131" s="43">
        <v>528</v>
      </c>
      <c r="D131" s="22" t="s">
        <v>362</v>
      </c>
      <c r="E131" s="50" t="s">
        <v>366</v>
      </c>
      <c r="F131" s="51">
        <v>44652</v>
      </c>
      <c r="G131" s="23">
        <v>44925</v>
      </c>
      <c r="H131" s="271"/>
      <c r="I131" s="24">
        <v>0.2</v>
      </c>
      <c r="J131" s="24"/>
      <c r="K131" s="24"/>
      <c r="L131" s="24"/>
      <c r="M131" s="24"/>
      <c r="N131" s="24"/>
      <c r="O131" s="24"/>
      <c r="P131" s="24">
        <v>0.33329999999999999</v>
      </c>
      <c r="Q131" s="24"/>
      <c r="R131" s="24"/>
      <c r="S131" s="24"/>
      <c r="T131" s="24"/>
      <c r="U131" s="24"/>
      <c r="V131" s="24"/>
      <c r="W131" s="24"/>
      <c r="X131" s="24">
        <v>0.33329999999999999</v>
      </c>
      <c r="Y131" s="24"/>
      <c r="Z131" s="24"/>
      <c r="AA131" s="24"/>
      <c r="AB131" s="24"/>
      <c r="AC131" s="24"/>
      <c r="AD131" s="24"/>
      <c r="AE131" s="24"/>
      <c r="AF131" s="24">
        <v>0.33329999999999999</v>
      </c>
      <c r="AG131" s="24"/>
      <c r="AH131" s="24">
        <f t="shared" si="10"/>
        <v>0.99990000000000001</v>
      </c>
      <c r="AI131" s="44">
        <f t="shared" si="10"/>
        <v>0</v>
      </c>
      <c r="AJ131" s="22" t="s">
        <v>367</v>
      </c>
      <c r="AK131" s="47" t="s">
        <v>82</v>
      </c>
      <c r="AL131" s="47" t="s">
        <v>82</v>
      </c>
      <c r="AM131" s="45" t="s">
        <v>237</v>
      </c>
      <c r="AN131" s="45" t="s">
        <v>368</v>
      </c>
      <c r="AO131" s="25" t="s">
        <v>239</v>
      </c>
      <c r="AP131" s="25" t="s">
        <v>240</v>
      </c>
      <c r="AQ131" s="72"/>
    </row>
    <row r="132" spans="1:43" s="46" customFormat="1" ht="98.25" hidden="1" customHeight="1" x14ac:dyDescent="0.25">
      <c r="A132" s="50" t="s">
        <v>41</v>
      </c>
      <c r="B132" s="47" t="s">
        <v>42</v>
      </c>
      <c r="C132" s="47">
        <v>528</v>
      </c>
      <c r="D132" s="22" t="s">
        <v>362</v>
      </c>
      <c r="E132" s="50" t="s">
        <v>369</v>
      </c>
      <c r="F132" s="51">
        <v>44774</v>
      </c>
      <c r="G132" s="23">
        <v>44834</v>
      </c>
      <c r="H132" s="271"/>
      <c r="I132" s="24">
        <v>0.1</v>
      </c>
      <c r="J132" s="24"/>
      <c r="K132" s="24"/>
      <c r="L132" s="24"/>
      <c r="M132" s="24"/>
      <c r="N132" s="24"/>
      <c r="O132" s="24"/>
      <c r="P132" s="24"/>
      <c r="Q132" s="24"/>
      <c r="R132" s="24"/>
      <c r="S132" s="24"/>
      <c r="T132" s="24"/>
      <c r="U132" s="24"/>
      <c r="V132" s="24"/>
      <c r="W132" s="24"/>
      <c r="X132" s="24">
        <v>0.5</v>
      </c>
      <c r="Y132" s="24"/>
      <c r="Z132" s="24">
        <v>0.5</v>
      </c>
      <c r="AA132" s="24"/>
      <c r="AB132" s="24"/>
      <c r="AC132" s="24"/>
      <c r="AD132" s="24"/>
      <c r="AE132" s="24"/>
      <c r="AF132" s="24"/>
      <c r="AG132" s="24"/>
      <c r="AH132" s="24">
        <f t="shared" si="10"/>
        <v>1</v>
      </c>
      <c r="AI132" s="44">
        <f t="shared" si="10"/>
        <v>0</v>
      </c>
      <c r="AJ132" s="22" t="s">
        <v>370</v>
      </c>
      <c r="AK132" s="47" t="s">
        <v>82</v>
      </c>
      <c r="AL132" s="47" t="s">
        <v>82</v>
      </c>
      <c r="AM132" s="45" t="s">
        <v>371</v>
      </c>
      <c r="AN132" s="45" t="s">
        <v>372</v>
      </c>
      <c r="AO132" s="25" t="s">
        <v>307</v>
      </c>
      <c r="AP132" s="25" t="s">
        <v>240</v>
      </c>
      <c r="AQ132" s="72"/>
    </row>
    <row r="133" spans="1:43" s="46" customFormat="1" ht="98.25" hidden="1" customHeight="1" x14ac:dyDescent="0.25">
      <c r="A133" s="42" t="s">
        <v>41</v>
      </c>
      <c r="B133" s="43" t="s">
        <v>42</v>
      </c>
      <c r="C133" s="43">
        <v>528</v>
      </c>
      <c r="D133" s="22" t="s">
        <v>373</v>
      </c>
      <c r="E133" s="50" t="s">
        <v>374</v>
      </c>
      <c r="F133" s="51">
        <v>44682</v>
      </c>
      <c r="G133" s="23">
        <v>44834</v>
      </c>
      <c r="H133" s="271"/>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0"/>
        <v>1</v>
      </c>
      <c r="AI133" s="44">
        <f t="shared" si="10"/>
        <v>0</v>
      </c>
      <c r="AJ133" s="22" t="s">
        <v>375</v>
      </c>
      <c r="AK133" s="47" t="s">
        <v>82</v>
      </c>
      <c r="AL133" s="47" t="s">
        <v>82</v>
      </c>
      <c r="AM133" s="45" t="s">
        <v>293</v>
      </c>
      <c r="AN133" s="45" t="s">
        <v>294</v>
      </c>
      <c r="AO133" s="25" t="s">
        <v>295</v>
      </c>
      <c r="AP133" s="25" t="s">
        <v>240</v>
      </c>
      <c r="AQ133" s="72"/>
    </row>
    <row r="134" spans="1:43" s="46" customFormat="1" ht="72.75" hidden="1" x14ac:dyDescent="0.25">
      <c r="A134" s="42" t="s">
        <v>41</v>
      </c>
      <c r="B134" s="43" t="s">
        <v>42</v>
      </c>
      <c r="C134" s="43">
        <v>528</v>
      </c>
      <c r="D134" s="22" t="s">
        <v>376</v>
      </c>
      <c r="E134" s="50" t="s">
        <v>377</v>
      </c>
      <c r="F134" s="52">
        <v>44835</v>
      </c>
      <c r="G134" s="52">
        <v>44895</v>
      </c>
      <c r="H134" s="271"/>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0"/>
        <v>1</v>
      </c>
      <c r="AI134" s="44">
        <f t="shared" si="10"/>
        <v>0</v>
      </c>
      <c r="AJ134" s="22" t="s">
        <v>378</v>
      </c>
      <c r="AK134" s="47" t="s">
        <v>82</v>
      </c>
      <c r="AL134" s="47" t="s">
        <v>82</v>
      </c>
      <c r="AM134" s="45" t="s">
        <v>46</v>
      </c>
      <c r="AN134" s="45" t="s">
        <v>60</v>
      </c>
      <c r="AO134" s="25" t="s">
        <v>328</v>
      </c>
      <c r="AP134" s="25" t="s">
        <v>240</v>
      </c>
      <c r="AQ134" s="72"/>
    </row>
    <row r="135" spans="1:43" s="46" customFormat="1" ht="72.75" hidden="1" x14ac:dyDescent="0.25">
      <c r="A135" s="42" t="s">
        <v>41</v>
      </c>
      <c r="B135" s="43" t="s">
        <v>42</v>
      </c>
      <c r="C135" s="43">
        <v>528</v>
      </c>
      <c r="D135" s="22" t="s">
        <v>376</v>
      </c>
      <c r="E135" s="50" t="s">
        <v>379</v>
      </c>
      <c r="F135" s="52">
        <v>44835</v>
      </c>
      <c r="G135" s="52">
        <v>44895</v>
      </c>
      <c r="H135" s="271"/>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0"/>
        <v>1</v>
      </c>
      <c r="AI135" s="44">
        <f t="shared" si="10"/>
        <v>0</v>
      </c>
      <c r="AJ135" s="22" t="s">
        <v>380</v>
      </c>
      <c r="AK135" s="47" t="s">
        <v>82</v>
      </c>
      <c r="AL135" s="47" t="s">
        <v>82</v>
      </c>
      <c r="AM135" s="45" t="s">
        <v>46</v>
      </c>
      <c r="AN135" s="45" t="s">
        <v>60</v>
      </c>
      <c r="AO135" s="25" t="s">
        <v>328</v>
      </c>
      <c r="AP135" s="25" t="s">
        <v>240</v>
      </c>
      <c r="AQ135" s="72"/>
    </row>
    <row r="136" spans="1:43" s="46" customFormat="1" ht="58.5" hidden="1" x14ac:dyDescent="0.25">
      <c r="A136" s="42" t="s">
        <v>41</v>
      </c>
      <c r="B136" s="43" t="s">
        <v>42</v>
      </c>
      <c r="C136" s="43">
        <v>528</v>
      </c>
      <c r="D136" s="22" t="s">
        <v>381</v>
      </c>
      <c r="E136" s="50" t="s">
        <v>382</v>
      </c>
      <c r="F136" s="51">
        <v>44652</v>
      </c>
      <c r="G136" s="23">
        <v>44925</v>
      </c>
      <c r="H136" s="271"/>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0"/>
        <v>0.99990000000000001</v>
      </c>
      <c r="AI136" s="44">
        <f t="shared" si="10"/>
        <v>0</v>
      </c>
      <c r="AJ136" s="22" t="s">
        <v>383</v>
      </c>
      <c r="AK136" s="47" t="s">
        <v>82</v>
      </c>
      <c r="AL136" s="47" t="s">
        <v>82</v>
      </c>
      <c r="AM136" s="45" t="s">
        <v>237</v>
      </c>
      <c r="AN136" s="45" t="s">
        <v>265</v>
      </c>
      <c r="AO136" s="25" t="s">
        <v>239</v>
      </c>
      <c r="AP136" s="25" t="s">
        <v>240</v>
      </c>
      <c r="AQ136" s="72"/>
    </row>
    <row r="137" spans="1:43" s="46" customFormat="1" ht="99.75" customHeight="1" x14ac:dyDescent="0.25">
      <c r="A137" s="69" t="s">
        <v>41</v>
      </c>
      <c r="B137" s="70" t="s">
        <v>42</v>
      </c>
      <c r="C137" s="70">
        <v>528</v>
      </c>
      <c r="D137" s="71" t="s">
        <v>384</v>
      </c>
      <c r="E137" s="74" t="s">
        <v>385</v>
      </c>
      <c r="F137" s="94">
        <v>44593</v>
      </c>
      <c r="G137" s="81">
        <v>44742</v>
      </c>
      <c r="H137" s="271"/>
      <c r="I137" s="68">
        <v>0.1</v>
      </c>
      <c r="J137" s="68"/>
      <c r="K137" s="68"/>
      <c r="L137" s="68">
        <v>0.2</v>
      </c>
      <c r="M137" s="68"/>
      <c r="N137" s="68">
        <v>0.2</v>
      </c>
      <c r="O137" s="68"/>
      <c r="P137" s="68">
        <v>0.2</v>
      </c>
      <c r="Q137" s="68"/>
      <c r="R137" s="68">
        <v>0.2</v>
      </c>
      <c r="S137" s="68"/>
      <c r="T137" s="68">
        <v>0.2</v>
      </c>
      <c r="U137" s="68"/>
      <c r="V137" s="68"/>
      <c r="W137" s="68"/>
      <c r="X137" s="68"/>
      <c r="Y137" s="68"/>
      <c r="Z137" s="68"/>
      <c r="AA137" s="68"/>
      <c r="AB137" s="68"/>
      <c r="AC137" s="68"/>
      <c r="AD137" s="68"/>
      <c r="AE137" s="68"/>
      <c r="AF137" s="68"/>
      <c r="AG137" s="68"/>
      <c r="AH137" s="68">
        <f t="shared" si="10"/>
        <v>1</v>
      </c>
      <c r="AI137" s="77">
        <f t="shared" si="10"/>
        <v>0</v>
      </c>
      <c r="AJ137" s="71" t="s">
        <v>386</v>
      </c>
      <c r="AK137" s="80" t="s">
        <v>82</v>
      </c>
      <c r="AL137" s="80" t="s">
        <v>82</v>
      </c>
      <c r="AM137" s="78" t="s">
        <v>46</v>
      </c>
      <c r="AN137" s="78" t="s">
        <v>327</v>
      </c>
      <c r="AO137" s="79" t="s">
        <v>328</v>
      </c>
      <c r="AP137" s="79" t="s">
        <v>240</v>
      </c>
      <c r="AQ137" s="316" t="s">
        <v>938</v>
      </c>
    </row>
    <row r="138" spans="1:43" s="46" customFormat="1" ht="99.75" customHeight="1" x14ac:dyDescent="0.25">
      <c r="A138" s="69" t="s">
        <v>41</v>
      </c>
      <c r="B138" s="70" t="s">
        <v>42</v>
      </c>
      <c r="C138" s="70">
        <v>528</v>
      </c>
      <c r="D138" s="71" t="s">
        <v>384</v>
      </c>
      <c r="E138" s="74" t="s">
        <v>385</v>
      </c>
      <c r="F138" s="94">
        <v>44593</v>
      </c>
      <c r="G138" s="93">
        <v>44865</v>
      </c>
      <c r="H138" s="271"/>
      <c r="I138" s="68">
        <v>0.1</v>
      </c>
      <c r="J138" s="68"/>
      <c r="K138" s="68"/>
      <c r="L138" s="68">
        <v>0.2</v>
      </c>
      <c r="M138" s="68"/>
      <c r="N138" s="68">
        <v>0.2</v>
      </c>
      <c r="O138" s="68"/>
      <c r="P138" s="68">
        <v>0.2</v>
      </c>
      <c r="Q138" s="68"/>
      <c r="R138" s="68">
        <v>0.2</v>
      </c>
      <c r="S138" s="68"/>
      <c r="T138" s="68"/>
      <c r="U138" s="68"/>
      <c r="V138" s="68"/>
      <c r="W138" s="68"/>
      <c r="X138" s="68"/>
      <c r="Y138" s="68"/>
      <c r="Z138" s="68"/>
      <c r="AA138" s="68"/>
      <c r="AB138" s="76">
        <v>0.2</v>
      </c>
      <c r="AC138" s="68"/>
      <c r="AD138" s="68"/>
      <c r="AE138" s="68"/>
      <c r="AF138" s="68"/>
      <c r="AG138" s="68"/>
      <c r="AH138" s="68">
        <f t="shared" si="10"/>
        <v>1</v>
      </c>
      <c r="AI138" s="77">
        <f t="shared" ref="AI138" si="11">+K138+M138+O138+Q138+S138+U138+W138+Y138+AA138+AC138+AE138+AG138</f>
        <v>0</v>
      </c>
      <c r="AJ138" s="71" t="s">
        <v>386</v>
      </c>
      <c r="AK138" s="80" t="s">
        <v>82</v>
      </c>
      <c r="AL138" s="80" t="s">
        <v>82</v>
      </c>
      <c r="AM138" s="78" t="s">
        <v>46</v>
      </c>
      <c r="AN138" s="78" t="s">
        <v>327</v>
      </c>
      <c r="AO138" s="79" t="s">
        <v>328</v>
      </c>
      <c r="AP138" s="79" t="s">
        <v>240</v>
      </c>
      <c r="AQ138" s="317"/>
    </row>
    <row r="139" spans="1:43" s="46" customFormat="1" ht="72.75" hidden="1" x14ac:dyDescent="0.25">
      <c r="A139" s="42" t="s">
        <v>41</v>
      </c>
      <c r="B139" s="43" t="s">
        <v>42</v>
      </c>
      <c r="C139" s="43">
        <v>528</v>
      </c>
      <c r="D139" s="22" t="s">
        <v>387</v>
      </c>
      <c r="E139" s="50" t="s">
        <v>388</v>
      </c>
      <c r="F139" s="51">
        <v>44564</v>
      </c>
      <c r="G139" s="23">
        <v>44925</v>
      </c>
      <c r="H139" s="271"/>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0"/>
        <v>0.99999999999999978</v>
      </c>
      <c r="AI139" s="44">
        <f t="shared" si="10"/>
        <v>0</v>
      </c>
      <c r="AJ139" s="22" t="s">
        <v>389</v>
      </c>
      <c r="AK139" s="47" t="s">
        <v>82</v>
      </c>
      <c r="AL139" s="47" t="s">
        <v>82</v>
      </c>
      <c r="AM139" s="45" t="s">
        <v>316</v>
      </c>
      <c r="AN139" s="45" t="s">
        <v>317</v>
      </c>
      <c r="AO139" s="25" t="s">
        <v>318</v>
      </c>
      <c r="AP139" s="25" t="s">
        <v>240</v>
      </c>
      <c r="AQ139" s="72"/>
    </row>
    <row r="140" spans="1:43" s="46" customFormat="1" ht="128.25" hidden="1" x14ac:dyDescent="0.25">
      <c r="A140" s="42" t="s">
        <v>41</v>
      </c>
      <c r="B140" s="43" t="s">
        <v>42</v>
      </c>
      <c r="C140" s="43">
        <v>528</v>
      </c>
      <c r="D140" s="22" t="s">
        <v>390</v>
      </c>
      <c r="E140" s="50" t="s">
        <v>391</v>
      </c>
      <c r="F140" s="51">
        <v>44564</v>
      </c>
      <c r="G140" s="23">
        <v>44925</v>
      </c>
      <c r="H140" s="271"/>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0"/>
        <v>0.99999999999999978</v>
      </c>
      <c r="AI140" s="44">
        <f t="shared" si="10"/>
        <v>0</v>
      </c>
      <c r="AJ140" s="22" t="s">
        <v>392</v>
      </c>
      <c r="AK140" s="47" t="s">
        <v>82</v>
      </c>
      <c r="AL140" s="47" t="s">
        <v>82</v>
      </c>
      <c r="AM140" s="45" t="s">
        <v>293</v>
      </c>
      <c r="AN140" s="45" t="s">
        <v>294</v>
      </c>
      <c r="AO140" s="25" t="s">
        <v>295</v>
      </c>
      <c r="AP140" s="25" t="s">
        <v>240</v>
      </c>
      <c r="AQ140" s="72"/>
    </row>
    <row r="141" spans="1:43" s="46" customFormat="1" ht="72.75" hidden="1" x14ac:dyDescent="0.25">
      <c r="A141" s="42" t="s">
        <v>41</v>
      </c>
      <c r="B141" s="43" t="s">
        <v>42</v>
      </c>
      <c r="C141" s="43">
        <v>528</v>
      </c>
      <c r="D141" s="22" t="s">
        <v>393</v>
      </c>
      <c r="E141" s="50" t="s">
        <v>394</v>
      </c>
      <c r="F141" s="51">
        <v>44621</v>
      </c>
      <c r="G141" s="23">
        <v>44925</v>
      </c>
      <c r="H141" s="271"/>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0"/>
        <v>0.99990000000000001</v>
      </c>
      <c r="AI141" s="44">
        <f t="shared" si="10"/>
        <v>0</v>
      </c>
      <c r="AJ141" s="50" t="s">
        <v>395</v>
      </c>
      <c r="AK141" s="47" t="s">
        <v>82</v>
      </c>
      <c r="AL141" s="47" t="s">
        <v>82</v>
      </c>
      <c r="AM141" s="45" t="s">
        <v>237</v>
      </c>
      <c r="AN141" s="45" t="s">
        <v>368</v>
      </c>
      <c r="AO141" s="25" t="s">
        <v>239</v>
      </c>
      <c r="AP141" s="25" t="s">
        <v>240</v>
      </c>
      <c r="AQ141" s="72"/>
    </row>
    <row r="142" spans="1:43" s="46" customFormat="1" ht="102" hidden="1" customHeight="1" x14ac:dyDescent="0.25">
      <c r="A142" s="42" t="s">
        <v>41</v>
      </c>
      <c r="B142" s="43" t="s">
        <v>42</v>
      </c>
      <c r="C142" s="43">
        <v>528</v>
      </c>
      <c r="D142" s="22" t="s">
        <v>396</v>
      </c>
      <c r="E142" s="50" t="s">
        <v>397</v>
      </c>
      <c r="F142" s="51">
        <v>44593</v>
      </c>
      <c r="G142" s="23">
        <v>44620</v>
      </c>
      <c r="H142" s="271">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398</v>
      </c>
      <c r="AK142" s="47" t="s">
        <v>82</v>
      </c>
      <c r="AL142" s="47" t="s">
        <v>82</v>
      </c>
      <c r="AM142" s="45" t="s">
        <v>46</v>
      </c>
      <c r="AN142" s="45" t="s">
        <v>108</v>
      </c>
      <c r="AO142" s="25" t="s">
        <v>328</v>
      </c>
      <c r="AP142" s="25" t="s">
        <v>240</v>
      </c>
      <c r="AQ142" s="72"/>
    </row>
    <row r="143" spans="1:43" s="46" customFormat="1" ht="98.25" hidden="1" customHeight="1" x14ac:dyDescent="0.25">
      <c r="A143" s="42" t="s">
        <v>41</v>
      </c>
      <c r="B143" s="43" t="s">
        <v>42</v>
      </c>
      <c r="C143" s="43">
        <v>528</v>
      </c>
      <c r="D143" s="22" t="s">
        <v>396</v>
      </c>
      <c r="E143" s="50" t="s">
        <v>399</v>
      </c>
      <c r="F143" s="51">
        <v>44652</v>
      </c>
      <c r="G143" s="23">
        <v>44925</v>
      </c>
      <c r="H143" s="271"/>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0"/>
        <v>0.99990000000000001</v>
      </c>
      <c r="AI143" s="44">
        <f t="shared" si="10"/>
        <v>0</v>
      </c>
      <c r="AJ143" s="50" t="s">
        <v>334</v>
      </c>
      <c r="AK143" s="47" t="s">
        <v>82</v>
      </c>
      <c r="AL143" s="47" t="s">
        <v>82</v>
      </c>
      <c r="AM143" s="45" t="s">
        <v>46</v>
      </c>
      <c r="AN143" s="45" t="s">
        <v>108</v>
      </c>
      <c r="AO143" s="25" t="s">
        <v>328</v>
      </c>
      <c r="AP143" s="25" t="s">
        <v>240</v>
      </c>
      <c r="AQ143" s="72"/>
    </row>
    <row r="144" spans="1:43" s="46" customFormat="1" ht="88.5" hidden="1" customHeight="1" x14ac:dyDescent="0.25">
      <c r="A144" s="42" t="s">
        <v>41</v>
      </c>
      <c r="B144" s="43" t="s">
        <v>42</v>
      </c>
      <c r="C144" s="43">
        <v>528</v>
      </c>
      <c r="D144" s="22" t="s">
        <v>396</v>
      </c>
      <c r="E144" s="50" t="s">
        <v>400</v>
      </c>
      <c r="F144" s="51">
        <v>44621</v>
      </c>
      <c r="G144" s="23">
        <v>44711</v>
      </c>
      <c r="H144" s="271"/>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0"/>
        <v>1</v>
      </c>
      <c r="AI144" s="44">
        <f t="shared" si="10"/>
        <v>0</v>
      </c>
      <c r="AJ144" s="50" t="s">
        <v>401</v>
      </c>
      <c r="AK144" s="47" t="s">
        <v>82</v>
      </c>
      <c r="AL144" s="47" t="s">
        <v>82</v>
      </c>
      <c r="AM144" s="45" t="s">
        <v>46</v>
      </c>
      <c r="AN144" s="45" t="s">
        <v>108</v>
      </c>
      <c r="AO144" s="25" t="s">
        <v>328</v>
      </c>
      <c r="AP144" s="25" t="s">
        <v>240</v>
      </c>
      <c r="AQ144" s="72"/>
    </row>
    <row r="145" spans="1:43" s="46" customFormat="1" ht="88.5" hidden="1" customHeight="1" x14ac:dyDescent="0.25">
      <c r="A145" s="42" t="s">
        <v>41</v>
      </c>
      <c r="B145" s="43" t="s">
        <v>42</v>
      </c>
      <c r="C145" s="43">
        <v>528</v>
      </c>
      <c r="D145" s="22" t="s">
        <v>396</v>
      </c>
      <c r="E145" s="50" t="s">
        <v>402</v>
      </c>
      <c r="F145" s="51">
        <v>44593</v>
      </c>
      <c r="G145" s="23">
        <v>44620</v>
      </c>
      <c r="H145" s="271"/>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0"/>
        <v>1</v>
      </c>
      <c r="AI145" s="44">
        <f t="shared" si="10"/>
        <v>0</v>
      </c>
      <c r="AJ145" s="50" t="s">
        <v>403</v>
      </c>
      <c r="AK145" s="47" t="s">
        <v>82</v>
      </c>
      <c r="AL145" s="47" t="s">
        <v>82</v>
      </c>
      <c r="AM145" s="45" t="s">
        <v>46</v>
      </c>
      <c r="AN145" s="45" t="s">
        <v>108</v>
      </c>
      <c r="AO145" s="25" t="s">
        <v>328</v>
      </c>
      <c r="AP145" s="25" t="s">
        <v>240</v>
      </c>
      <c r="AQ145" s="72"/>
    </row>
    <row r="146" spans="1:43" s="46" customFormat="1" ht="89.25" hidden="1" customHeight="1" x14ac:dyDescent="0.25">
      <c r="A146" s="42" t="s">
        <v>41</v>
      </c>
      <c r="B146" s="43" t="s">
        <v>42</v>
      </c>
      <c r="C146" s="43">
        <v>528</v>
      </c>
      <c r="D146" s="22" t="s">
        <v>396</v>
      </c>
      <c r="E146" s="50" t="s">
        <v>404</v>
      </c>
      <c r="F146" s="51">
        <v>44562</v>
      </c>
      <c r="G146" s="23">
        <v>44925</v>
      </c>
      <c r="H146" s="271"/>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0"/>
        <v>1</v>
      </c>
      <c r="AI146" s="44">
        <f t="shared" si="10"/>
        <v>0</v>
      </c>
      <c r="AJ146" s="50" t="s">
        <v>405</v>
      </c>
      <c r="AK146" s="47" t="s">
        <v>82</v>
      </c>
      <c r="AL146" s="47" t="s">
        <v>82</v>
      </c>
      <c r="AM146" s="45" t="s">
        <v>46</v>
      </c>
      <c r="AN146" s="45" t="s">
        <v>108</v>
      </c>
      <c r="AO146" s="25" t="s">
        <v>328</v>
      </c>
      <c r="AP146" s="25" t="s">
        <v>240</v>
      </c>
      <c r="AQ146" s="72"/>
    </row>
    <row r="147" spans="1:43" s="46" customFormat="1" ht="85.5" hidden="1" x14ac:dyDescent="0.25">
      <c r="A147" s="42" t="s">
        <v>41</v>
      </c>
      <c r="B147" s="43" t="s">
        <v>42</v>
      </c>
      <c r="C147" s="43">
        <v>528</v>
      </c>
      <c r="D147" s="22" t="s">
        <v>396</v>
      </c>
      <c r="E147" s="50" t="s">
        <v>406</v>
      </c>
      <c r="F147" s="51">
        <v>44896</v>
      </c>
      <c r="G147" s="23">
        <v>44925</v>
      </c>
      <c r="H147" s="271"/>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2">+J147+L147+N147+P147+R147+T147+V147+X147+Z147+AB147+AD147+AF147</f>
        <v>1</v>
      </c>
      <c r="AI147" s="44">
        <f t="shared" si="12"/>
        <v>0</v>
      </c>
      <c r="AJ147" s="50" t="s">
        <v>407</v>
      </c>
      <c r="AK147" s="47" t="s">
        <v>82</v>
      </c>
      <c r="AL147" s="47" t="s">
        <v>82</v>
      </c>
      <c r="AM147" s="45" t="s">
        <v>46</v>
      </c>
      <c r="AN147" s="45" t="s">
        <v>108</v>
      </c>
      <c r="AO147" s="25" t="s">
        <v>328</v>
      </c>
      <c r="AP147" s="25" t="s">
        <v>240</v>
      </c>
      <c r="AQ147" s="72"/>
    </row>
    <row r="148" spans="1:43" s="46" customFormat="1" ht="46.5" hidden="1" customHeight="1" x14ac:dyDescent="0.25">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2"/>
        <v>0</v>
      </c>
      <c r="AJ148" s="50" t="s">
        <v>410</v>
      </c>
      <c r="AK148" s="47" t="s">
        <v>82</v>
      </c>
      <c r="AL148" s="47" t="s">
        <v>82</v>
      </c>
      <c r="AM148" s="47" t="s">
        <v>237</v>
      </c>
      <c r="AN148" s="47" t="s">
        <v>253</v>
      </c>
      <c r="AO148" s="47" t="s">
        <v>258</v>
      </c>
      <c r="AP148" s="25" t="s">
        <v>240</v>
      </c>
      <c r="AQ148" s="72"/>
    </row>
    <row r="149" spans="1:43" s="46" customFormat="1" ht="71.25" hidden="1" x14ac:dyDescent="0.25">
      <c r="A149" s="42" t="s">
        <v>411</v>
      </c>
      <c r="B149" s="43" t="s">
        <v>412</v>
      </c>
      <c r="C149" s="43">
        <v>329</v>
      </c>
      <c r="D149" s="22" t="s">
        <v>413</v>
      </c>
      <c r="E149" s="22" t="s">
        <v>414</v>
      </c>
      <c r="F149" s="23">
        <v>44564</v>
      </c>
      <c r="G149" s="23">
        <v>44925</v>
      </c>
      <c r="H149" s="271">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9">
        <v>0.3</v>
      </c>
      <c r="AL149" s="269">
        <v>1383689290</v>
      </c>
      <c r="AM149" s="45" t="s">
        <v>316</v>
      </c>
      <c r="AN149" s="45" t="s">
        <v>317</v>
      </c>
      <c r="AO149" s="25" t="s">
        <v>318</v>
      </c>
      <c r="AP149" s="25" t="s">
        <v>416</v>
      </c>
      <c r="AQ149" s="72"/>
    </row>
    <row r="150" spans="1:43" s="46" customFormat="1" ht="57" hidden="1" x14ac:dyDescent="0.25">
      <c r="A150" s="42" t="s">
        <v>411</v>
      </c>
      <c r="B150" s="43" t="s">
        <v>412</v>
      </c>
      <c r="C150" s="43">
        <v>329</v>
      </c>
      <c r="D150" s="22" t="s">
        <v>413</v>
      </c>
      <c r="E150" s="22" t="s">
        <v>417</v>
      </c>
      <c r="F150" s="23">
        <v>44623</v>
      </c>
      <c r="G150" s="23">
        <v>44925</v>
      </c>
      <c r="H150" s="271"/>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3">+J150+L150+N150+P150+R150+T150+V150+X150+Z150+AB150+AD150+AF150</f>
        <v>1</v>
      </c>
      <c r="AI150" s="44">
        <f t="shared" si="13"/>
        <v>0</v>
      </c>
      <c r="AJ150" s="22" t="s">
        <v>418</v>
      </c>
      <c r="AK150" s="309"/>
      <c r="AL150" s="270"/>
      <c r="AM150" s="45" t="s">
        <v>316</v>
      </c>
      <c r="AN150" s="45" t="s">
        <v>317</v>
      </c>
      <c r="AO150" s="25" t="s">
        <v>318</v>
      </c>
      <c r="AP150" s="25" t="s">
        <v>416</v>
      </c>
      <c r="AQ150" s="72"/>
    </row>
    <row r="151" spans="1:43" s="46" customFormat="1" ht="57" hidden="1" x14ac:dyDescent="0.25">
      <c r="A151" s="42" t="s">
        <v>411</v>
      </c>
      <c r="B151" s="43" t="s">
        <v>412</v>
      </c>
      <c r="C151" s="43">
        <v>329</v>
      </c>
      <c r="D151" s="22" t="s">
        <v>413</v>
      </c>
      <c r="E151" s="22" t="s">
        <v>419</v>
      </c>
      <c r="F151" s="23">
        <v>44623</v>
      </c>
      <c r="G151" s="23">
        <v>44925</v>
      </c>
      <c r="H151" s="271"/>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3"/>
        <v>1</v>
      </c>
      <c r="AI151" s="44">
        <f t="shared" si="13"/>
        <v>0</v>
      </c>
      <c r="AJ151" s="22" t="s">
        <v>420</v>
      </c>
      <c r="AK151" s="309"/>
      <c r="AL151" s="270"/>
      <c r="AM151" s="45" t="s">
        <v>316</v>
      </c>
      <c r="AN151" s="45" t="s">
        <v>317</v>
      </c>
      <c r="AO151" s="25" t="s">
        <v>318</v>
      </c>
      <c r="AP151" s="25" t="s">
        <v>416</v>
      </c>
      <c r="AQ151" s="72"/>
    </row>
    <row r="152" spans="1:43" s="46" customFormat="1" ht="69" hidden="1" customHeight="1" x14ac:dyDescent="0.25">
      <c r="A152" s="42" t="s">
        <v>411</v>
      </c>
      <c r="B152" s="43" t="s">
        <v>412</v>
      </c>
      <c r="C152" s="43">
        <v>329</v>
      </c>
      <c r="D152" s="22" t="s">
        <v>413</v>
      </c>
      <c r="E152" s="22" t="s">
        <v>421</v>
      </c>
      <c r="F152" s="23">
        <v>44564</v>
      </c>
      <c r="G152" s="23">
        <v>44925</v>
      </c>
      <c r="H152" s="271"/>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3"/>
        <v>0.99999999999999978</v>
      </c>
      <c r="AI152" s="44">
        <f t="shared" si="13"/>
        <v>0</v>
      </c>
      <c r="AJ152" s="22" t="s">
        <v>422</v>
      </c>
      <c r="AK152" s="309"/>
      <c r="AL152" s="270"/>
      <c r="AM152" s="45" t="s">
        <v>316</v>
      </c>
      <c r="AN152" s="45" t="s">
        <v>317</v>
      </c>
      <c r="AO152" s="25" t="s">
        <v>318</v>
      </c>
      <c r="AP152" s="25" t="s">
        <v>416</v>
      </c>
      <c r="AQ152" s="72"/>
    </row>
    <row r="153" spans="1:43" s="46" customFormat="1" ht="57.75" hidden="1" customHeight="1" x14ac:dyDescent="0.25">
      <c r="A153" s="42" t="s">
        <v>411</v>
      </c>
      <c r="B153" s="43" t="s">
        <v>412</v>
      </c>
      <c r="C153" s="43">
        <v>329</v>
      </c>
      <c r="D153" s="22" t="s">
        <v>413</v>
      </c>
      <c r="E153" s="22" t="s">
        <v>423</v>
      </c>
      <c r="F153" s="23">
        <v>44564</v>
      </c>
      <c r="G153" s="23">
        <v>44925</v>
      </c>
      <c r="H153" s="271"/>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3"/>
        <v>0.99999999999999978</v>
      </c>
      <c r="AI153" s="44">
        <f t="shared" si="13"/>
        <v>0</v>
      </c>
      <c r="AJ153" s="22" t="s">
        <v>424</v>
      </c>
      <c r="AK153" s="309"/>
      <c r="AL153" s="270"/>
      <c r="AM153" s="45" t="s">
        <v>316</v>
      </c>
      <c r="AN153" s="45" t="s">
        <v>317</v>
      </c>
      <c r="AO153" s="25" t="s">
        <v>318</v>
      </c>
      <c r="AP153" s="25" t="s">
        <v>416</v>
      </c>
      <c r="AQ153" s="72"/>
    </row>
    <row r="154" spans="1:43" s="46" customFormat="1" ht="57" hidden="1" x14ac:dyDescent="0.25">
      <c r="A154" s="42" t="s">
        <v>411</v>
      </c>
      <c r="B154" s="43" t="s">
        <v>412</v>
      </c>
      <c r="C154" s="43">
        <v>329</v>
      </c>
      <c r="D154" s="22" t="s">
        <v>413</v>
      </c>
      <c r="E154" s="22" t="s">
        <v>425</v>
      </c>
      <c r="F154" s="23">
        <v>44564</v>
      </c>
      <c r="G154" s="23">
        <v>44925</v>
      </c>
      <c r="H154" s="271"/>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3"/>
        <v>0.99999999999999978</v>
      </c>
      <c r="AI154" s="44">
        <f t="shared" si="13"/>
        <v>0</v>
      </c>
      <c r="AJ154" s="22" t="s">
        <v>426</v>
      </c>
      <c r="AK154" s="309"/>
      <c r="AL154" s="270"/>
      <c r="AM154" s="45" t="s">
        <v>316</v>
      </c>
      <c r="AN154" s="45" t="s">
        <v>317</v>
      </c>
      <c r="AO154" s="25" t="s">
        <v>318</v>
      </c>
      <c r="AP154" s="25" t="s">
        <v>416</v>
      </c>
      <c r="AQ154" s="72"/>
    </row>
    <row r="155" spans="1:43" s="46" customFormat="1" ht="57" hidden="1" x14ac:dyDescent="0.25">
      <c r="A155" s="42" t="s">
        <v>411</v>
      </c>
      <c r="B155" s="43" t="s">
        <v>412</v>
      </c>
      <c r="C155" s="43">
        <v>329</v>
      </c>
      <c r="D155" s="22" t="s">
        <v>413</v>
      </c>
      <c r="E155" s="22" t="s">
        <v>427</v>
      </c>
      <c r="F155" s="23">
        <v>44835</v>
      </c>
      <c r="G155" s="23">
        <v>44925</v>
      </c>
      <c r="H155" s="271"/>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3"/>
        <v>1</v>
      </c>
      <c r="AI155" s="44">
        <f t="shared" si="13"/>
        <v>0</v>
      </c>
      <c r="AJ155" s="22" t="s">
        <v>428</v>
      </c>
      <c r="AK155" s="309"/>
      <c r="AL155" s="270"/>
      <c r="AM155" s="45" t="s">
        <v>316</v>
      </c>
      <c r="AN155" s="45" t="s">
        <v>317</v>
      </c>
      <c r="AO155" s="25" t="s">
        <v>318</v>
      </c>
      <c r="AP155" s="25" t="s">
        <v>416</v>
      </c>
      <c r="AQ155" s="72"/>
    </row>
    <row r="156" spans="1:43" s="46" customFormat="1" ht="57" hidden="1" x14ac:dyDescent="0.25">
      <c r="A156" s="42" t="s">
        <v>411</v>
      </c>
      <c r="B156" s="43" t="s">
        <v>412</v>
      </c>
      <c r="C156" s="43">
        <v>329</v>
      </c>
      <c r="D156" s="22" t="s">
        <v>413</v>
      </c>
      <c r="E156" s="50" t="s">
        <v>429</v>
      </c>
      <c r="F156" s="51">
        <v>44652</v>
      </c>
      <c r="G156" s="51">
        <v>44925</v>
      </c>
      <c r="H156" s="271"/>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3"/>
        <v>0.99900000000000011</v>
      </c>
      <c r="AI156" s="44">
        <f t="shared" si="13"/>
        <v>0</v>
      </c>
      <c r="AJ156" s="50" t="s">
        <v>430</v>
      </c>
      <c r="AK156" s="309"/>
      <c r="AL156" s="270"/>
      <c r="AM156" s="45" t="s">
        <v>316</v>
      </c>
      <c r="AN156" s="45" t="s">
        <v>317</v>
      </c>
      <c r="AO156" s="25" t="s">
        <v>318</v>
      </c>
      <c r="AP156" s="25" t="s">
        <v>416</v>
      </c>
      <c r="AQ156" s="72"/>
    </row>
    <row r="157" spans="1:43" s="46" customFormat="1" ht="67.5" hidden="1" customHeight="1" x14ac:dyDescent="0.25">
      <c r="A157" s="42" t="s">
        <v>411</v>
      </c>
      <c r="B157" s="43" t="s">
        <v>412</v>
      </c>
      <c r="C157" s="43">
        <v>329</v>
      </c>
      <c r="D157" s="22" t="s">
        <v>413</v>
      </c>
      <c r="E157" s="50" t="s">
        <v>431</v>
      </c>
      <c r="F157" s="51">
        <v>37288</v>
      </c>
      <c r="G157" s="51">
        <v>44650</v>
      </c>
      <c r="H157" s="271"/>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3"/>
        <v>1</v>
      </c>
      <c r="AI157" s="44">
        <f t="shared" si="13"/>
        <v>0</v>
      </c>
      <c r="AJ157" s="50" t="s">
        <v>432</v>
      </c>
      <c r="AK157" s="309"/>
      <c r="AL157" s="270"/>
      <c r="AM157" s="45" t="s">
        <v>316</v>
      </c>
      <c r="AN157" s="45" t="s">
        <v>317</v>
      </c>
      <c r="AO157" s="25" t="s">
        <v>318</v>
      </c>
      <c r="AP157" s="25" t="s">
        <v>416</v>
      </c>
      <c r="AQ157" s="72"/>
    </row>
    <row r="158" spans="1:43" s="46" customFormat="1" ht="60" hidden="1" customHeight="1" x14ac:dyDescent="0.25">
      <c r="A158" s="42" t="s">
        <v>411</v>
      </c>
      <c r="B158" s="43" t="s">
        <v>412</v>
      </c>
      <c r="C158" s="43">
        <v>329</v>
      </c>
      <c r="D158" s="22" t="s">
        <v>413</v>
      </c>
      <c r="E158" s="50" t="s">
        <v>433</v>
      </c>
      <c r="F158" s="51">
        <v>44621</v>
      </c>
      <c r="G158" s="51">
        <v>44712</v>
      </c>
      <c r="H158" s="271"/>
      <c r="I158" s="24">
        <v>0.05</v>
      </c>
      <c r="J158" s="24"/>
      <c r="K158" s="24"/>
      <c r="L158" s="24"/>
      <c r="M158" s="24"/>
      <c r="N158" s="24">
        <v>0.25</v>
      </c>
      <c r="O158" s="24"/>
      <c r="P158" s="24">
        <v>0.25</v>
      </c>
      <c r="Q158" s="24"/>
      <c r="R158" s="24">
        <v>0.5</v>
      </c>
      <c r="S158" s="24"/>
      <c r="T158" s="24"/>
      <c r="U158" s="24"/>
      <c r="V158" s="24"/>
      <c r="W158" s="24"/>
      <c r="X158" s="24"/>
      <c r="Y158" s="24"/>
      <c r="Z158" s="24"/>
      <c r="AA158" s="24"/>
      <c r="AB158" s="24"/>
      <c r="AC158" s="24"/>
      <c r="AD158" s="24"/>
      <c r="AE158" s="24"/>
      <c r="AF158" s="24"/>
      <c r="AG158" s="24"/>
      <c r="AH158" s="24">
        <f t="shared" si="13"/>
        <v>1</v>
      </c>
      <c r="AI158" s="44">
        <f t="shared" si="13"/>
        <v>0</v>
      </c>
      <c r="AJ158" s="50" t="s">
        <v>434</v>
      </c>
      <c r="AK158" s="309"/>
      <c r="AL158" s="270"/>
      <c r="AM158" s="45" t="s">
        <v>316</v>
      </c>
      <c r="AN158" s="45" t="s">
        <v>317</v>
      </c>
      <c r="AO158" s="25" t="s">
        <v>318</v>
      </c>
      <c r="AP158" s="25" t="s">
        <v>416</v>
      </c>
      <c r="AQ158" s="72"/>
    </row>
    <row r="159" spans="1:43" s="46" customFormat="1" ht="48" hidden="1" customHeight="1" x14ac:dyDescent="0.25">
      <c r="A159" s="42" t="s">
        <v>411</v>
      </c>
      <c r="B159" s="43" t="s">
        <v>412</v>
      </c>
      <c r="C159" s="43">
        <v>329</v>
      </c>
      <c r="D159" s="22" t="s">
        <v>413</v>
      </c>
      <c r="E159" s="50" t="s">
        <v>435</v>
      </c>
      <c r="F159" s="51">
        <v>44593</v>
      </c>
      <c r="G159" s="51">
        <v>44650</v>
      </c>
      <c r="H159" s="271"/>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3"/>
        <v>1</v>
      </c>
      <c r="AI159" s="44">
        <f t="shared" si="13"/>
        <v>0</v>
      </c>
      <c r="AJ159" s="50" t="s">
        <v>436</v>
      </c>
      <c r="AK159" s="309"/>
      <c r="AL159" s="277"/>
      <c r="AM159" s="45" t="s">
        <v>316</v>
      </c>
      <c r="AN159" s="45" t="s">
        <v>317</v>
      </c>
      <c r="AO159" s="25" t="s">
        <v>318</v>
      </c>
      <c r="AP159" s="25" t="s">
        <v>416</v>
      </c>
      <c r="AQ159" s="72"/>
    </row>
    <row r="160" spans="1:43" s="46" customFormat="1" ht="57" hidden="1" x14ac:dyDescent="0.25">
      <c r="A160" s="42" t="s">
        <v>41</v>
      </c>
      <c r="B160" s="43" t="s">
        <v>437</v>
      </c>
      <c r="C160" s="43">
        <v>424</v>
      </c>
      <c r="D160" s="22" t="s">
        <v>438</v>
      </c>
      <c r="E160" s="22" t="s">
        <v>439</v>
      </c>
      <c r="F160" s="23">
        <v>44593</v>
      </c>
      <c r="G160" s="23">
        <v>44772</v>
      </c>
      <c r="H160" s="271">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302">
        <v>67</v>
      </c>
      <c r="AL160" s="269">
        <v>4012690000</v>
      </c>
      <c r="AM160" s="45" t="s">
        <v>441</v>
      </c>
      <c r="AN160" s="45" t="s">
        <v>442</v>
      </c>
      <c r="AO160" s="25" t="s">
        <v>443</v>
      </c>
      <c r="AP160" s="25" t="s">
        <v>444</v>
      </c>
      <c r="AQ160" s="72"/>
    </row>
    <row r="161" spans="1:43" s="46" customFormat="1" ht="42.75" hidden="1" x14ac:dyDescent="0.25">
      <c r="A161" s="42" t="s">
        <v>41</v>
      </c>
      <c r="B161" s="43" t="s">
        <v>437</v>
      </c>
      <c r="C161" s="43">
        <v>424</v>
      </c>
      <c r="D161" s="22" t="s">
        <v>438</v>
      </c>
      <c r="E161" s="22" t="s">
        <v>445</v>
      </c>
      <c r="F161" s="23">
        <v>44593</v>
      </c>
      <c r="G161" s="23">
        <v>44803</v>
      </c>
      <c r="H161" s="271"/>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4">+K161+M161+O161+Q161+S161+U161+W161+Y161+AA161+AC161+AE161+AG161</f>
        <v>0</v>
      </c>
      <c r="AJ161" s="22" t="s">
        <v>446</v>
      </c>
      <c r="AK161" s="302"/>
      <c r="AL161" s="270"/>
      <c r="AM161" s="45" t="s">
        <v>441</v>
      </c>
      <c r="AN161" s="45" t="s">
        <v>442</v>
      </c>
      <c r="AO161" s="25" t="s">
        <v>443</v>
      </c>
      <c r="AP161" s="25" t="s">
        <v>444</v>
      </c>
      <c r="AQ161" s="72"/>
    </row>
    <row r="162" spans="1:43" s="46" customFormat="1" ht="85.5" hidden="1" x14ac:dyDescent="0.25">
      <c r="A162" s="42" t="s">
        <v>41</v>
      </c>
      <c r="B162" s="43" t="s">
        <v>437</v>
      </c>
      <c r="C162" s="43">
        <v>424</v>
      </c>
      <c r="D162" s="22" t="s">
        <v>438</v>
      </c>
      <c r="E162" s="22" t="s">
        <v>447</v>
      </c>
      <c r="F162" s="23">
        <v>44682</v>
      </c>
      <c r="G162" s="23">
        <v>44925</v>
      </c>
      <c r="H162" s="271"/>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4"/>
        <v>0</v>
      </c>
      <c r="AJ162" s="22" t="s">
        <v>448</v>
      </c>
      <c r="AK162" s="302"/>
      <c r="AL162" s="270"/>
      <c r="AM162" s="45" t="s">
        <v>441</v>
      </c>
      <c r="AN162" s="45" t="s">
        <v>442</v>
      </c>
      <c r="AO162" s="25" t="s">
        <v>443</v>
      </c>
      <c r="AP162" s="25" t="s">
        <v>444</v>
      </c>
      <c r="AQ162" s="72"/>
    </row>
    <row r="163" spans="1:43" s="46" customFormat="1" ht="85.5" hidden="1" x14ac:dyDescent="0.25">
      <c r="A163" s="42" t="s">
        <v>41</v>
      </c>
      <c r="B163" s="43" t="s">
        <v>437</v>
      </c>
      <c r="C163" s="43">
        <v>424</v>
      </c>
      <c r="D163" s="22" t="s">
        <v>438</v>
      </c>
      <c r="E163" s="22" t="s">
        <v>449</v>
      </c>
      <c r="F163" s="23">
        <v>44564</v>
      </c>
      <c r="G163" s="23">
        <v>44925</v>
      </c>
      <c r="H163" s="271"/>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4"/>
        <v>0</v>
      </c>
      <c r="AJ163" s="22" t="s">
        <v>450</v>
      </c>
      <c r="AK163" s="302"/>
      <c r="AL163" s="270"/>
      <c r="AM163" s="45" t="s">
        <v>441</v>
      </c>
      <c r="AN163" s="45" t="s">
        <v>442</v>
      </c>
      <c r="AO163" s="25" t="s">
        <v>443</v>
      </c>
      <c r="AP163" s="25" t="s">
        <v>444</v>
      </c>
      <c r="AQ163" s="72"/>
    </row>
    <row r="164" spans="1:43" s="46" customFormat="1" ht="42.75" hidden="1" x14ac:dyDescent="0.25">
      <c r="A164" s="42" t="s">
        <v>41</v>
      </c>
      <c r="B164" s="43" t="s">
        <v>437</v>
      </c>
      <c r="C164" s="43">
        <v>424</v>
      </c>
      <c r="D164" s="22" t="s">
        <v>438</v>
      </c>
      <c r="E164" s="22" t="s">
        <v>451</v>
      </c>
      <c r="F164" s="23">
        <v>44776</v>
      </c>
      <c r="G164" s="23">
        <v>44925</v>
      </c>
      <c r="H164" s="271"/>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4"/>
        <v>0</v>
      </c>
      <c r="AJ164" s="22" t="s">
        <v>452</v>
      </c>
      <c r="AK164" s="302"/>
      <c r="AL164" s="270"/>
      <c r="AM164" s="45" t="s">
        <v>441</v>
      </c>
      <c r="AN164" s="45" t="s">
        <v>442</v>
      </c>
      <c r="AO164" s="25" t="s">
        <v>443</v>
      </c>
      <c r="AP164" s="25" t="s">
        <v>444</v>
      </c>
      <c r="AQ164" s="72"/>
    </row>
    <row r="165" spans="1:43" s="46" customFormat="1" ht="128.25" hidden="1" customHeight="1" x14ac:dyDescent="0.25">
      <c r="A165" s="42" t="s">
        <v>41</v>
      </c>
      <c r="B165" s="43" t="s">
        <v>437</v>
      </c>
      <c r="C165" s="43">
        <v>424</v>
      </c>
      <c r="D165" s="22" t="s">
        <v>438</v>
      </c>
      <c r="E165" s="22" t="s">
        <v>453</v>
      </c>
      <c r="F165" s="23">
        <v>44866</v>
      </c>
      <c r="G165" s="23">
        <v>44925</v>
      </c>
      <c r="H165" s="271"/>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4"/>
        <v>0</v>
      </c>
      <c r="AJ165" s="22" t="s">
        <v>454</v>
      </c>
      <c r="AK165" s="302"/>
      <c r="AL165" s="270"/>
      <c r="AM165" s="45" t="s">
        <v>441</v>
      </c>
      <c r="AN165" s="45" t="s">
        <v>442</v>
      </c>
      <c r="AO165" s="25" t="s">
        <v>443</v>
      </c>
      <c r="AP165" s="25" t="s">
        <v>444</v>
      </c>
      <c r="AQ165" s="72"/>
    </row>
    <row r="166" spans="1:43" s="46" customFormat="1" ht="57" hidden="1" x14ac:dyDescent="0.25">
      <c r="A166" s="42" t="s">
        <v>41</v>
      </c>
      <c r="B166" s="43" t="s">
        <v>437</v>
      </c>
      <c r="C166" s="43">
        <v>424</v>
      </c>
      <c r="D166" s="22" t="s">
        <v>455</v>
      </c>
      <c r="E166" s="22" t="s">
        <v>456</v>
      </c>
      <c r="F166" s="23">
        <v>44593</v>
      </c>
      <c r="G166" s="23">
        <v>44834</v>
      </c>
      <c r="H166" s="271">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4"/>
        <v>0.99999999999999989</v>
      </c>
      <c r="AI166" s="44">
        <f t="shared" si="14"/>
        <v>0</v>
      </c>
      <c r="AJ166" s="22" t="s">
        <v>440</v>
      </c>
      <c r="AK166" s="302">
        <v>162</v>
      </c>
      <c r="AL166" s="270"/>
      <c r="AM166" s="45" t="s">
        <v>441</v>
      </c>
      <c r="AN166" s="45" t="s">
        <v>442</v>
      </c>
      <c r="AO166" s="25" t="s">
        <v>443</v>
      </c>
      <c r="AP166" s="25" t="s">
        <v>444</v>
      </c>
      <c r="AQ166" s="72"/>
    </row>
    <row r="167" spans="1:43" s="46" customFormat="1" ht="42.75" hidden="1" x14ac:dyDescent="0.25">
      <c r="A167" s="42" t="s">
        <v>41</v>
      </c>
      <c r="B167" s="43" t="s">
        <v>437</v>
      </c>
      <c r="C167" s="43">
        <v>424</v>
      </c>
      <c r="D167" s="22" t="s">
        <v>455</v>
      </c>
      <c r="E167" s="22" t="s">
        <v>457</v>
      </c>
      <c r="F167" s="23">
        <v>44593</v>
      </c>
      <c r="G167" s="23">
        <v>44834</v>
      </c>
      <c r="H167" s="271"/>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4"/>
        <v>1</v>
      </c>
      <c r="AI167" s="44">
        <f t="shared" si="14"/>
        <v>0</v>
      </c>
      <c r="AJ167" s="22" t="s">
        <v>458</v>
      </c>
      <c r="AK167" s="302"/>
      <c r="AL167" s="270"/>
      <c r="AM167" s="45" t="s">
        <v>441</v>
      </c>
      <c r="AN167" s="45" t="s">
        <v>442</v>
      </c>
      <c r="AO167" s="25" t="s">
        <v>443</v>
      </c>
      <c r="AP167" s="25" t="s">
        <v>444</v>
      </c>
      <c r="AQ167" s="72"/>
    </row>
    <row r="168" spans="1:43" s="46" customFormat="1" ht="71.25" hidden="1" x14ac:dyDescent="0.25">
      <c r="A168" s="42" t="s">
        <v>41</v>
      </c>
      <c r="B168" s="43" t="s">
        <v>437</v>
      </c>
      <c r="C168" s="43">
        <v>424</v>
      </c>
      <c r="D168" s="22" t="s">
        <v>455</v>
      </c>
      <c r="E168" s="22" t="s">
        <v>459</v>
      </c>
      <c r="F168" s="23">
        <v>44682</v>
      </c>
      <c r="G168" s="23">
        <v>44925</v>
      </c>
      <c r="H168" s="271"/>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4"/>
        <v>0.99999999999999989</v>
      </c>
      <c r="AI168" s="44">
        <f t="shared" si="14"/>
        <v>0</v>
      </c>
      <c r="AJ168" s="22" t="s">
        <v>460</v>
      </c>
      <c r="AK168" s="302"/>
      <c r="AL168" s="270"/>
      <c r="AM168" s="45" t="s">
        <v>441</v>
      </c>
      <c r="AN168" s="45" t="s">
        <v>442</v>
      </c>
      <c r="AO168" s="25" t="s">
        <v>443</v>
      </c>
      <c r="AP168" s="25" t="s">
        <v>444</v>
      </c>
      <c r="AQ168" s="72"/>
    </row>
    <row r="169" spans="1:43" s="46" customFormat="1" ht="71.25" hidden="1" x14ac:dyDescent="0.25">
      <c r="A169" s="42" t="s">
        <v>41</v>
      </c>
      <c r="B169" s="43" t="s">
        <v>437</v>
      </c>
      <c r="C169" s="43">
        <v>424</v>
      </c>
      <c r="D169" s="22" t="s">
        <v>455</v>
      </c>
      <c r="E169" s="22" t="s">
        <v>461</v>
      </c>
      <c r="F169" s="23">
        <v>44654</v>
      </c>
      <c r="G169" s="23">
        <v>44925</v>
      </c>
      <c r="H169" s="271"/>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4"/>
        <v>1</v>
      </c>
      <c r="AI169" s="44">
        <f t="shared" si="14"/>
        <v>0</v>
      </c>
      <c r="AJ169" s="22" t="s">
        <v>462</v>
      </c>
      <c r="AK169" s="302"/>
      <c r="AL169" s="270"/>
      <c r="AM169" s="45" t="s">
        <v>441</v>
      </c>
      <c r="AN169" s="45" t="s">
        <v>442</v>
      </c>
      <c r="AO169" s="25" t="s">
        <v>443</v>
      </c>
      <c r="AP169" s="25" t="s">
        <v>444</v>
      </c>
      <c r="AQ169" s="72"/>
    </row>
    <row r="170" spans="1:43" s="46" customFormat="1" ht="42.75" hidden="1" x14ac:dyDescent="0.25">
      <c r="A170" s="42" t="s">
        <v>41</v>
      </c>
      <c r="B170" s="43" t="s">
        <v>437</v>
      </c>
      <c r="C170" s="43">
        <v>424</v>
      </c>
      <c r="D170" s="22" t="s">
        <v>455</v>
      </c>
      <c r="E170" s="22" t="s">
        <v>463</v>
      </c>
      <c r="F170" s="23">
        <v>44564</v>
      </c>
      <c r="G170" s="23">
        <v>44925</v>
      </c>
      <c r="H170" s="271"/>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4"/>
        <v>0</v>
      </c>
      <c r="AJ170" s="22" t="s">
        <v>464</v>
      </c>
      <c r="AK170" s="302"/>
      <c r="AL170" s="270"/>
      <c r="AM170" s="45" t="s">
        <v>441</v>
      </c>
      <c r="AN170" s="45" t="s">
        <v>442</v>
      </c>
      <c r="AO170" s="25" t="s">
        <v>443</v>
      </c>
      <c r="AP170" s="25" t="s">
        <v>444</v>
      </c>
      <c r="AQ170" s="72"/>
    </row>
    <row r="171" spans="1:43" s="46" customFormat="1" ht="132.75" hidden="1" customHeight="1" x14ac:dyDescent="0.25">
      <c r="A171" s="42" t="s">
        <v>41</v>
      </c>
      <c r="B171" s="43" t="s">
        <v>437</v>
      </c>
      <c r="C171" s="43">
        <v>424</v>
      </c>
      <c r="D171" s="22" t="s">
        <v>455</v>
      </c>
      <c r="E171" s="22" t="s">
        <v>465</v>
      </c>
      <c r="F171" s="23">
        <v>44743</v>
      </c>
      <c r="G171" s="23">
        <v>44925</v>
      </c>
      <c r="H171" s="271"/>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4"/>
        <v>1</v>
      </c>
      <c r="AI171" s="44">
        <f t="shared" si="14"/>
        <v>0</v>
      </c>
      <c r="AJ171" s="22" t="s">
        <v>454</v>
      </c>
      <c r="AK171" s="302"/>
      <c r="AL171" s="277"/>
      <c r="AM171" s="45" t="s">
        <v>441</v>
      </c>
      <c r="AN171" s="45" t="s">
        <v>442</v>
      </c>
      <c r="AO171" s="25" t="s">
        <v>443</v>
      </c>
      <c r="AP171" s="25" t="s">
        <v>444</v>
      </c>
      <c r="AQ171" s="72"/>
    </row>
    <row r="172" spans="1:43" s="46" customFormat="1" ht="115.5" hidden="1" customHeight="1" x14ac:dyDescent="0.25">
      <c r="A172" s="42" t="s">
        <v>41</v>
      </c>
      <c r="B172" s="43" t="s">
        <v>437</v>
      </c>
      <c r="C172" s="43">
        <v>415</v>
      </c>
      <c r="D172" s="53" t="s">
        <v>466</v>
      </c>
      <c r="E172" s="22" t="s">
        <v>467</v>
      </c>
      <c r="F172" s="23">
        <v>44593</v>
      </c>
      <c r="G172" s="23">
        <v>44712</v>
      </c>
      <c r="H172" s="271">
        <f>+I172+I173+I174+I175</f>
        <v>1</v>
      </c>
      <c r="I172" s="24">
        <v>0.4</v>
      </c>
      <c r="J172" s="24"/>
      <c r="K172" s="24"/>
      <c r="L172" s="24">
        <v>0.3</v>
      </c>
      <c r="M172" s="24"/>
      <c r="N172" s="24">
        <v>0.3</v>
      </c>
      <c r="O172" s="24"/>
      <c r="P172" s="24">
        <v>0.3</v>
      </c>
      <c r="Q172" s="24"/>
      <c r="R172" s="24">
        <v>0.1</v>
      </c>
      <c r="S172" s="24"/>
      <c r="T172" s="24"/>
      <c r="U172" s="24"/>
      <c r="V172" s="24"/>
      <c r="W172" s="24"/>
      <c r="X172" s="24"/>
      <c r="Y172" s="24"/>
      <c r="Z172" s="24"/>
      <c r="AA172" s="24"/>
      <c r="AB172" s="24"/>
      <c r="AC172" s="24"/>
      <c r="AD172" s="24"/>
      <c r="AE172" s="24"/>
      <c r="AF172" s="24"/>
      <c r="AG172" s="24"/>
      <c r="AH172" s="24">
        <f t="shared" si="14"/>
        <v>0.99999999999999989</v>
      </c>
      <c r="AI172" s="44">
        <f t="shared" si="14"/>
        <v>0</v>
      </c>
      <c r="AJ172" s="22" t="s">
        <v>468</v>
      </c>
      <c r="AK172" s="310">
        <v>0.3</v>
      </c>
      <c r="AL172" s="286">
        <v>194710000</v>
      </c>
      <c r="AM172" s="45" t="s">
        <v>441</v>
      </c>
      <c r="AN172" s="45" t="s">
        <v>442</v>
      </c>
      <c r="AO172" s="25" t="s">
        <v>443</v>
      </c>
      <c r="AP172" s="25" t="s">
        <v>444</v>
      </c>
      <c r="AQ172" s="72"/>
    </row>
    <row r="173" spans="1:43" s="46" customFormat="1" ht="42.75" hidden="1" x14ac:dyDescent="0.25">
      <c r="A173" s="42" t="s">
        <v>41</v>
      </c>
      <c r="B173" s="43" t="s">
        <v>437</v>
      </c>
      <c r="C173" s="43">
        <v>415</v>
      </c>
      <c r="D173" s="22" t="s">
        <v>469</v>
      </c>
      <c r="E173" s="22" t="s">
        <v>470</v>
      </c>
      <c r="F173" s="23">
        <v>44682</v>
      </c>
      <c r="G173" s="23">
        <v>44773</v>
      </c>
      <c r="H173" s="271"/>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4"/>
        <v>0.99999999999999989</v>
      </c>
      <c r="AI173" s="44">
        <f t="shared" si="14"/>
        <v>0</v>
      </c>
      <c r="AJ173" s="22" t="s">
        <v>471</v>
      </c>
      <c r="AK173" s="311"/>
      <c r="AL173" s="287"/>
      <c r="AM173" s="45" t="s">
        <v>441</v>
      </c>
      <c r="AN173" s="45" t="s">
        <v>442</v>
      </c>
      <c r="AO173" s="25" t="s">
        <v>443</v>
      </c>
      <c r="AP173" s="25" t="s">
        <v>444</v>
      </c>
      <c r="AQ173" s="72"/>
    </row>
    <row r="174" spans="1:43" s="46" customFormat="1" ht="42.75" hidden="1" x14ac:dyDescent="0.25">
      <c r="A174" s="42" t="s">
        <v>41</v>
      </c>
      <c r="B174" s="43" t="s">
        <v>437</v>
      </c>
      <c r="C174" s="43">
        <v>415</v>
      </c>
      <c r="D174" s="22" t="s">
        <v>469</v>
      </c>
      <c r="E174" s="22" t="s">
        <v>472</v>
      </c>
      <c r="F174" s="23">
        <v>44835</v>
      </c>
      <c r="G174" s="23">
        <v>44865</v>
      </c>
      <c r="H174" s="271"/>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4"/>
        <v>1</v>
      </c>
      <c r="AI174" s="44">
        <f t="shared" si="14"/>
        <v>0</v>
      </c>
      <c r="AJ174" s="22" t="s">
        <v>473</v>
      </c>
      <c r="AK174" s="311"/>
      <c r="AL174" s="287"/>
      <c r="AM174" s="45" t="s">
        <v>441</v>
      </c>
      <c r="AN174" s="45" t="s">
        <v>442</v>
      </c>
      <c r="AO174" s="25" t="s">
        <v>443</v>
      </c>
      <c r="AP174" s="25" t="s">
        <v>444</v>
      </c>
      <c r="AQ174" s="72"/>
    </row>
    <row r="175" spans="1:43" s="46" customFormat="1" ht="42.75" hidden="1" x14ac:dyDescent="0.25">
      <c r="A175" s="42" t="s">
        <v>41</v>
      </c>
      <c r="B175" s="43" t="s">
        <v>437</v>
      </c>
      <c r="C175" s="43">
        <v>415</v>
      </c>
      <c r="D175" s="22" t="s">
        <v>469</v>
      </c>
      <c r="E175" s="22" t="s">
        <v>474</v>
      </c>
      <c r="F175" s="23">
        <v>44866</v>
      </c>
      <c r="G175" s="23">
        <v>44925</v>
      </c>
      <c r="H175" s="271"/>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4"/>
        <v>1</v>
      </c>
      <c r="AI175" s="44">
        <f t="shared" si="14"/>
        <v>0</v>
      </c>
      <c r="AJ175" s="22" t="s">
        <v>475</v>
      </c>
      <c r="AK175" s="311"/>
      <c r="AL175" s="288"/>
      <c r="AM175" s="45" t="s">
        <v>441</v>
      </c>
      <c r="AN175" s="45" t="s">
        <v>442</v>
      </c>
      <c r="AO175" s="25" t="s">
        <v>443</v>
      </c>
      <c r="AP175" s="25" t="s">
        <v>444</v>
      </c>
      <c r="AQ175" s="72"/>
    </row>
    <row r="176" spans="1:43" s="46" customFormat="1" ht="85.5" hidden="1" x14ac:dyDescent="0.25">
      <c r="A176" s="42" t="s">
        <v>41</v>
      </c>
      <c r="B176" s="43" t="s">
        <v>437</v>
      </c>
      <c r="C176" s="43">
        <v>420</v>
      </c>
      <c r="D176" s="22" t="s">
        <v>476</v>
      </c>
      <c r="E176" s="22" t="s">
        <v>477</v>
      </c>
      <c r="F176" s="23">
        <v>44562</v>
      </c>
      <c r="G176" s="23">
        <v>44925</v>
      </c>
      <c r="H176" s="271">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478</v>
      </c>
      <c r="AK176" s="310">
        <v>0.3</v>
      </c>
      <c r="AL176" s="286">
        <v>457450000</v>
      </c>
      <c r="AM176" s="45" t="s">
        <v>441</v>
      </c>
      <c r="AN176" s="45" t="s">
        <v>442</v>
      </c>
      <c r="AO176" s="25" t="s">
        <v>443</v>
      </c>
      <c r="AP176" s="25" t="s">
        <v>444</v>
      </c>
      <c r="AQ176" s="72"/>
    </row>
    <row r="177" spans="1:43" s="46" customFormat="1" ht="106.5" hidden="1" customHeight="1" x14ac:dyDescent="0.25">
      <c r="A177" s="42" t="s">
        <v>41</v>
      </c>
      <c r="B177" s="43" t="s">
        <v>437</v>
      </c>
      <c r="C177" s="43">
        <v>420</v>
      </c>
      <c r="D177" s="22" t="s">
        <v>476</v>
      </c>
      <c r="E177" s="22" t="s">
        <v>479</v>
      </c>
      <c r="F177" s="23">
        <v>44562</v>
      </c>
      <c r="G177" s="23">
        <v>44925</v>
      </c>
      <c r="H177" s="271"/>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5">+J177+L177+N177+P177+R177+T177+V177+X177+Z177+AB177+AD177+AF177</f>
        <v>1</v>
      </c>
      <c r="AI177" s="44">
        <f t="shared" si="15"/>
        <v>0</v>
      </c>
      <c r="AJ177" s="22" t="s">
        <v>480</v>
      </c>
      <c r="AK177" s="311"/>
      <c r="AL177" s="287"/>
      <c r="AM177" s="45" t="s">
        <v>441</v>
      </c>
      <c r="AN177" s="45" t="s">
        <v>442</v>
      </c>
      <c r="AO177" s="25" t="s">
        <v>443</v>
      </c>
      <c r="AP177" s="25" t="s">
        <v>444</v>
      </c>
      <c r="AQ177" s="72"/>
    </row>
    <row r="178" spans="1:43" s="46" customFormat="1" ht="71.25" hidden="1" x14ac:dyDescent="0.25">
      <c r="A178" s="42" t="s">
        <v>41</v>
      </c>
      <c r="B178" s="43" t="s">
        <v>437</v>
      </c>
      <c r="C178" s="43">
        <v>420</v>
      </c>
      <c r="D178" s="22" t="s">
        <v>476</v>
      </c>
      <c r="E178" s="22" t="s">
        <v>481</v>
      </c>
      <c r="F178" s="23">
        <v>44562</v>
      </c>
      <c r="G178" s="23">
        <v>44925</v>
      </c>
      <c r="H178" s="271"/>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5"/>
        <v>1</v>
      </c>
      <c r="AI178" s="44">
        <f t="shared" si="15"/>
        <v>0</v>
      </c>
      <c r="AJ178" s="22" t="s">
        <v>482</v>
      </c>
      <c r="AK178" s="311"/>
      <c r="AL178" s="287"/>
      <c r="AM178" s="45" t="s">
        <v>441</v>
      </c>
      <c r="AN178" s="45" t="s">
        <v>442</v>
      </c>
      <c r="AO178" s="25" t="s">
        <v>443</v>
      </c>
      <c r="AP178" s="25" t="s">
        <v>444</v>
      </c>
      <c r="AQ178" s="72"/>
    </row>
    <row r="179" spans="1:43" s="46" customFormat="1" ht="57" hidden="1" x14ac:dyDescent="0.25">
      <c r="A179" s="42" t="s">
        <v>41</v>
      </c>
      <c r="B179" s="43" t="s">
        <v>437</v>
      </c>
      <c r="C179" s="43">
        <v>420</v>
      </c>
      <c r="D179" s="22" t="s">
        <v>476</v>
      </c>
      <c r="E179" s="22" t="s">
        <v>483</v>
      </c>
      <c r="F179" s="23">
        <v>44562</v>
      </c>
      <c r="G179" s="23">
        <v>44925</v>
      </c>
      <c r="H179" s="271"/>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5"/>
        <v>1</v>
      </c>
      <c r="AI179" s="44">
        <f t="shared" si="15"/>
        <v>0</v>
      </c>
      <c r="AJ179" s="22" t="s">
        <v>484</v>
      </c>
      <c r="AK179" s="311"/>
      <c r="AL179" s="287"/>
      <c r="AM179" s="45" t="s">
        <v>441</v>
      </c>
      <c r="AN179" s="45" t="s">
        <v>442</v>
      </c>
      <c r="AO179" s="25" t="s">
        <v>443</v>
      </c>
      <c r="AP179" s="25" t="s">
        <v>444</v>
      </c>
      <c r="AQ179" s="72"/>
    </row>
    <row r="180" spans="1:43" s="46" customFormat="1" ht="42.75" hidden="1" x14ac:dyDescent="0.25">
      <c r="A180" s="42" t="s">
        <v>41</v>
      </c>
      <c r="B180" s="43" t="s">
        <v>437</v>
      </c>
      <c r="C180" s="43">
        <v>420</v>
      </c>
      <c r="D180" s="22" t="s">
        <v>476</v>
      </c>
      <c r="E180" s="22" t="s">
        <v>485</v>
      </c>
      <c r="F180" s="23">
        <v>44562</v>
      </c>
      <c r="G180" s="23">
        <v>44925</v>
      </c>
      <c r="H180" s="271"/>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5"/>
        <v>1</v>
      </c>
      <c r="AI180" s="44">
        <f t="shared" si="15"/>
        <v>0</v>
      </c>
      <c r="AJ180" s="22" t="s">
        <v>486</v>
      </c>
      <c r="AK180" s="311"/>
      <c r="AL180" s="288"/>
      <c r="AM180" s="45" t="s">
        <v>441</v>
      </c>
      <c r="AN180" s="45" t="s">
        <v>442</v>
      </c>
      <c r="AO180" s="25" t="s">
        <v>443</v>
      </c>
      <c r="AP180" s="25" t="s">
        <v>444</v>
      </c>
      <c r="AQ180" s="72"/>
    </row>
    <row r="181" spans="1:43" s="46" customFormat="1" ht="42.75" hidden="1" x14ac:dyDescent="0.25">
      <c r="A181" s="42" t="s">
        <v>41</v>
      </c>
      <c r="B181" s="43" t="s">
        <v>437</v>
      </c>
      <c r="C181" s="43">
        <v>420</v>
      </c>
      <c r="D181" s="22" t="s">
        <v>487</v>
      </c>
      <c r="E181" s="22" t="s">
        <v>488</v>
      </c>
      <c r="F181" s="23">
        <v>44621</v>
      </c>
      <c r="G181" s="23">
        <v>44895</v>
      </c>
      <c r="H181" s="271">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5"/>
        <v>1</v>
      </c>
      <c r="AI181" s="44">
        <f t="shared" si="15"/>
        <v>0</v>
      </c>
      <c r="AJ181" s="22" t="s">
        <v>489</v>
      </c>
      <c r="AK181" s="45" t="s">
        <v>82</v>
      </c>
      <c r="AL181" s="47" t="s">
        <v>82</v>
      </c>
      <c r="AM181" s="45" t="s">
        <v>441</v>
      </c>
      <c r="AN181" s="45" t="s">
        <v>442</v>
      </c>
      <c r="AO181" s="25" t="s">
        <v>443</v>
      </c>
      <c r="AP181" s="25" t="s">
        <v>444</v>
      </c>
      <c r="AQ181" s="72"/>
    </row>
    <row r="182" spans="1:43" s="46" customFormat="1" ht="57" hidden="1" x14ac:dyDescent="0.25">
      <c r="A182" s="42" t="s">
        <v>41</v>
      </c>
      <c r="B182" s="43" t="s">
        <v>437</v>
      </c>
      <c r="C182" s="43">
        <v>420</v>
      </c>
      <c r="D182" s="22" t="s">
        <v>487</v>
      </c>
      <c r="E182" s="22" t="s">
        <v>490</v>
      </c>
      <c r="F182" s="23">
        <v>44774</v>
      </c>
      <c r="G182" s="23">
        <v>44925</v>
      </c>
      <c r="H182" s="271"/>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5"/>
        <v>1</v>
      </c>
      <c r="AI182" s="44">
        <f t="shared" si="15"/>
        <v>0</v>
      </c>
      <c r="AJ182" s="22" t="s">
        <v>491</v>
      </c>
      <c r="AK182" s="47" t="s">
        <v>82</v>
      </c>
      <c r="AL182" s="47" t="s">
        <v>82</v>
      </c>
      <c r="AM182" s="45" t="s">
        <v>441</v>
      </c>
      <c r="AN182" s="45" t="s">
        <v>492</v>
      </c>
      <c r="AO182" s="25" t="s">
        <v>443</v>
      </c>
      <c r="AP182" s="25" t="s">
        <v>444</v>
      </c>
      <c r="AQ182" s="72"/>
    </row>
    <row r="183" spans="1:43" s="46" customFormat="1" ht="99.75" hidden="1" x14ac:dyDescent="0.25">
      <c r="A183" s="42" t="s">
        <v>41</v>
      </c>
      <c r="B183" s="43" t="s">
        <v>437</v>
      </c>
      <c r="C183" s="43">
        <v>420</v>
      </c>
      <c r="D183" s="22" t="s">
        <v>487</v>
      </c>
      <c r="E183" s="22" t="s">
        <v>493</v>
      </c>
      <c r="F183" s="23">
        <v>44652</v>
      </c>
      <c r="G183" s="23">
        <v>44926</v>
      </c>
      <c r="H183" s="271"/>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5"/>
        <v>1</v>
      </c>
      <c r="AI183" s="44">
        <f t="shared" si="15"/>
        <v>0</v>
      </c>
      <c r="AJ183" s="22" t="s">
        <v>494</v>
      </c>
      <c r="AK183" s="47" t="s">
        <v>82</v>
      </c>
      <c r="AL183" s="47" t="s">
        <v>82</v>
      </c>
      <c r="AM183" s="45" t="s">
        <v>441</v>
      </c>
      <c r="AN183" s="45" t="s">
        <v>442</v>
      </c>
      <c r="AO183" s="25" t="s">
        <v>443</v>
      </c>
      <c r="AP183" s="25" t="s">
        <v>444</v>
      </c>
      <c r="AQ183" s="72"/>
    </row>
    <row r="184" spans="1:43" s="46" customFormat="1" ht="171" hidden="1" customHeight="1" x14ac:dyDescent="0.25">
      <c r="A184" s="42" t="s">
        <v>41</v>
      </c>
      <c r="B184" s="43" t="s">
        <v>437</v>
      </c>
      <c r="C184" s="43">
        <v>420</v>
      </c>
      <c r="D184" s="22" t="s">
        <v>487</v>
      </c>
      <c r="E184" s="22" t="s">
        <v>495</v>
      </c>
      <c r="F184" s="23">
        <v>44652</v>
      </c>
      <c r="G184" s="23">
        <v>44925</v>
      </c>
      <c r="H184" s="271"/>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5"/>
        <v>1</v>
      </c>
      <c r="AI184" s="44">
        <f t="shared" si="15"/>
        <v>0</v>
      </c>
      <c r="AJ184" s="22" t="s">
        <v>496</v>
      </c>
      <c r="AK184" s="45" t="s">
        <v>82</v>
      </c>
      <c r="AL184" s="47" t="s">
        <v>82</v>
      </c>
      <c r="AM184" s="45" t="s">
        <v>441</v>
      </c>
      <c r="AN184" s="45" t="s">
        <v>442</v>
      </c>
      <c r="AO184" s="25" t="s">
        <v>443</v>
      </c>
      <c r="AP184" s="25" t="s">
        <v>444</v>
      </c>
      <c r="AQ184" s="72"/>
    </row>
    <row r="185" spans="1:43" s="46" customFormat="1" ht="155.25" hidden="1" customHeight="1" x14ac:dyDescent="0.25">
      <c r="A185" s="42" t="s">
        <v>41</v>
      </c>
      <c r="B185" s="43" t="s">
        <v>437</v>
      </c>
      <c r="C185" s="43">
        <v>420</v>
      </c>
      <c r="D185" s="22" t="s">
        <v>487</v>
      </c>
      <c r="E185" s="22" t="s">
        <v>497</v>
      </c>
      <c r="F185" s="23">
        <v>44622</v>
      </c>
      <c r="G185" s="23">
        <v>44925</v>
      </c>
      <c r="H185" s="271"/>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5"/>
        <v>1</v>
      </c>
      <c r="AI185" s="44">
        <f t="shared" si="15"/>
        <v>0</v>
      </c>
      <c r="AJ185" s="22" t="s">
        <v>498</v>
      </c>
      <c r="AK185" s="45" t="s">
        <v>82</v>
      </c>
      <c r="AL185" s="47" t="s">
        <v>82</v>
      </c>
      <c r="AM185" s="45" t="s">
        <v>441</v>
      </c>
      <c r="AN185" s="45" t="s">
        <v>442</v>
      </c>
      <c r="AO185" s="25" t="s">
        <v>443</v>
      </c>
      <c r="AP185" s="25" t="s">
        <v>444</v>
      </c>
      <c r="AQ185" s="72"/>
    </row>
    <row r="186" spans="1:43" s="46" customFormat="1" ht="66.75" hidden="1" customHeight="1" x14ac:dyDescent="0.25">
      <c r="A186" s="42" t="s">
        <v>41</v>
      </c>
      <c r="B186" s="43" t="s">
        <v>437</v>
      </c>
      <c r="C186" s="43">
        <v>420</v>
      </c>
      <c r="D186" s="22" t="s">
        <v>487</v>
      </c>
      <c r="E186" s="22" t="s">
        <v>499</v>
      </c>
      <c r="F186" s="23">
        <v>44621</v>
      </c>
      <c r="G186" s="23">
        <v>44681</v>
      </c>
      <c r="H186" s="271"/>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5"/>
        <v>1</v>
      </c>
      <c r="AI186" s="44">
        <f t="shared" si="15"/>
        <v>0</v>
      </c>
      <c r="AJ186" s="22" t="s">
        <v>500</v>
      </c>
      <c r="AK186" s="45" t="s">
        <v>82</v>
      </c>
      <c r="AL186" s="47" t="s">
        <v>82</v>
      </c>
      <c r="AM186" s="45" t="s">
        <v>441</v>
      </c>
      <c r="AN186" s="45" t="s">
        <v>442</v>
      </c>
      <c r="AO186" s="25" t="s">
        <v>443</v>
      </c>
      <c r="AP186" s="25" t="s">
        <v>444</v>
      </c>
      <c r="AQ186" s="72"/>
    </row>
    <row r="187" spans="1:43" s="46" customFormat="1" ht="71.25" hidden="1" x14ac:dyDescent="0.25">
      <c r="A187" s="42" t="s">
        <v>41</v>
      </c>
      <c r="B187" s="43" t="s">
        <v>437</v>
      </c>
      <c r="C187" s="43">
        <v>420</v>
      </c>
      <c r="D187" s="22" t="s">
        <v>487</v>
      </c>
      <c r="E187" s="22" t="s">
        <v>501</v>
      </c>
      <c r="F187" s="23">
        <v>44593</v>
      </c>
      <c r="G187" s="23">
        <v>44925</v>
      </c>
      <c r="H187" s="271"/>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5"/>
        <v>1</v>
      </c>
      <c r="AI187" s="44">
        <f t="shared" si="15"/>
        <v>0</v>
      </c>
      <c r="AJ187" s="22" t="s">
        <v>502</v>
      </c>
      <c r="AK187" s="45" t="s">
        <v>82</v>
      </c>
      <c r="AL187" s="47" t="s">
        <v>82</v>
      </c>
      <c r="AM187" s="45" t="s">
        <v>441</v>
      </c>
      <c r="AN187" s="45" t="s">
        <v>442</v>
      </c>
      <c r="AO187" s="25" t="s">
        <v>443</v>
      </c>
      <c r="AP187" s="25" t="s">
        <v>444</v>
      </c>
      <c r="AQ187" s="72"/>
    </row>
    <row r="188" spans="1:43" s="46" customFormat="1" ht="71.25" hidden="1" x14ac:dyDescent="0.25">
      <c r="A188" s="42" t="s">
        <v>503</v>
      </c>
      <c r="B188" s="43" t="s">
        <v>504</v>
      </c>
      <c r="C188" s="43">
        <v>27</v>
      </c>
      <c r="D188" s="22" t="s">
        <v>505</v>
      </c>
      <c r="E188" s="22" t="s">
        <v>506</v>
      </c>
      <c r="F188" s="23">
        <v>44593</v>
      </c>
      <c r="G188" s="23">
        <v>44925</v>
      </c>
      <c r="H188" s="271">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309">
        <v>0.25</v>
      </c>
      <c r="AL188" s="269">
        <v>206000000</v>
      </c>
      <c r="AM188" s="45" t="s">
        <v>508</v>
      </c>
      <c r="AN188" s="45" t="s">
        <v>509</v>
      </c>
      <c r="AO188" s="25" t="s">
        <v>510</v>
      </c>
      <c r="AP188" s="25" t="s">
        <v>511</v>
      </c>
      <c r="AQ188" s="72"/>
    </row>
    <row r="189" spans="1:43" s="46" customFormat="1" ht="72.75" hidden="1" customHeight="1" x14ac:dyDescent="0.25">
      <c r="A189" s="42" t="s">
        <v>503</v>
      </c>
      <c r="B189" s="43" t="s">
        <v>504</v>
      </c>
      <c r="C189" s="43">
        <v>27</v>
      </c>
      <c r="D189" s="22" t="s">
        <v>505</v>
      </c>
      <c r="E189" s="22" t="s">
        <v>512</v>
      </c>
      <c r="F189" s="23">
        <v>44593</v>
      </c>
      <c r="G189" s="23">
        <v>44925</v>
      </c>
      <c r="H189" s="271"/>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6">+J189+L189+N189+P189+R189+T189+V189+X189+Z189+AB189+AD189+AF189</f>
        <v>1</v>
      </c>
      <c r="AI189" s="44">
        <f t="shared" si="16"/>
        <v>0</v>
      </c>
      <c r="AJ189" s="22" t="s">
        <v>513</v>
      </c>
      <c r="AK189" s="302"/>
      <c r="AL189" s="270"/>
      <c r="AM189" s="45" t="s">
        <v>508</v>
      </c>
      <c r="AN189" s="45" t="s">
        <v>509</v>
      </c>
      <c r="AO189" s="25" t="s">
        <v>510</v>
      </c>
      <c r="AP189" s="25" t="s">
        <v>511</v>
      </c>
      <c r="AQ189" s="72"/>
    </row>
    <row r="190" spans="1:43" s="46" customFormat="1" ht="186" hidden="1" customHeight="1" x14ac:dyDescent="0.25">
      <c r="A190" s="42" t="s">
        <v>503</v>
      </c>
      <c r="B190" s="43" t="s">
        <v>504</v>
      </c>
      <c r="C190" s="43">
        <v>27</v>
      </c>
      <c r="D190" s="22" t="s">
        <v>505</v>
      </c>
      <c r="E190" s="22" t="s">
        <v>514</v>
      </c>
      <c r="F190" s="23">
        <v>44621</v>
      </c>
      <c r="G190" s="23">
        <v>44926</v>
      </c>
      <c r="H190" s="271"/>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6"/>
        <v>0.99999999999999989</v>
      </c>
      <c r="AI190" s="44">
        <f t="shared" si="16"/>
        <v>0</v>
      </c>
      <c r="AJ190" s="22" t="s">
        <v>515</v>
      </c>
      <c r="AK190" s="302"/>
      <c r="AL190" s="270"/>
      <c r="AM190" s="45" t="s">
        <v>508</v>
      </c>
      <c r="AN190" s="45" t="s">
        <v>509</v>
      </c>
      <c r="AO190" s="25" t="s">
        <v>510</v>
      </c>
      <c r="AP190" s="25" t="s">
        <v>511</v>
      </c>
      <c r="AQ190" s="72"/>
    </row>
    <row r="191" spans="1:43" s="46" customFormat="1" ht="71.25" hidden="1" x14ac:dyDescent="0.25">
      <c r="A191" s="42" t="s">
        <v>503</v>
      </c>
      <c r="B191" s="43" t="s">
        <v>504</v>
      </c>
      <c r="C191" s="43">
        <v>27</v>
      </c>
      <c r="D191" s="22" t="s">
        <v>505</v>
      </c>
      <c r="E191" s="22" t="s">
        <v>516</v>
      </c>
      <c r="F191" s="23">
        <v>44621</v>
      </c>
      <c r="G191" s="23">
        <v>44926</v>
      </c>
      <c r="H191" s="271"/>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6"/>
        <v>0.99999999999999989</v>
      </c>
      <c r="AI191" s="44">
        <f t="shared" si="16"/>
        <v>0</v>
      </c>
      <c r="AJ191" s="22" t="s">
        <v>517</v>
      </c>
      <c r="AK191" s="302"/>
      <c r="AL191" s="270"/>
      <c r="AM191" s="45" t="s">
        <v>508</v>
      </c>
      <c r="AN191" s="45" t="s">
        <v>509</v>
      </c>
      <c r="AO191" s="25" t="s">
        <v>510</v>
      </c>
      <c r="AP191" s="25" t="s">
        <v>511</v>
      </c>
      <c r="AQ191" s="72"/>
    </row>
    <row r="192" spans="1:43" s="46" customFormat="1" ht="69" hidden="1" customHeight="1" x14ac:dyDescent="0.25">
      <c r="A192" s="42" t="s">
        <v>503</v>
      </c>
      <c r="B192" s="43" t="s">
        <v>504</v>
      </c>
      <c r="C192" s="43">
        <v>27</v>
      </c>
      <c r="D192" s="22" t="s">
        <v>505</v>
      </c>
      <c r="E192" s="22" t="s">
        <v>518</v>
      </c>
      <c r="F192" s="23">
        <v>44621</v>
      </c>
      <c r="G192" s="23">
        <v>44926</v>
      </c>
      <c r="H192" s="271"/>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6"/>
        <v>0.99999999999999989</v>
      </c>
      <c r="AI192" s="44">
        <f t="shared" si="16"/>
        <v>0</v>
      </c>
      <c r="AJ192" s="22" t="s">
        <v>519</v>
      </c>
      <c r="AK192" s="302"/>
      <c r="AL192" s="277"/>
      <c r="AM192" s="45" t="s">
        <v>508</v>
      </c>
      <c r="AN192" s="45" t="s">
        <v>509</v>
      </c>
      <c r="AO192" s="25" t="s">
        <v>510</v>
      </c>
      <c r="AP192" s="25" t="s">
        <v>511</v>
      </c>
      <c r="AQ192" s="72"/>
    </row>
    <row r="193" spans="1:43" s="46" customFormat="1" ht="69" hidden="1" customHeight="1" x14ac:dyDescent="0.25">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6"/>
        <v>1</v>
      </c>
      <c r="AI193" s="44">
        <f t="shared" si="16"/>
        <v>0</v>
      </c>
      <c r="AJ193" s="22" t="s">
        <v>522</v>
      </c>
      <c r="AK193" s="45" t="s">
        <v>82</v>
      </c>
      <c r="AL193" s="47" t="s">
        <v>82</v>
      </c>
      <c r="AM193" s="45" t="s">
        <v>508</v>
      </c>
      <c r="AN193" s="45" t="s">
        <v>509</v>
      </c>
      <c r="AO193" s="25" t="s">
        <v>510</v>
      </c>
      <c r="AP193" s="25" t="s">
        <v>511</v>
      </c>
      <c r="AQ193" s="72"/>
    </row>
    <row r="194" spans="1:43" s="46" customFormat="1" ht="101.25" hidden="1" customHeight="1" x14ac:dyDescent="0.25">
      <c r="A194" s="42" t="s">
        <v>411</v>
      </c>
      <c r="B194" s="43" t="s">
        <v>412</v>
      </c>
      <c r="C194" s="43">
        <v>325</v>
      </c>
      <c r="D194" s="22" t="s">
        <v>523</v>
      </c>
      <c r="E194" s="22" t="s">
        <v>524</v>
      </c>
      <c r="F194" s="23">
        <v>44593</v>
      </c>
      <c r="G194" s="23">
        <v>44620</v>
      </c>
      <c r="H194" s="271">
        <f>+I194+I195+I196+I197+I199+I201+I203</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302">
        <v>67</v>
      </c>
      <c r="AL194" s="269">
        <v>692500309</v>
      </c>
      <c r="AM194" s="45" t="s">
        <v>526</v>
      </c>
      <c r="AN194" s="45" t="s">
        <v>527</v>
      </c>
      <c r="AO194" s="25" t="s">
        <v>528</v>
      </c>
      <c r="AP194" s="25" t="s">
        <v>416</v>
      </c>
      <c r="AQ194" s="72"/>
    </row>
    <row r="195" spans="1:43" s="46" customFormat="1" ht="97.5" hidden="1" customHeight="1" x14ac:dyDescent="0.25">
      <c r="A195" s="42" t="s">
        <v>411</v>
      </c>
      <c r="B195" s="43" t="s">
        <v>412</v>
      </c>
      <c r="C195" s="43">
        <v>325</v>
      </c>
      <c r="D195" s="22" t="s">
        <v>523</v>
      </c>
      <c r="E195" s="22" t="s">
        <v>529</v>
      </c>
      <c r="F195" s="23">
        <v>44621</v>
      </c>
      <c r="G195" s="23">
        <v>44712</v>
      </c>
      <c r="H195" s="271"/>
      <c r="I195" s="24">
        <v>0.1</v>
      </c>
      <c r="J195" s="24"/>
      <c r="K195" s="24"/>
      <c r="L195" s="24"/>
      <c r="M195" s="24"/>
      <c r="N195" s="24">
        <v>0.3</v>
      </c>
      <c r="O195" s="24"/>
      <c r="P195" s="24">
        <v>0.3</v>
      </c>
      <c r="Q195" s="24"/>
      <c r="R195" s="24">
        <v>0.4</v>
      </c>
      <c r="S195" s="24"/>
      <c r="T195" s="24"/>
      <c r="U195" s="24"/>
      <c r="V195" s="24"/>
      <c r="W195" s="24"/>
      <c r="X195" s="24"/>
      <c r="Y195" s="24"/>
      <c r="Z195" s="24"/>
      <c r="AA195" s="24"/>
      <c r="AB195" s="24"/>
      <c r="AC195" s="24"/>
      <c r="AD195" s="24"/>
      <c r="AE195" s="24"/>
      <c r="AF195" s="24"/>
      <c r="AG195" s="24"/>
      <c r="AH195" s="24">
        <f t="shared" ref="AH195:AI219" si="17">+J195+L195+N195+P195+R195+T195+V195+X195+Z195+AB195+AD195+AF195</f>
        <v>1</v>
      </c>
      <c r="AI195" s="44">
        <f t="shared" si="17"/>
        <v>0</v>
      </c>
      <c r="AJ195" s="22" t="s">
        <v>530</v>
      </c>
      <c r="AK195" s="302"/>
      <c r="AL195" s="270"/>
      <c r="AM195" s="45" t="s">
        <v>526</v>
      </c>
      <c r="AN195" s="45" t="s">
        <v>527</v>
      </c>
      <c r="AO195" s="25" t="s">
        <v>528</v>
      </c>
      <c r="AP195" s="25" t="s">
        <v>416</v>
      </c>
      <c r="AQ195" s="72"/>
    </row>
    <row r="196" spans="1:43" s="46" customFormat="1" ht="90" hidden="1" customHeight="1" x14ac:dyDescent="0.25">
      <c r="A196" s="42" t="s">
        <v>411</v>
      </c>
      <c r="B196" s="43" t="s">
        <v>412</v>
      </c>
      <c r="C196" s="43">
        <v>325</v>
      </c>
      <c r="D196" s="22" t="s">
        <v>523</v>
      </c>
      <c r="E196" s="22" t="s">
        <v>531</v>
      </c>
      <c r="F196" s="23">
        <v>44593</v>
      </c>
      <c r="G196" s="23">
        <v>44681</v>
      </c>
      <c r="H196" s="271"/>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17"/>
        <v>1</v>
      </c>
      <c r="AI196" s="44">
        <f t="shared" si="17"/>
        <v>0</v>
      </c>
      <c r="AJ196" s="22" t="s">
        <v>532</v>
      </c>
      <c r="AK196" s="302"/>
      <c r="AL196" s="270"/>
      <c r="AM196" s="45" t="s">
        <v>526</v>
      </c>
      <c r="AN196" s="45" t="s">
        <v>527</v>
      </c>
      <c r="AO196" s="25" t="s">
        <v>528</v>
      </c>
      <c r="AP196" s="25" t="s">
        <v>416</v>
      </c>
      <c r="AQ196" s="72"/>
    </row>
    <row r="197" spans="1:43" s="46" customFormat="1" ht="87" customHeight="1" x14ac:dyDescent="0.25">
      <c r="A197" s="69" t="s">
        <v>411</v>
      </c>
      <c r="B197" s="70" t="s">
        <v>412</v>
      </c>
      <c r="C197" s="70">
        <v>325</v>
      </c>
      <c r="D197" s="71" t="s">
        <v>523</v>
      </c>
      <c r="E197" s="71" t="s">
        <v>533</v>
      </c>
      <c r="F197" s="81">
        <v>44652</v>
      </c>
      <c r="G197" s="81">
        <v>44712</v>
      </c>
      <c r="H197" s="271"/>
      <c r="I197" s="68">
        <v>0.05</v>
      </c>
      <c r="J197" s="68"/>
      <c r="K197" s="68"/>
      <c r="L197" s="68"/>
      <c r="M197" s="68"/>
      <c r="N197" s="68"/>
      <c r="O197" s="68"/>
      <c r="P197" s="68">
        <v>0.5</v>
      </c>
      <c r="Q197" s="68"/>
      <c r="R197" s="68">
        <v>0.5</v>
      </c>
      <c r="S197" s="68"/>
      <c r="T197" s="68"/>
      <c r="U197" s="68"/>
      <c r="V197" s="68"/>
      <c r="W197" s="68"/>
      <c r="X197" s="68"/>
      <c r="Y197" s="68"/>
      <c r="Z197" s="68"/>
      <c r="AA197" s="68"/>
      <c r="AB197" s="68"/>
      <c r="AC197" s="68"/>
      <c r="AD197" s="68"/>
      <c r="AE197" s="68"/>
      <c r="AF197" s="68"/>
      <c r="AG197" s="68"/>
      <c r="AH197" s="68">
        <f t="shared" si="17"/>
        <v>1</v>
      </c>
      <c r="AI197" s="77">
        <f t="shared" si="17"/>
        <v>0</v>
      </c>
      <c r="AJ197" s="71" t="s">
        <v>534</v>
      </c>
      <c r="AK197" s="302"/>
      <c r="AL197" s="270"/>
      <c r="AM197" s="78" t="s">
        <v>526</v>
      </c>
      <c r="AN197" s="78" t="s">
        <v>527</v>
      </c>
      <c r="AO197" s="79" t="s">
        <v>528</v>
      </c>
      <c r="AP197" s="79" t="s">
        <v>416</v>
      </c>
      <c r="AQ197" s="316" t="s">
        <v>939</v>
      </c>
    </row>
    <row r="198" spans="1:43" s="46" customFormat="1" ht="87" customHeight="1" x14ac:dyDescent="0.25">
      <c r="A198" s="69" t="s">
        <v>411</v>
      </c>
      <c r="B198" s="70" t="s">
        <v>412</v>
      </c>
      <c r="C198" s="70">
        <v>325</v>
      </c>
      <c r="D198" s="71" t="s">
        <v>523</v>
      </c>
      <c r="E198" s="71" t="s">
        <v>533</v>
      </c>
      <c r="F198" s="93">
        <v>44713</v>
      </c>
      <c r="G198" s="93">
        <v>44773</v>
      </c>
      <c r="H198" s="271"/>
      <c r="I198" s="68">
        <v>0.05</v>
      </c>
      <c r="J198" s="68"/>
      <c r="K198" s="68"/>
      <c r="L198" s="68"/>
      <c r="M198" s="68"/>
      <c r="N198" s="68"/>
      <c r="O198" s="68"/>
      <c r="P198" s="68">
        <v>0.25</v>
      </c>
      <c r="Q198" s="68"/>
      <c r="R198" s="68">
        <v>0.25</v>
      </c>
      <c r="S198" s="68"/>
      <c r="T198" s="76">
        <v>0.25</v>
      </c>
      <c r="U198" s="76"/>
      <c r="V198" s="76">
        <v>0.25</v>
      </c>
      <c r="W198" s="68"/>
      <c r="X198" s="68"/>
      <c r="Y198" s="68"/>
      <c r="Z198" s="68"/>
      <c r="AA198" s="68"/>
      <c r="AB198" s="68"/>
      <c r="AC198" s="68"/>
      <c r="AD198" s="68"/>
      <c r="AE198" s="68"/>
      <c r="AF198" s="68"/>
      <c r="AG198" s="68"/>
      <c r="AH198" s="68">
        <f t="shared" ref="AH198" si="18">+J198+L198+N198+P198+R198+T198+V198+X198+Z198+AB198+AD198+AF198</f>
        <v>1</v>
      </c>
      <c r="AI198" s="77">
        <f t="shared" ref="AI198" si="19">+K198+M198+O198+Q198+S198+U198+W198+Y198+AA198+AC198+AE198+AG198</f>
        <v>0</v>
      </c>
      <c r="AJ198" s="71" t="s">
        <v>534</v>
      </c>
      <c r="AK198" s="302"/>
      <c r="AL198" s="270"/>
      <c r="AM198" s="78" t="s">
        <v>526</v>
      </c>
      <c r="AN198" s="78" t="s">
        <v>527</v>
      </c>
      <c r="AO198" s="79" t="s">
        <v>528</v>
      </c>
      <c r="AP198" s="79" t="s">
        <v>416</v>
      </c>
      <c r="AQ198" s="317"/>
    </row>
    <row r="199" spans="1:43" s="46" customFormat="1" ht="171" customHeight="1" x14ac:dyDescent="0.25">
      <c r="A199" s="69" t="s">
        <v>411</v>
      </c>
      <c r="B199" s="70" t="s">
        <v>412</v>
      </c>
      <c r="C199" s="70">
        <v>325</v>
      </c>
      <c r="D199" s="71" t="s">
        <v>523</v>
      </c>
      <c r="E199" s="71" t="s">
        <v>897</v>
      </c>
      <c r="F199" s="81">
        <v>44713</v>
      </c>
      <c r="G199" s="81" t="s">
        <v>740</v>
      </c>
      <c r="H199" s="271"/>
      <c r="I199" s="68">
        <v>0.1</v>
      </c>
      <c r="J199" s="68"/>
      <c r="K199" s="68"/>
      <c r="L199" s="68"/>
      <c r="M199" s="68"/>
      <c r="N199" s="68"/>
      <c r="O199" s="68"/>
      <c r="P199" s="68"/>
      <c r="Q199" s="68"/>
      <c r="R199" s="80"/>
      <c r="S199" s="68"/>
      <c r="T199" s="113">
        <v>1</v>
      </c>
      <c r="U199" s="68"/>
      <c r="V199" s="80"/>
      <c r="W199" s="68"/>
      <c r="X199" s="68"/>
      <c r="Y199" s="68"/>
      <c r="Z199" s="68"/>
      <c r="AA199" s="68"/>
      <c r="AB199" s="68"/>
      <c r="AC199" s="68"/>
      <c r="AD199" s="68"/>
      <c r="AE199" s="68"/>
      <c r="AF199" s="68"/>
      <c r="AG199" s="68"/>
      <c r="AH199" s="68">
        <f t="shared" si="17"/>
        <v>1</v>
      </c>
      <c r="AI199" s="77">
        <f t="shared" si="17"/>
        <v>0</v>
      </c>
      <c r="AJ199" s="71" t="s">
        <v>536</v>
      </c>
      <c r="AK199" s="302"/>
      <c r="AL199" s="270"/>
      <c r="AM199" s="78" t="s">
        <v>526</v>
      </c>
      <c r="AN199" s="78" t="s">
        <v>527</v>
      </c>
      <c r="AO199" s="79" t="s">
        <v>528</v>
      </c>
      <c r="AP199" s="79" t="s">
        <v>416</v>
      </c>
      <c r="AQ199" s="316" t="s">
        <v>940</v>
      </c>
    </row>
    <row r="200" spans="1:43" s="46" customFormat="1" ht="171" customHeight="1" x14ac:dyDescent="0.25">
      <c r="A200" s="69" t="s">
        <v>411</v>
      </c>
      <c r="B200" s="70" t="s">
        <v>412</v>
      </c>
      <c r="C200" s="70">
        <v>325</v>
      </c>
      <c r="D200" s="71" t="s">
        <v>523</v>
      </c>
      <c r="E200" s="92" t="s">
        <v>535</v>
      </c>
      <c r="F200" s="93">
        <v>44774</v>
      </c>
      <c r="G200" s="93">
        <v>44804</v>
      </c>
      <c r="H200" s="271"/>
      <c r="I200" s="68">
        <v>0.1</v>
      </c>
      <c r="J200" s="68"/>
      <c r="K200" s="68"/>
      <c r="L200" s="68"/>
      <c r="M200" s="68"/>
      <c r="N200" s="68"/>
      <c r="O200" s="68"/>
      <c r="P200" s="68"/>
      <c r="Q200" s="68"/>
      <c r="R200" s="80"/>
      <c r="S200" s="68"/>
      <c r="T200" s="113"/>
      <c r="U200" s="68"/>
      <c r="V200" s="80"/>
      <c r="W200" s="68"/>
      <c r="X200" s="76">
        <v>1</v>
      </c>
      <c r="Y200" s="68"/>
      <c r="Z200" s="68"/>
      <c r="AA200" s="68"/>
      <c r="AB200" s="68"/>
      <c r="AC200" s="68"/>
      <c r="AD200" s="68"/>
      <c r="AE200" s="68"/>
      <c r="AF200" s="68"/>
      <c r="AG200" s="68"/>
      <c r="AH200" s="68">
        <f t="shared" ref="AH200" si="20">+J200+L200+N200+P200+R200+T200+V200+X200+Z200+AB200+AD200+AF200</f>
        <v>1</v>
      </c>
      <c r="AI200" s="77">
        <f t="shared" ref="AI200" si="21">+K200+M200+O200+Q200+S200+U200+W200+Y200+AA200+AC200+AE200+AG200</f>
        <v>0</v>
      </c>
      <c r="AJ200" s="71" t="s">
        <v>536</v>
      </c>
      <c r="AK200" s="302"/>
      <c r="AL200" s="270"/>
      <c r="AM200" s="78" t="s">
        <v>526</v>
      </c>
      <c r="AN200" s="78" t="s">
        <v>527</v>
      </c>
      <c r="AO200" s="79" t="s">
        <v>528</v>
      </c>
      <c r="AP200" s="79" t="s">
        <v>416</v>
      </c>
      <c r="AQ200" s="317"/>
    </row>
    <row r="201" spans="1:43" s="46" customFormat="1" ht="111.75" customHeight="1" x14ac:dyDescent="0.25">
      <c r="A201" s="69" t="s">
        <v>411</v>
      </c>
      <c r="B201" s="70" t="s">
        <v>412</v>
      </c>
      <c r="C201" s="70">
        <v>325</v>
      </c>
      <c r="D201" s="71" t="s">
        <v>523</v>
      </c>
      <c r="E201" s="71" t="s">
        <v>537</v>
      </c>
      <c r="F201" s="81">
        <v>44743</v>
      </c>
      <c r="G201" s="81" t="s">
        <v>898</v>
      </c>
      <c r="H201" s="271"/>
      <c r="I201" s="68">
        <v>0.4</v>
      </c>
      <c r="J201" s="68"/>
      <c r="K201" s="68"/>
      <c r="L201" s="68"/>
      <c r="M201" s="68"/>
      <c r="N201" s="68"/>
      <c r="O201" s="68"/>
      <c r="P201" s="68"/>
      <c r="Q201" s="68"/>
      <c r="R201" s="68"/>
      <c r="S201" s="68"/>
      <c r="T201" s="68"/>
      <c r="U201" s="68"/>
      <c r="V201" s="68">
        <v>0.5</v>
      </c>
      <c r="W201" s="68"/>
      <c r="X201" s="68">
        <v>0.25</v>
      </c>
      <c r="Y201" s="68"/>
      <c r="Z201" s="68">
        <v>0.25</v>
      </c>
      <c r="AA201" s="68"/>
      <c r="AB201" s="68"/>
      <c r="AC201" s="68"/>
      <c r="AD201" s="68"/>
      <c r="AE201" s="68"/>
      <c r="AF201" s="68"/>
      <c r="AG201" s="68"/>
      <c r="AH201" s="68">
        <f t="shared" si="17"/>
        <v>1</v>
      </c>
      <c r="AI201" s="77">
        <f t="shared" si="17"/>
        <v>0</v>
      </c>
      <c r="AJ201" s="71" t="s">
        <v>538</v>
      </c>
      <c r="AK201" s="302"/>
      <c r="AL201" s="270"/>
      <c r="AM201" s="78" t="s">
        <v>526</v>
      </c>
      <c r="AN201" s="78" t="s">
        <v>527</v>
      </c>
      <c r="AO201" s="79" t="s">
        <v>528</v>
      </c>
      <c r="AP201" s="79" t="s">
        <v>416</v>
      </c>
      <c r="AQ201" s="316" t="s">
        <v>941</v>
      </c>
    </row>
    <row r="202" spans="1:43" s="46" customFormat="1" ht="111.75" customHeight="1" x14ac:dyDescent="0.25">
      <c r="A202" s="69" t="s">
        <v>411</v>
      </c>
      <c r="B202" s="70" t="s">
        <v>412</v>
      </c>
      <c r="C202" s="70">
        <v>325</v>
      </c>
      <c r="D202" s="71" t="s">
        <v>523</v>
      </c>
      <c r="E202" s="71" t="s">
        <v>537</v>
      </c>
      <c r="F202" s="112">
        <v>44774</v>
      </c>
      <c r="G202" s="112">
        <v>44895</v>
      </c>
      <c r="H202" s="271"/>
      <c r="I202" s="68">
        <v>0.4</v>
      </c>
      <c r="J202" s="68"/>
      <c r="K202" s="68"/>
      <c r="L202" s="68"/>
      <c r="M202" s="68"/>
      <c r="N202" s="68"/>
      <c r="O202" s="68"/>
      <c r="P202" s="68"/>
      <c r="Q202" s="68"/>
      <c r="R202" s="68"/>
      <c r="S202" s="68"/>
      <c r="T202" s="68"/>
      <c r="U202" s="68"/>
      <c r="V202" s="68"/>
      <c r="W202" s="68"/>
      <c r="X202" s="76">
        <v>0.25</v>
      </c>
      <c r="Y202" s="76"/>
      <c r="Z202" s="76">
        <v>0.25</v>
      </c>
      <c r="AA202" s="76"/>
      <c r="AB202" s="76">
        <v>0.25</v>
      </c>
      <c r="AC202" s="76"/>
      <c r="AD202" s="76">
        <v>0.25</v>
      </c>
      <c r="AE202" s="68"/>
      <c r="AF202" s="68"/>
      <c r="AG202" s="68"/>
      <c r="AH202" s="68">
        <f t="shared" ref="AH202" si="22">+J202+L202+N202+P202+R202+T202+V202+X202+Z202+AB202+AD202+AF202</f>
        <v>1</v>
      </c>
      <c r="AI202" s="77">
        <f t="shared" ref="AI202" si="23">+K202+M202+O202+Q202+S202+U202+W202+Y202+AA202+AC202+AE202+AG202</f>
        <v>0</v>
      </c>
      <c r="AJ202" s="71" t="s">
        <v>538</v>
      </c>
      <c r="AK202" s="302"/>
      <c r="AL202" s="270"/>
      <c r="AM202" s="78" t="s">
        <v>526</v>
      </c>
      <c r="AN202" s="78" t="s">
        <v>527</v>
      </c>
      <c r="AO202" s="79" t="s">
        <v>528</v>
      </c>
      <c r="AP202" s="79" t="s">
        <v>416</v>
      </c>
      <c r="AQ202" s="317"/>
    </row>
    <row r="203" spans="1:43" s="46" customFormat="1" ht="57" x14ac:dyDescent="0.25">
      <c r="A203" s="69" t="s">
        <v>411</v>
      </c>
      <c r="B203" s="70" t="s">
        <v>412</v>
      </c>
      <c r="C203" s="70">
        <v>325</v>
      </c>
      <c r="D203" s="71" t="s">
        <v>523</v>
      </c>
      <c r="E203" s="71" t="s">
        <v>539</v>
      </c>
      <c r="F203" s="81">
        <v>44805</v>
      </c>
      <c r="G203" s="81">
        <v>44925</v>
      </c>
      <c r="H203" s="271"/>
      <c r="I203" s="68">
        <v>0.1</v>
      </c>
      <c r="J203" s="68"/>
      <c r="K203" s="68"/>
      <c r="L203" s="68"/>
      <c r="M203" s="68"/>
      <c r="N203" s="68"/>
      <c r="O203" s="68"/>
      <c r="P203" s="68"/>
      <c r="Q203" s="68"/>
      <c r="R203" s="68"/>
      <c r="S203" s="68"/>
      <c r="T203" s="68"/>
      <c r="U203" s="68"/>
      <c r="V203" s="68"/>
      <c r="W203" s="68"/>
      <c r="X203" s="80"/>
      <c r="Y203" s="68"/>
      <c r="Z203" s="68">
        <v>0.3</v>
      </c>
      <c r="AA203" s="68"/>
      <c r="AB203" s="68">
        <v>0.3</v>
      </c>
      <c r="AC203" s="68"/>
      <c r="AD203" s="68">
        <v>0.4</v>
      </c>
      <c r="AE203" s="68"/>
      <c r="AF203" s="68"/>
      <c r="AG203" s="68"/>
      <c r="AH203" s="68">
        <f t="shared" si="17"/>
        <v>1</v>
      </c>
      <c r="AI203" s="77">
        <f t="shared" si="17"/>
        <v>0</v>
      </c>
      <c r="AJ203" s="71" t="s">
        <v>540</v>
      </c>
      <c r="AK203" s="302"/>
      <c r="AL203" s="270"/>
      <c r="AM203" s="78" t="s">
        <v>526</v>
      </c>
      <c r="AN203" s="78" t="s">
        <v>527</v>
      </c>
      <c r="AO203" s="79" t="s">
        <v>528</v>
      </c>
      <c r="AP203" s="79" t="s">
        <v>416</v>
      </c>
      <c r="AQ203" s="316" t="s">
        <v>942</v>
      </c>
    </row>
    <row r="204" spans="1:43" s="46" customFormat="1" ht="57" x14ac:dyDescent="0.25">
      <c r="A204" s="69" t="s">
        <v>411</v>
      </c>
      <c r="B204" s="70" t="s">
        <v>412</v>
      </c>
      <c r="C204" s="70">
        <v>325</v>
      </c>
      <c r="D204" s="71" t="s">
        <v>523</v>
      </c>
      <c r="E204" s="71" t="s">
        <v>539</v>
      </c>
      <c r="F204" s="112">
        <v>44896</v>
      </c>
      <c r="G204" s="112">
        <v>44925</v>
      </c>
      <c r="H204" s="40"/>
      <c r="I204" s="68">
        <v>0.1</v>
      </c>
      <c r="J204" s="68"/>
      <c r="K204" s="68"/>
      <c r="L204" s="68"/>
      <c r="M204" s="68"/>
      <c r="N204" s="68"/>
      <c r="O204" s="68"/>
      <c r="P204" s="68"/>
      <c r="Q204" s="68"/>
      <c r="R204" s="68"/>
      <c r="S204" s="68"/>
      <c r="T204" s="68"/>
      <c r="U204" s="68"/>
      <c r="V204" s="68"/>
      <c r="W204" s="68"/>
      <c r="X204" s="80"/>
      <c r="Y204" s="68"/>
      <c r="Z204" s="68"/>
      <c r="AA204" s="68"/>
      <c r="AB204" s="68"/>
      <c r="AC204" s="68"/>
      <c r="AD204" s="68"/>
      <c r="AE204" s="68"/>
      <c r="AF204" s="68">
        <v>1</v>
      </c>
      <c r="AG204" s="68"/>
      <c r="AH204" s="68">
        <f t="shared" ref="AH204" si="24">+J204+L204+N204+P204+R204+T204+V204+X204+Z204+AB204+AD204+AF204</f>
        <v>1</v>
      </c>
      <c r="AI204" s="77">
        <f t="shared" ref="AI204" si="25">+K204+M204+O204+Q204+S204+U204+W204+Y204+AA204+AC204+AE204+AG204</f>
        <v>0</v>
      </c>
      <c r="AJ204" s="71" t="s">
        <v>540</v>
      </c>
      <c r="AK204" s="45"/>
      <c r="AL204" s="270"/>
      <c r="AM204" s="78" t="s">
        <v>526</v>
      </c>
      <c r="AN204" s="78" t="s">
        <v>527</v>
      </c>
      <c r="AO204" s="79" t="s">
        <v>528</v>
      </c>
      <c r="AP204" s="79" t="s">
        <v>416</v>
      </c>
      <c r="AQ204" s="317"/>
    </row>
    <row r="205" spans="1:43" s="46" customFormat="1" ht="57" hidden="1" x14ac:dyDescent="0.25">
      <c r="A205" s="42" t="s">
        <v>411</v>
      </c>
      <c r="B205" s="43" t="s">
        <v>412</v>
      </c>
      <c r="C205" s="43">
        <v>328</v>
      </c>
      <c r="D205" s="22" t="s">
        <v>541</v>
      </c>
      <c r="E205" s="22" t="s">
        <v>542</v>
      </c>
      <c r="F205" s="23">
        <v>44593</v>
      </c>
      <c r="G205" s="23">
        <v>44681</v>
      </c>
      <c r="H205" s="271">
        <f>+I205+I206+I208+I210+I211</f>
        <v>1</v>
      </c>
      <c r="I205" s="24">
        <v>0.2</v>
      </c>
      <c r="J205" s="24"/>
      <c r="K205" s="24"/>
      <c r="L205" s="24">
        <v>0.3</v>
      </c>
      <c r="M205" s="24"/>
      <c r="N205" s="24">
        <v>0.3</v>
      </c>
      <c r="O205" s="24"/>
      <c r="P205" s="24">
        <v>0.4</v>
      </c>
      <c r="Q205" s="24"/>
      <c r="R205" s="24"/>
      <c r="S205" s="24"/>
      <c r="T205" s="24"/>
      <c r="U205" s="24"/>
      <c r="V205" s="24"/>
      <c r="W205" s="24"/>
      <c r="X205" s="24"/>
      <c r="Y205" s="24"/>
      <c r="Z205" s="24"/>
      <c r="AA205" s="24"/>
      <c r="AB205" s="24"/>
      <c r="AC205" s="24"/>
      <c r="AD205" s="24"/>
      <c r="AE205" s="24"/>
      <c r="AF205" s="24"/>
      <c r="AG205" s="24"/>
      <c r="AH205" s="24">
        <f t="shared" si="17"/>
        <v>1</v>
      </c>
      <c r="AI205" s="44">
        <f t="shared" si="17"/>
        <v>0</v>
      </c>
      <c r="AJ205" s="22" t="s">
        <v>543</v>
      </c>
      <c r="AK205" s="302">
        <v>30</v>
      </c>
      <c r="AL205" s="270"/>
      <c r="AM205" s="45" t="s">
        <v>526</v>
      </c>
      <c r="AN205" s="45" t="s">
        <v>527</v>
      </c>
      <c r="AO205" s="25" t="s">
        <v>528</v>
      </c>
      <c r="AP205" s="25" t="s">
        <v>416</v>
      </c>
      <c r="AQ205" s="72"/>
    </row>
    <row r="206" spans="1:43" s="46" customFormat="1" ht="139.5" customHeight="1" x14ac:dyDescent="0.25">
      <c r="A206" s="69" t="s">
        <v>411</v>
      </c>
      <c r="B206" s="70" t="s">
        <v>412</v>
      </c>
      <c r="C206" s="70">
        <v>328</v>
      </c>
      <c r="D206" s="71" t="s">
        <v>541</v>
      </c>
      <c r="E206" s="71" t="s">
        <v>544</v>
      </c>
      <c r="F206" s="81">
        <v>44621</v>
      </c>
      <c r="G206" s="81">
        <v>44711</v>
      </c>
      <c r="H206" s="271"/>
      <c r="I206" s="68">
        <v>0.05</v>
      </c>
      <c r="J206" s="68"/>
      <c r="K206" s="68"/>
      <c r="L206" s="68"/>
      <c r="M206" s="68"/>
      <c r="N206" s="68">
        <v>0.3</v>
      </c>
      <c r="O206" s="68"/>
      <c r="P206" s="68">
        <v>0.3</v>
      </c>
      <c r="Q206" s="68"/>
      <c r="R206" s="68">
        <v>0.4</v>
      </c>
      <c r="S206" s="68"/>
      <c r="T206" s="68"/>
      <c r="U206" s="68"/>
      <c r="V206" s="68"/>
      <c r="W206" s="68"/>
      <c r="X206" s="68"/>
      <c r="Y206" s="68"/>
      <c r="Z206" s="68"/>
      <c r="AA206" s="68"/>
      <c r="AB206" s="68"/>
      <c r="AC206" s="68"/>
      <c r="AD206" s="68"/>
      <c r="AE206" s="68"/>
      <c r="AF206" s="68"/>
      <c r="AG206" s="68"/>
      <c r="AH206" s="68">
        <f t="shared" si="17"/>
        <v>1</v>
      </c>
      <c r="AI206" s="77">
        <f t="shared" si="17"/>
        <v>0</v>
      </c>
      <c r="AJ206" s="71" t="s">
        <v>545</v>
      </c>
      <c r="AK206" s="302"/>
      <c r="AL206" s="270"/>
      <c r="AM206" s="78" t="s">
        <v>526</v>
      </c>
      <c r="AN206" s="78" t="s">
        <v>527</v>
      </c>
      <c r="AO206" s="79" t="s">
        <v>528</v>
      </c>
      <c r="AP206" s="79" t="s">
        <v>416</v>
      </c>
      <c r="AQ206" s="316" t="s">
        <v>943</v>
      </c>
    </row>
    <row r="207" spans="1:43" s="46" customFormat="1" ht="139.5" customHeight="1" x14ac:dyDescent="0.25">
      <c r="A207" s="69" t="s">
        <v>411</v>
      </c>
      <c r="B207" s="70" t="s">
        <v>412</v>
      </c>
      <c r="C207" s="70">
        <v>328</v>
      </c>
      <c r="D207" s="71" t="s">
        <v>541</v>
      </c>
      <c r="E207" s="71" t="s">
        <v>544</v>
      </c>
      <c r="F207" s="81">
        <v>44621</v>
      </c>
      <c r="G207" s="112">
        <v>44895</v>
      </c>
      <c r="H207" s="271"/>
      <c r="I207" s="68">
        <v>0.05</v>
      </c>
      <c r="J207" s="68"/>
      <c r="K207" s="68"/>
      <c r="L207" s="68"/>
      <c r="M207" s="68"/>
      <c r="N207" s="68"/>
      <c r="O207" s="68"/>
      <c r="P207" s="68"/>
      <c r="Q207" s="68"/>
      <c r="R207" s="68"/>
      <c r="S207" s="68"/>
      <c r="T207" s="68">
        <v>0.15</v>
      </c>
      <c r="U207" s="68"/>
      <c r="V207" s="68">
        <v>0.15</v>
      </c>
      <c r="W207" s="68"/>
      <c r="X207" s="68">
        <v>0.2</v>
      </c>
      <c r="Y207" s="68"/>
      <c r="Z207" s="68">
        <v>0.15</v>
      </c>
      <c r="AA207" s="68"/>
      <c r="AB207" s="68">
        <v>0.15</v>
      </c>
      <c r="AC207" s="68"/>
      <c r="AD207" s="68">
        <v>0.2</v>
      </c>
      <c r="AE207" s="68"/>
      <c r="AF207" s="68"/>
      <c r="AG207" s="68"/>
      <c r="AH207" s="68">
        <f t="shared" ref="AH207" si="26">+J207+L207+N207+P207+R207+T207+V207+X207+Z207+AB207+AD207+AF207</f>
        <v>1</v>
      </c>
      <c r="AI207" s="77">
        <f t="shared" ref="AI207" si="27">+K207+M207+O207+Q207+S207+U207+W207+Y207+AA207+AC207+AE207+AG207</f>
        <v>0</v>
      </c>
      <c r="AJ207" s="71" t="s">
        <v>545</v>
      </c>
      <c r="AK207" s="302"/>
      <c r="AL207" s="270"/>
      <c r="AM207" s="78" t="s">
        <v>526</v>
      </c>
      <c r="AN207" s="78" t="s">
        <v>527</v>
      </c>
      <c r="AO207" s="79" t="s">
        <v>528</v>
      </c>
      <c r="AP207" s="79" t="s">
        <v>416</v>
      </c>
      <c r="AQ207" s="317"/>
    </row>
    <row r="208" spans="1:43" s="46" customFormat="1" ht="126.75" customHeight="1" x14ac:dyDescent="0.25">
      <c r="A208" s="69" t="s">
        <v>411</v>
      </c>
      <c r="B208" s="70" t="s">
        <v>412</v>
      </c>
      <c r="C208" s="70">
        <v>328</v>
      </c>
      <c r="D208" s="71" t="s">
        <v>541</v>
      </c>
      <c r="E208" s="71" t="s">
        <v>546</v>
      </c>
      <c r="F208" s="81">
        <v>44652</v>
      </c>
      <c r="G208" s="81">
        <v>44742</v>
      </c>
      <c r="H208" s="271"/>
      <c r="I208" s="68">
        <v>0.3</v>
      </c>
      <c r="J208" s="68"/>
      <c r="K208" s="68"/>
      <c r="L208" s="68"/>
      <c r="M208" s="68"/>
      <c r="N208" s="68"/>
      <c r="O208" s="68"/>
      <c r="P208" s="68">
        <v>0.3</v>
      </c>
      <c r="Q208" s="68"/>
      <c r="R208" s="68">
        <v>0.3</v>
      </c>
      <c r="S208" s="68"/>
      <c r="T208" s="68">
        <v>0.4</v>
      </c>
      <c r="U208" s="68"/>
      <c r="V208" s="68"/>
      <c r="W208" s="68"/>
      <c r="X208" s="68"/>
      <c r="Y208" s="68"/>
      <c r="Z208" s="68"/>
      <c r="AA208" s="68"/>
      <c r="AB208" s="68"/>
      <c r="AC208" s="68"/>
      <c r="AD208" s="68"/>
      <c r="AE208" s="68"/>
      <c r="AF208" s="68"/>
      <c r="AG208" s="68"/>
      <c r="AH208" s="68">
        <f t="shared" si="17"/>
        <v>1</v>
      </c>
      <c r="AI208" s="77">
        <f t="shared" si="17"/>
        <v>0</v>
      </c>
      <c r="AJ208" s="71" t="s">
        <v>547</v>
      </c>
      <c r="AK208" s="302"/>
      <c r="AL208" s="270"/>
      <c r="AM208" s="78" t="s">
        <v>526</v>
      </c>
      <c r="AN208" s="78" t="s">
        <v>527</v>
      </c>
      <c r="AO208" s="79" t="s">
        <v>528</v>
      </c>
      <c r="AP208" s="79" t="s">
        <v>416</v>
      </c>
      <c r="AQ208" s="316" t="s">
        <v>943</v>
      </c>
    </row>
    <row r="209" spans="1:43" s="46" customFormat="1" ht="126.75" customHeight="1" x14ac:dyDescent="0.25">
      <c r="A209" s="69" t="s">
        <v>411</v>
      </c>
      <c r="B209" s="70" t="s">
        <v>412</v>
      </c>
      <c r="C209" s="70">
        <v>328</v>
      </c>
      <c r="D209" s="71" t="s">
        <v>541</v>
      </c>
      <c r="E209" s="71" t="s">
        <v>546</v>
      </c>
      <c r="F209" s="81">
        <v>44652</v>
      </c>
      <c r="G209" s="112">
        <v>44895</v>
      </c>
      <c r="H209" s="271"/>
      <c r="I209" s="68">
        <v>0.3</v>
      </c>
      <c r="J209" s="68"/>
      <c r="K209" s="68"/>
      <c r="L209" s="68"/>
      <c r="M209" s="68"/>
      <c r="N209" s="68"/>
      <c r="O209" s="68"/>
      <c r="P209" s="68">
        <v>0.3</v>
      </c>
      <c r="Q209" s="68"/>
      <c r="R209" s="68">
        <v>0.1</v>
      </c>
      <c r="S209" s="68"/>
      <c r="T209" s="68">
        <v>0.1</v>
      </c>
      <c r="U209" s="68"/>
      <c r="V209" s="68">
        <v>0.1</v>
      </c>
      <c r="W209" s="68"/>
      <c r="X209" s="68">
        <v>0.1</v>
      </c>
      <c r="Y209" s="68"/>
      <c r="Z209" s="68">
        <v>0.1</v>
      </c>
      <c r="AA209" s="68"/>
      <c r="AB209" s="68">
        <v>0.1</v>
      </c>
      <c r="AC209" s="68"/>
      <c r="AD209" s="68">
        <v>0.1</v>
      </c>
      <c r="AE209" s="68"/>
      <c r="AF209" s="68"/>
      <c r="AG209" s="68"/>
      <c r="AH209" s="68">
        <f t="shared" ref="AH209" si="28">+J209+L209+N209+P209+R209+T209+V209+X209+Z209+AB209+AD209+AF209</f>
        <v>0.99999999999999989</v>
      </c>
      <c r="AI209" s="77">
        <f t="shared" ref="AI209" si="29">+K209+M209+O209+Q209+S209+U209+W209+Y209+AA209+AC209+AE209+AG209</f>
        <v>0</v>
      </c>
      <c r="AJ209" s="71" t="s">
        <v>547</v>
      </c>
      <c r="AK209" s="302"/>
      <c r="AL209" s="270"/>
      <c r="AM209" s="78" t="s">
        <v>526</v>
      </c>
      <c r="AN209" s="78" t="s">
        <v>527</v>
      </c>
      <c r="AO209" s="79" t="s">
        <v>528</v>
      </c>
      <c r="AP209" s="79" t="s">
        <v>416</v>
      </c>
      <c r="AQ209" s="317"/>
    </row>
    <row r="210" spans="1:43" s="46" customFormat="1" ht="57" hidden="1" customHeight="1" x14ac:dyDescent="0.25">
      <c r="A210" s="42" t="s">
        <v>411</v>
      </c>
      <c r="B210" s="43" t="s">
        <v>412</v>
      </c>
      <c r="C210" s="43">
        <v>328</v>
      </c>
      <c r="D210" s="22" t="s">
        <v>541</v>
      </c>
      <c r="E210" s="22" t="s">
        <v>548</v>
      </c>
      <c r="F210" s="23">
        <v>44684</v>
      </c>
      <c r="G210" s="23">
        <v>44895</v>
      </c>
      <c r="H210" s="271"/>
      <c r="I210" s="24">
        <v>0.4</v>
      </c>
      <c r="J210" s="24"/>
      <c r="K210" s="24"/>
      <c r="L210" s="24"/>
      <c r="M210" s="24"/>
      <c r="N210" s="24"/>
      <c r="O210" s="24"/>
      <c r="P210" s="24"/>
      <c r="Q210" s="24"/>
      <c r="R210" s="24">
        <v>0.15</v>
      </c>
      <c r="S210" s="24"/>
      <c r="T210" s="24">
        <v>0.15</v>
      </c>
      <c r="U210" s="24"/>
      <c r="V210" s="24">
        <v>0.15</v>
      </c>
      <c r="W210" s="24"/>
      <c r="X210" s="24">
        <v>0.15</v>
      </c>
      <c r="Y210" s="24"/>
      <c r="Z210" s="24">
        <v>0.15</v>
      </c>
      <c r="AA210" s="24"/>
      <c r="AB210" s="24">
        <v>0.15</v>
      </c>
      <c r="AC210" s="24"/>
      <c r="AD210" s="24">
        <v>0.1</v>
      </c>
      <c r="AE210" s="24"/>
      <c r="AF210" s="24"/>
      <c r="AG210" s="24"/>
      <c r="AH210" s="24">
        <f t="shared" si="17"/>
        <v>1</v>
      </c>
      <c r="AI210" s="44">
        <f t="shared" si="17"/>
        <v>0</v>
      </c>
      <c r="AJ210" s="22" t="s">
        <v>549</v>
      </c>
      <c r="AK210" s="302"/>
      <c r="AL210" s="270"/>
      <c r="AM210" s="45" t="s">
        <v>526</v>
      </c>
      <c r="AN210" s="45" t="s">
        <v>527</v>
      </c>
      <c r="AO210" s="25" t="s">
        <v>528</v>
      </c>
      <c r="AP210" s="25" t="s">
        <v>416</v>
      </c>
      <c r="AQ210" s="72"/>
    </row>
    <row r="211" spans="1:43" s="46" customFormat="1" ht="57" hidden="1" x14ac:dyDescent="0.25">
      <c r="A211" s="42" t="s">
        <v>411</v>
      </c>
      <c r="B211" s="43" t="s">
        <v>412</v>
      </c>
      <c r="C211" s="43">
        <v>328</v>
      </c>
      <c r="D211" s="22" t="s">
        <v>541</v>
      </c>
      <c r="E211" s="22" t="s">
        <v>550</v>
      </c>
      <c r="F211" s="23">
        <v>44896</v>
      </c>
      <c r="G211" s="23">
        <v>44925</v>
      </c>
      <c r="H211" s="271"/>
      <c r="I211" s="24">
        <v>0.05</v>
      </c>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v>1</v>
      </c>
      <c r="AG211" s="24"/>
      <c r="AH211" s="24">
        <f t="shared" si="17"/>
        <v>1</v>
      </c>
      <c r="AI211" s="44">
        <f t="shared" si="17"/>
        <v>0</v>
      </c>
      <c r="AJ211" s="22" t="s">
        <v>551</v>
      </c>
      <c r="AK211" s="302"/>
      <c r="AL211" s="277"/>
      <c r="AM211" s="45" t="s">
        <v>526</v>
      </c>
      <c r="AN211" s="45" t="s">
        <v>527</v>
      </c>
      <c r="AO211" s="25" t="s">
        <v>528</v>
      </c>
      <c r="AP211" s="25" t="s">
        <v>416</v>
      </c>
      <c r="AQ211" s="72"/>
    </row>
    <row r="212" spans="1:43" s="46" customFormat="1" ht="57" hidden="1" x14ac:dyDescent="0.25">
      <c r="A212" s="42" t="s">
        <v>411</v>
      </c>
      <c r="B212" s="43" t="s">
        <v>412</v>
      </c>
      <c r="C212" s="43">
        <v>326</v>
      </c>
      <c r="D212" s="22" t="s">
        <v>552</v>
      </c>
      <c r="E212" s="22" t="s">
        <v>553</v>
      </c>
      <c r="F212" s="23">
        <v>44682</v>
      </c>
      <c r="G212" s="23">
        <v>44925</v>
      </c>
      <c r="H212" s="283">
        <f>+I212+I213+I214+I215+I216+I217+I218+I219+I220+I221</f>
        <v>0.99999999999999989</v>
      </c>
      <c r="I212" s="24">
        <v>0.1</v>
      </c>
      <c r="J212" s="24"/>
      <c r="K212" s="24"/>
      <c r="L212" s="24"/>
      <c r="M212" s="24"/>
      <c r="N212" s="24"/>
      <c r="O212" s="24"/>
      <c r="P212" s="24"/>
      <c r="Q212" s="24"/>
      <c r="R212" s="24">
        <v>0.33</v>
      </c>
      <c r="S212" s="24"/>
      <c r="T212" s="24"/>
      <c r="U212" s="24"/>
      <c r="V212" s="24"/>
      <c r="W212" s="24"/>
      <c r="X212" s="24"/>
      <c r="Y212" s="24"/>
      <c r="Z212" s="24">
        <v>0.33</v>
      </c>
      <c r="AA212" s="24"/>
      <c r="AB212" s="24"/>
      <c r="AC212" s="24"/>
      <c r="AD212" s="24"/>
      <c r="AE212" s="24"/>
      <c r="AF212" s="24">
        <v>0.34</v>
      </c>
      <c r="AG212" s="24"/>
      <c r="AH212" s="24">
        <f t="shared" si="17"/>
        <v>1</v>
      </c>
      <c r="AI212" s="44">
        <f t="shared" si="17"/>
        <v>0</v>
      </c>
      <c r="AJ212" s="22" t="s">
        <v>554</v>
      </c>
      <c r="AK212" s="45" t="s">
        <v>82</v>
      </c>
      <c r="AL212" s="47" t="s">
        <v>82</v>
      </c>
      <c r="AM212" s="45" t="s">
        <v>526</v>
      </c>
      <c r="AN212" s="45" t="s">
        <v>527</v>
      </c>
      <c r="AO212" s="25" t="s">
        <v>528</v>
      </c>
      <c r="AP212" s="25" t="s">
        <v>444</v>
      </c>
      <c r="AQ212" s="72"/>
    </row>
    <row r="213" spans="1:43" s="46" customFormat="1" ht="57" hidden="1" x14ac:dyDescent="0.25">
      <c r="A213" s="42" t="s">
        <v>411</v>
      </c>
      <c r="B213" s="43" t="s">
        <v>412</v>
      </c>
      <c r="C213" s="43">
        <v>326</v>
      </c>
      <c r="D213" s="22" t="s">
        <v>552</v>
      </c>
      <c r="E213" s="22" t="s">
        <v>555</v>
      </c>
      <c r="F213" s="23">
        <v>44621</v>
      </c>
      <c r="G213" s="23">
        <v>44925</v>
      </c>
      <c r="H213" s="283"/>
      <c r="I213" s="24">
        <v>0.1</v>
      </c>
      <c r="J213" s="24"/>
      <c r="K213" s="24"/>
      <c r="L213" s="24"/>
      <c r="M213" s="24"/>
      <c r="N213" s="24">
        <v>0.25</v>
      </c>
      <c r="O213" s="24"/>
      <c r="P213" s="24"/>
      <c r="Q213" s="24"/>
      <c r="R213" s="24"/>
      <c r="S213" s="24"/>
      <c r="T213" s="24">
        <v>0.25</v>
      </c>
      <c r="U213" s="24"/>
      <c r="V213" s="24"/>
      <c r="W213" s="24"/>
      <c r="X213" s="24"/>
      <c r="Y213" s="24"/>
      <c r="Z213" s="24">
        <v>0.25</v>
      </c>
      <c r="AA213" s="24"/>
      <c r="AB213" s="24"/>
      <c r="AC213" s="24"/>
      <c r="AD213" s="24"/>
      <c r="AE213" s="24"/>
      <c r="AF213" s="24">
        <v>0.25</v>
      </c>
      <c r="AG213" s="24"/>
      <c r="AH213" s="24">
        <f t="shared" si="17"/>
        <v>1</v>
      </c>
      <c r="AI213" s="44">
        <f t="shared" si="17"/>
        <v>0</v>
      </c>
      <c r="AJ213" s="22" t="s">
        <v>556</v>
      </c>
      <c r="AK213" s="45" t="s">
        <v>82</v>
      </c>
      <c r="AL213" s="47" t="s">
        <v>82</v>
      </c>
      <c r="AM213" s="45" t="s">
        <v>526</v>
      </c>
      <c r="AN213" s="45" t="s">
        <v>527</v>
      </c>
      <c r="AO213" s="25" t="s">
        <v>528</v>
      </c>
      <c r="AP213" s="25" t="s">
        <v>444</v>
      </c>
      <c r="AQ213" s="72"/>
    </row>
    <row r="214" spans="1:43" s="46" customFormat="1" ht="42" hidden="1" customHeight="1" x14ac:dyDescent="0.25">
      <c r="A214" s="42" t="s">
        <v>411</v>
      </c>
      <c r="B214" s="43" t="s">
        <v>412</v>
      </c>
      <c r="C214" s="43">
        <v>326</v>
      </c>
      <c r="D214" s="22" t="s">
        <v>552</v>
      </c>
      <c r="E214" s="22" t="s">
        <v>557</v>
      </c>
      <c r="F214" s="23">
        <v>44562</v>
      </c>
      <c r="G214" s="23">
        <v>44925</v>
      </c>
      <c r="H214" s="283"/>
      <c r="I214" s="24">
        <v>0.1</v>
      </c>
      <c r="J214" s="24">
        <v>8.3000000000000004E-2</v>
      </c>
      <c r="K214" s="24"/>
      <c r="L214" s="24">
        <v>8.3000000000000004E-2</v>
      </c>
      <c r="M214" s="24"/>
      <c r="N214" s="24">
        <v>8.3000000000000004E-2</v>
      </c>
      <c r="O214" s="24"/>
      <c r="P214" s="24">
        <v>8.3000000000000004E-2</v>
      </c>
      <c r="Q214" s="24"/>
      <c r="R214" s="24">
        <v>8.3000000000000004E-2</v>
      </c>
      <c r="S214" s="24"/>
      <c r="T214" s="24">
        <v>8.3000000000000004E-2</v>
      </c>
      <c r="U214" s="24"/>
      <c r="V214" s="24">
        <v>8.3000000000000004E-2</v>
      </c>
      <c r="W214" s="24"/>
      <c r="X214" s="24">
        <v>8.3000000000000004E-2</v>
      </c>
      <c r="Y214" s="24"/>
      <c r="Z214" s="24">
        <v>8.3000000000000004E-2</v>
      </c>
      <c r="AA214" s="24"/>
      <c r="AB214" s="24">
        <v>8.3000000000000004E-2</v>
      </c>
      <c r="AC214" s="24"/>
      <c r="AD214" s="24">
        <v>8.3000000000000004E-2</v>
      </c>
      <c r="AE214" s="24"/>
      <c r="AF214" s="24">
        <v>8.3000000000000004E-2</v>
      </c>
      <c r="AG214" s="24"/>
      <c r="AH214" s="24">
        <f t="shared" si="17"/>
        <v>0.99599999999999989</v>
      </c>
      <c r="AI214" s="44">
        <f t="shared" si="17"/>
        <v>0</v>
      </c>
      <c r="AJ214" s="22" t="s">
        <v>558</v>
      </c>
      <c r="AK214" s="45" t="s">
        <v>82</v>
      </c>
      <c r="AL214" s="47" t="s">
        <v>82</v>
      </c>
      <c r="AM214" s="45" t="s">
        <v>526</v>
      </c>
      <c r="AN214" s="45" t="s">
        <v>527</v>
      </c>
      <c r="AO214" s="25" t="s">
        <v>528</v>
      </c>
      <c r="AP214" s="25" t="s">
        <v>444</v>
      </c>
      <c r="AQ214" s="72"/>
    </row>
    <row r="215" spans="1:43" s="46" customFormat="1" ht="51" hidden="1" customHeight="1" x14ac:dyDescent="0.25">
      <c r="A215" s="42" t="s">
        <v>411</v>
      </c>
      <c r="B215" s="43" t="s">
        <v>412</v>
      </c>
      <c r="C215" s="43">
        <v>326</v>
      </c>
      <c r="D215" s="22" t="s">
        <v>552</v>
      </c>
      <c r="E215" s="22" t="s">
        <v>559</v>
      </c>
      <c r="F215" s="23">
        <v>44621</v>
      </c>
      <c r="G215" s="23">
        <v>44925</v>
      </c>
      <c r="H215" s="283"/>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17"/>
        <v>0.99999999999999989</v>
      </c>
      <c r="AI215" s="44">
        <f t="shared" si="17"/>
        <v>0</v>
      </c>
      <c r="AJ215" s="22" t="s">
        <v>560</v>
      </c>
      <c r="AK215" s="45" t="s">
        <v>82</v>
      </c>
      <c r="AL215" s="47" t="s">
        <v>82</v>
      </c>
      <c r="AM215" s="45" t="s">
        <v>526</v>
      </c>
      <c r="AN215" s="45" t="s">
        <v>527</v>
      </c>
      <c r="AO215" s="25" t="s">
        <v>528</v>
      </c>
      <c r="AP215" s="25" t="s">
        <v>444</v>
      </c>
      <c r="AQ215" s="72"/>
    </row>
    <row r="216" spans="1:43" s="46" customFormat="1" ht="51" hidden="1" customHeight="1" x14ac:dyDescent="0.25">
      <c r="A216" s="42" t="s">
        <v>411</v>
      </c>
      <c r="B216" s="43" t="s">
        <v>412</v>
      </c>
      <c r="C216" s="43">
        <v>326</v>
      </c>
      <c r="D216" s="22" t="s">
        <v>552</v>
      </c>
      <c r="E216" s="22" t="s">
        <v>561</v>
      </c>
      <c r="F216" s="23">
        <v>44621</v>
      </c>
      <c r="G216" s="23">
        <v>44925</v>
      </c>
      <c r="H216" s="283"/>
      <c r="I216" s="24">
        <v>0.1</v>
      </c>
      <c r="J216" s="24"/>
      <c r="K216" s="24"/>
      <c r="L216" s="24"/>
      <c r="M216" s="24"/>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17"/>
        <v>0.99999999999999989</v>
      </c>
      <c r="AI216" s="44">
        <f>+K216+M216+O216+Q216+S216+U216+W216+Y216+AA216+AC216+AE216+AG216</f>
        <v>0</v>
      </c>
      <c r="AJ216" s="22" t="s">
        <v>562</v>
      </c>
      <c r="AK216" s="45" t="s">
        <v>82</v>
      </c>
      <c r="AL216" s="47" t="s">
        <v>82</v>
      </c>
      <c r="AM216" s="45" t="s">
        <v>526</v>
      </c>
      <c r="AN216" s="45" t="s">
        <v>527</v>
      </c>
      <c r="AO216" s="25" t="s">
        <v>528</v>
      </c>
      <c r="AP216" s="25" t="s">
        <v>444</v>
      </c>
      <c r="AQ216" s="72"/>
    </row>
    <row r="217" spans="1:43" s="46" customFormat="1" ht="39.75" hidden="1" customHeight="1" x14ac:dyDescent="0.25">
      <c r="A217" s="42" t="s">
        <v>411</v>
      </c>
      <c r="B217" s="43" t="s">
        <v>412</v>
      </c>
      <c r="C217" s="43">
        <v>326</v>
      </c>
      <c r="D217" s="22" t="s">
        <v>552</v>
      </c>
      <c r="E217" s="22" t="s">
        <v>563</v>
      </c>
      <c r="F217" s="23">
        <v>44621</v>
      </c>
      <c r="G217" s="23">
        <v>44925</v>
      </c>
      <c r="H217" s="283"/>
      <c r="I217" s="24">
        <v>0.1</v>
      </c>
      <c r="J217" s="24"/>
      <c r="K217" s="24"/>
      <c r="L217" s="24"/>
      <c r="M217" s="24"/>
      <c r="N217" s="24">
        <v>0.25</v>
      </c>
      <c r="O217" s="24"/>
      <c r="P217" s="24"/>
      <c r="Q217" s="24"/>
      <c r="R217" s="24"/>
      <c r="S217" s="24"/>
      <c r="T217" s="24">
        <v>0.25</v>
      </c>
      <c r="U217" s="24"/>
      <c r="V217" s="24"/>
      <c r="W217" s="24"/>
      <c r="X217" s="24"/>
      <c r="Y217" s="24"/>
      <c r="Z217" s="24">
        <v>0.25</v>
      </c>
      <c r="AA217" s="24"/>
      <c r="AB217" s="24"/>
      <c r="AC217" s="24"/>
      <c r="AD217" s="24"/>
      <c r="AE217" s="24"/>
      <c r="AF217" s="24">
        <v>0.25</v>
      </c>
      <c r="AG217" s="24"/>
      <c r="AH217" s="24">
        <f t="shared" si="17"/>
        <v>1</v>
      </c>
      <c r="AI217" s="44">
        <f>+K217+M217+O217+Q217+S217+U217+W217+Y217+AA217+AC217+AE217+AG217</f>
        <v>0</v>
      </c>
      <c r="AJ217" s="22" t="s">
        <v>564</v>
      </c>
      <c r="AK217" s="45" t="s">
        <v>82</v>
      </c>
      <c r="AL217" s="47" t="s">
        <v>82</v>
      </c>
      <c r="AM217" s="45" t="s">
        <v>526</v>
      </c>
      <c r="AN217" s="45" t="s">
        <v>527</v>
      </c>
      <c r="AO217" s="25" t="s">
        <v>528</v>
      </c>
      <c r="AP217" s="25" t="s">
        <v>444</v>
      </c>
      <c r="AQ217" s="72"/>
    </row>
    <row r="218" spans="1:43" s="46" customFormat="1" ht="57" hidden="1" x14ac:dyDescent="0.25">
      <c r="A218" s="42" t="s">
        <v>411</v>
      </c>
      <c r="B218" s="43" t="s">
        <v>412</v>
      </c>
      <c r="C218" s="43">
        <v>326</v>
      </c>
      <c r="D218" s="22" t="s">
        <v>552</v>
      </c>
      <c r="E218" s="22" t="s">
        <v>565</v>
      </c>
      <c r="F218" s="23">
        <v>44713</v>
      </c>
      <c r="G218" s="23">
        <v>44925</v>
      </c>
      <c r="H218" s="283"/>
      <c r="I218" s="24">
        <v>0.1</v>
      </c>
      <c r="J218" s="24"/>
      <c r="K218" s="24"/>
      <c r="L218" s="24"/>
      <c r="M218" s="24"/>
      <c r="N218" s="24"/>
      <c r="O218" s="24"/>
      <c r="P218" s="24"/>
      <c r="Q218" s="24"/>
      <c r="R218" s="24"/>
      <c r="S218" s="24"/>
      <c r="T218" s="24">
        <v>0.33</v>
      </c>
      <c r="U218" s="24"/>
      <c r="V218" s="24"/>
      <c r="W218" s="24"/>
      <c r="X218" s="24"/>
      <c r="Y218" s="24"/>
      <c r="Z218" s="24"/>
      <c r="AA218" s="24"/>
      <c r="AB218" s="24">
        <v>0.34</v>
      </c>
      <c r="AC218" s="24"/>
      <c r="AD218" s="24"/>
      <c r="AE218" s="24"/>
      <c r="AF218" s="24">
        <v>0.33</v>
      </c>
      <c r="AG218" s="24"/>
      <c r="AH218" s="24">
        <f t="shared" si="17"/>
        <v>1</v>
      </c>
      <c r="AI218" s="44">
        <f>+K218+M218+O218+Q218+S218+U218+W218+Y218+AA218+AC218+AE218+AG218</f>
        <v>0</v>
      </c>
      <c r="AJ218" s="22" t="s">
        <v>566</v>
      </c>
      <c r="AK218" s="45" t="s">
        <v>82</v>
      </c>
      <c r="AL218" s="47" t="s">
        <v>82</v>
      </c>
      <c r="AM218" s="45" t="s">
        <v>526</v>
      </c>
      <c r="AN218" s="45" t="s">
        <v>527</v>
      </c>
      <c r="AO218" s="25" t="s">
        <v>528</v>
      </c>
      <c r="AP218" s="25" t="s">
        <v>444</v>
      </c>
      <c r="AQ218" s="72"/>
    </row>
    <row r="219" spans="1:43" s="46" customFormat="1" ht="85.5" hidden="1" x14ac:dyDescent="0.25">
      <c r="A219" s="42" t="s">
        <v>411</v>
      </c>
      <c r="B219" s="43" t="s">
        <v>412</v>
      </c>
      <c r="C219" s="43">
        <v>326</v>
      </c>
      <c r="D219" s="22" t="s">
        <v>552</v>
      </c>
      <c r="E219" s="22" t="s">
        <v>567</v>
      </c>
      <c r="F219" s="23">
        <v>44621</v>
      </c>
      <c r="G219" s="23">
        <v>44925</v>
      </c>
      <c r="H219" s="283"/>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si="17"/>
        <v>0.99999999999999989</v>
      </c>
      <c r="AI219" s="44">
        <f t="shared" si="17"/>
        <v>0</v>
      </c>
      <c r="AJ219" s="22" t="s">
        <v>568</v>
      </c>
      <c r="AK219" s="45" t="s">
        <v>82</v>
      </c>
      <c r="AL219" s="47" t="s">
        <v>82</v>
      </c>
      <c r="AM219" s="45" t="s">
        <v>526</v>
      </c>
      <c r="AN219" s="45" t="s">
        <v>527</v>
      </c>
      <c r="AO219" s="25" t="s">
        <v>528</v>
      </c>
      <c r="AP219" s="25" t="s">
        <v>444</v>
      </c>
      <c r="AQ219" s="72"/>
    </row>
    <row r="220" spans="1:43" s="46" customFormat="1" ht="57" hidden="1" x14ac:dyDescent="0.25">
      <c r="A220" s="42" t="s">
        <v>411</v>
      </c>
      <c r="B220" s="43" t="s">
        <v>412</v>
      </c>
      <c r="C220" s="43">
        <v>326</v>
      </c>
      <c r="D220" s="22" t="s">
        <v>552</v>
      </c>
      <c r="E220" s="22" t="s">
        <v>569</v>
      </c>
      <c r="F220" s="23">
        <v>44621</v>
      </c>
      <c r="G220" s="23">
        <v>44925</v>
      </c>
      <c r="H220" s="283"/>
      <c r="I220" s="24">
        <v>0.1</v>
      </c>
      <c r="J220" s="47"/>
      <c r="K220" s="47"/>
      <c r="L220" s="47"/>
      <c r="M220" s="47"/>
      <c r="N220" s="24">
        <v>0.1</v>
      </c>
      <c r="O220" s="24"/>
      <c r="P220" s="24">
        <v>0.1</v>
      </c>
      <c r="Q220" s="24"/>
      <c r="R220" s="24">
        <v>0.1</v>
      </c>
      <c r="S220" s="24"/>
      <c r="T220" s="24">
        <v>0.1</v>
      </c>
      <c r="U220" s="24"/>
      <c r="V220" s="24">
        <v>0.1</v>
      </c>
      <c r="W220" s="24"/>
      <c r="X220" s="24">
        <v>0.1</v>
      </c>
      <c r="Y220" s="24"/>
      <c r="Z220" s="24">
        <v>0.1</v>
      </c>
      <c r="AA220" s="24"/>
      <c r="AB220" s="24">
        <v>0.1</v>
      </c>
      <c r="AC220" s="24"/>
      <c r="AD220" s="24">
        <v>0.1</v>
      </c>
      <c r="AE220" s="24"/>
      <c r="AF220" s="24">
        <v>0.1</v>
      </c>
      <c r="AG220" s="24"/>
      <c r="AH220" s="24">
        <f t="shared" ref="AH220:AI235" si="30">+J220+L220+N220+P220+R220+T220+V220+X220+Z220+AB220+AD220+AF220</f>
        <v>0.99999999999999989</v>
      </c>
      <c r="AI220" s="44">
        <f t="shared" si="30"/>
        <v>0</v>
      </c>
      <c r="AJ220" s="54" t="s">
        <v>570</v>
      </c>
      <c r="AK220" s="45" t="s">
        <v>82</v>
      </c>
      <c r="AL220" s="47" t="s">
        <v>82</v>
      </c>
      <c r="AM220" s="45" t="s">
        <v>526</v>
      </c>
      <c r="AN220" s="45" t="s">
        <v>527</v>
      </c>
      <c r="AO220" s="25" t="s">
        <v>528</v>
      </c>
      <c r="AP220" s="25" t="s">
        <v>444</v>
      </c>
      <c r="AQ220" s="72"/>
    </row>
    <row r="221" spans="1:43" s="46" customFormat="1" ht="57" hidden="1" x14ac:dyDescent="0.25">
      <c r="A221" s="42" t="s">
        <v>411</v>
      </c>
      <c r="B221" s="43" t="s">
        <v>412</v>
      </c>
      <c r="C221" s="43">
        <v>326</v>
      </c>
      <c r="D221" s="22" t="s">
        <v>552</v>
      </c>
      <c r="E221" s="22" t="s">
        <v>571</v>
      </c>
      <c r="F221" s="23">
        <v>44713</v>
      </c>
      <c r="G221" s="23">
        <v>44742</v>
      </c>
      <c r="H221" s="283"/>
      <c r="I221" s="24">
        <v>0.1</v>
      </c>
      <c r="J221" s="24"/>
      <c r="K221" s="24"/>
      <c r="L221" s="24"/>
      <c r="M221" s="24"/>
      <c r="N221" s="24"/>
      <c r="O221" s="24"/>
      <c r="P221" s="24"/>
      <c r="Q221" s="24"/>
      <c r="R221" s="24"/>
      <c r="S221" s="24"/>
      <c r="T221" s="24">
        <v>1</v>
      </c>
      <c r="U221" s="24"/>
      <c r="V221" s="24"/>
      <c r="W221" s="24"/>
      <c r="X221" s="24"/>
      <c r="Y221" s="24"/>
      <c r="Z221" s="24"/>
      <c r="AA221" s="24"/>
      <c r="AB221" s="24"/>
      <c r="AC221" s="24"/>
      <c r="AD221" s="24"/>
      <c r="AE221" s="24"/>
      <c r="AF221" s="24"/>
      <c r="AG221" s="24"/>
      <c r="AH221" s="28">
        <f t="shared" si="30"/>
        <v>1</v>
      </c>
      <c r="AI221" s="29">
        <v>0</v>
      </c>
      <c r="AJ221" s="22" t="s">
        <v>522</v>
      </c>
      <c r="AK221" s="45" t="s">
        <v>82</v>
      </c>
      <c r="AL221" s="47" t="s">
        <v>82</v>
      </c>
      <c r="AM221" s="45" t="s">
        <v>526</v>
      </c>
      <c r="AN221" s="45" t="s">
        <v>527</v>
      </c>
      <c r="AO221" s="25" t="s">
        <v>528</v>
      </c>
      <c r="AP221" s="25" t="s">
        <v>444</v>
      </c>
      <c r="AQ221" s="72"/>
    </row>
    <row r="222" spans="1:43" s="46" customFormat="1" ht="99.75" hidden="1" x14ac:dyDescent="0.25">
      <c r="A222" s="42" t="s">
        <v>41</v>
      </c>
      <c r="B222" s="43" t="s">
        <v>437</v>
      </c>
      <c r="C222" s="43">
        <v>424</v>
      </c>
      <c r="D222" s="22" t="s">
        <v>572</v>
      </c>
      <c r="E222" s="22" t="s">
        <v>573</v>
      </c>
      <c r="F222" s="23">
        <v>44593</v>
      </c>
      <c r="G222" s="23">
        <v>44804</v>
      </c>
      <c r="H222" s="271">
        <f>+I222+I223+I224</f>
        <v>1</v>
      </c>
      <c r="I222" s="24">
        <v>0.6</v>
      </c>
      <c r="J222" s="24"/>
      <c r="K222" s="24"/>
      <c r="L222" s="24">
        <v>0.1</v>
      </c>
      <c r="M222" s="24"/>
      <c r="N222" s="24">
        <v>0.15</v>
      </c>
      <c r="O222" s="24"/>
      <c r="P222" s="24">
        <v>0.15</v>
      </c>
      <c r="Q222" s="24"/>
      <c r="R222" s="24">
        <v>0.15</v>
      </c>
      <c r="S222" s="24"/>
      <c r="T222" s="24">
        <v>0.15</v>
      </c>
      <c r="U222" s="24"/>
      <c r="V222" s="24">
        <v>0.15</v>
      </c>
      <c r="W222" s="24"/>
      <c r="X222" s="24">
        <v>0.15</v>
      </c>
      <c r="Y222" s="24"/>
      <c r="Z222" s="24"/>
      <c r="AA222" s="24"/>
      <c r="AB222" s="24"/>
      <c r="AC222" s="24"/>
      <c r="AD222" s="24"/>
      <c r="AE222" s="24"/>
      <c r="AF222" s="24"/>
      <c r="AG222" s="24"/>
      <c r="AH222" s="24">
        <f t="shared" si="30"/>
        <v>1</v>
      </c>
      <c r="AI222" s="44">
        <f t="shared" si="30"/>
        <v>0</v>
      </c>
      <c r="AJ222" s="22" t="s">
        <v>574</v>
      </c>
      <c r="AK222" s="309">
        <v>0.3</v>
      </c>
      <c r="AL222" s="269">
        <v>80000000</v>
      </c>
      <c r="AM222" s="45" t="s">
        <v>305</v>
      </c>
      <c r="AN222" s="45" t="s">
        <v>306</v>
      </c>
      <c r="AO222" s="45" t="s">
        <v>575</v>
      </c>
      <c r="AP222" s="25" t="s">
        <v>307</v>
      </c>
      <c r="AQ222" s="72"/>
    </row>
    <row r="223" spans="1:43" s="46" customFormat="1" ht="84.75" hidden="1" customHeight="1" x14ac:dyDescent="0.25">
      <c r="A223" s="42" t="s">
        <v>41</v>
      </c>
      <c r="B223" s="43" t="s">
        <v>437</v>
      </c>
      <c r="C223" s="43">
        <v>424</v>
      </c>
      <c r="D223" s="22" t="s">
        <v>572</v>
      </c>
      <c r="E223" s="22" t="s">
        <v>576</v>
      </c>
      <c r="F223" s="23">
        <v>44805</v>
      </c>
      <c r="G223" s="23">
        <v>44865</v>
      </c>
      <c r="H223" s="271"/>
      <c r="I223" s="24">
        <v>0.1</v>
      </c>
      <c r="J223" s="24"/>
      <c r="K223" s="24"/>
      <c r="L223" s="24"/>
      <c r="M223" s="24"/>
      <c r="N223" s="24"/>
      <c r="O223" s="24"/>
      <c r="P223" s="24"/>
      <c r="Q223" s="24"/>
      <c r="R223" s="24"/>
      <c r="S223" s="24"/>
      <c r="T223" s="24"/>
      <c r="U223" s="24"/>
      <c r="V223" s="24"/>
      <c r="W223" s="24"/>
      <c r="X223" s="24"/>
      <c r="Y223" s="24"/>
      <c r="Z223" s="24">
        <v>0.5</v>
      </c>
      <c r="AA223" s="24"/>
      <c r="AB223" s="24">
        <v>0.5</v>
      </c>
      <c r="AC223" s="24"/>
      <c r="AD223" s="24"/>
      <c r="AE223" s="24"/>
      <c r="AF223" s="24"/>
      <c r="AG223" s="24"/>
      <c r="AH223" s="24">
        <f t="shared" si="30"/>
        <v>1</v>
      </c>
      <c r="AI223" s="44">
        <f t="shared" si="30"/>
        <v>0</v>
      </c>
      <c r="AJ223" s="22" t="s">
        <v>577</v>
      </c>
      <c r="AK223" s="302"/>
      <c r="AL223" s="270"/>
      <c r="AM223" s="45" t="s">
        <v>305</v>
      </c>
      <c r="AN223" s="45" t="s">
        <v>306</v>
      </c>
      <c r="AO223" s="45" t="s">
        <v>575</v>
      </c>
      <c r="AP223" s="25" t="s">
        <v>307</v>
      </c>
      <c r="AQ223" s="72"/>
    </row>
    <row r="224" spans="1:43" s="46" customFormat="1" ht="57" hidden="1" x14ac:dyDescent="0.25">
      <c r="A224" s="42" t="s">
        <v>41</v>
      </c>
      <c r="B224" s="43" t="s">
        <v>437</v>
      </c>
      <c r="C224" s="43">
        <v>424</v>
      </c>
      <c r="D224" s="22" t="s">
        <v>572</v>
      </c>
      <c r="E224" s="22" t="s">
        <v>578</v>
      </c>
      <c r="F224" s="23">
        <v>44866</v>
      </c>
      <c r="G224" s="23">
        <v>44925</v>
      </c>
      <c r="H224" s="271"/>
      <c r="I224" s="24">
        <v>0.3</v>
      </c>
      <c r="J224" s="24"/>
      <c r="K224" s="24"/>
      <c r="L224" s="24"/>
      <c r="M224" s="24"/>
      <c r="N224" s="24"/>
      <c r="O224" s="24"/>
      <c r="P224" s="24"/>
      <c r="Q224" s="24"/>
      <c r="R224" s="24"/>
      <c r="S224" s="24"/>
      <c r="T224" s="24"/>
      <c r="U224" s="24"/>
      <c r="V224" s="24"/>
      <c r="W224" s="24"/>
      <c r="X224" s="24"/>
      <c r="Y224" s="24"/>
      <c r="Z224" s="24"/>
      <c r="AA224" s="24"/>
      <c r="AB224" s="24"/>
      <c r="AC224" s="24"/>
      <c r="AD224" s="24">
        <v>0.5</v>
      </c>
      <c r="AE224" s="24"/>
      <c r="AF224" s="24">
        <v>0.5</v>
      </c>
      <c r="AG224" s="24"/>
      <c r="AH224" s="24">
        <f t="shared" si="30"/>
        <v>1</v>
      </c>
      <c r="AI224" s="44">
        <f t="shared" si="30"/>
        <v>0</v>
      </c>
      <c r="AJ224" s="22" t="s">
        <v>579</v>
      </c>
      <c r="AK224" s="302"/>
      <c r="AL224" s="277"/>
      <c r="AM224" s="45" t="s">
        <v>305</v>
      </c>
      <c r="AN224" s="45" t="s">
        <v>306</v>
      </c>
      <c r="AO224" s="45" t="s">
        <v>575</v>
      </c>
      <c r="AP224" s="25" t="s">
        <v>307</v>
      </c>
      <c r="AQ224" s="72"/>
    </row>
    <row r="225" spans="1:43" s="46" customFormat="1" ht="42.75" hidden="1" x14ac:dyDescent="0.25">
      <c r="A225" s="42" t="s">
        <v>41</v>
      </c>
      <c r="B225" s="43" t="s">
        <v>437</v>
      </c>
      <c r="C225" s="43">
        <v>424</v>
      </c>
      <c r="D225" s="22" t="s">
        <v>580</v>
      </c>
      <c r="E225" s="22" t="s">
        <v>581</v>
      </c>
      <c r="F225" s="23">
        <v>44593</v>
      </c>
      <c r="G225" s="23">
        <v>44895</v>
      </c>
      <c r="H225" s="271">
        <f>+I225+I226+I227+I391+I228+I229+I230</f>
        <v>1</v>
      </c>
      <c r="I225" s="24">
        <v>0.2</v>
      </c>
      <c r="J225" s="24">
        <v>0.1</v>
      </c>
      <c r="K225" s="24"/>
      <c r="L225" s="24">
        <v>0.15</v>
      </c>
      <c r="M225" s="24"/>
      <c r="N225" s="24">
        <v>0.2</v>
      </c>
      <c r="O225" s="24"/>
      <c r="P225" s="24">
        <v>0.2</v>
      </c>
      <c r="Q225" s="24"/>
      <c r="R225" s="24">
        <v>0.2</v>
      </c>
      <c r="S225" s="24"/>
      <c r="T225" s="24">
        <v>0.15</v>
      </c>
      <c r="U225" s="24"/>
      <c r="V225" s="24"/>
      <c r="W225" s="24"/>
      <c r="X225" s="24"/>
      <c r="Y225" s="24"/>
      <c r="Z225" s="24"/>
      <c r="AA225" s="24"/>
      <c r="AB225" s="24"/>
      <c r="AC225" s="24"/>
      <c r="AD225" s="24"/>
      <c r="AE225" s="24"/>
      <c r="AF225" s="24"/>
      <c r="AG225" s="24"/>
      <c r="AH225" s="24">
        <f t="shared" si="30"/>
        <v>1</v>
      </c>
      <c r="AI225" s="44">
        <f t="shared" si="30"/>
        <v>0</v>
      </c>
      <c r="AJ225" s="22" t="s">
        <v>543</v>
      </c>
      <c r="AK225" s="302">
        <v>224</v>
      </c>
      <c r="AL225" s="269">
        <v>3186037000</v>
      </c>
      <c r="AM225" s="45" t="s">
        <v>305</v>
      </c>
      <c r="AN225" s="45" t="s">
        <v>306</v>
      </c>
      <c r="AO225" s="45" t="s">
        <v>575</v>
      </c>
      <c r="AP225" s="25" t="s">
        <v>307</v>
      </c>
      <c r="AQ225" s="72"/>
    </row>
    <row r="226" spans="1:43" s="46" customFormat="1" ht="42.75" hidden="1" x14ac:dyDescent="0.25">
      <c r="A226" s="42" t="s">
        <v>41</v>
      </c>
      <c r="B226" s="43" t="s">
        <v>437</v>
      </c>
      <c r="C226" s="43">
        <v>424</v>
      </c>
      <c r="D226" s="22" t="s">
        <v>580</v>
      </c>
      <c r="E226" s="22" t="s">
        <v>582</v>
      </c>
      <c r="F226" s="23">
        <v>44621</v>
      </c>
      <c r="G226" s="23">
        <v>44895</v>
      </c>
      <c r="H226" s="271"/>
      <c r="I226" s="24">
        <v>0.05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0"/>
        <v>0.99999999999999989</v>
      </c>
      <c r="AI226" s="44">
        <f t="shared" si="30"/>
        <v>0</v>
      </c>
      <c r="AJ226" s="22" t="s">
        <v>545</v>
      </c>
      <c r="AK226" s="302"/>
      <c r="AL226" s="270"/>
      <c r="AM226" s="45" t="s">
        <v>305</v>
      </c>
      <c r="AN226" s="45" t="s">
        <v>306</v>
      </c>
      <c r="AO226" s="45" t="s">
        <v>575</v>
      </c>
      <c r="AP226" s="25" t="s">
        <v>307</v>
      </c>
      <c r="AQ226" s="72"/>
    </row>
    <row r="227" spans="1:43" s="46" customFormat="1" ht="99.75" hidden="1" x14ac:dyDescent="0.25">
      <c r="A227" s="42" t="s">
        <v>41</v>
      </c>
      <c r="B227" s="43" t="s">
        <v>437</v>
      </c>
      <c r="C227" s="43">
        <v>424</v>
      </c>
      <c r="D227" s="22" t="s">
        <v>580</v>
      </c>
      <c r="E227" s="22" t="s">
        <v>583</v>
      </c>
      <c r="F227" s="23">
        <v>44621</v>
      </c>
      <c r="G227" s="23">
        <v>44895</v>
      </c>
      <c r="H227" s="271"/>
      <c r="I227" s="24">
        <v>0.25</v>
      </c>
      <c r="J227" s="24"/>
      <c r="K227" s="24"/>
      <c r="L227" s="24"/>
      <c r="M227" s="24"/>
      <c r="N227" s="24">
        <v>0.15</v>
      </c>
      <c r="O227" s="24"/>
      <c r="P227" s="24">
        <v>0.15</v>
      </c>
      <c r="Q227" s="24"/>
      <c r="R227" s="24">
        <v>0.1</v>
      </c>
      <c r="S227" s="24"/>
      <c r="T227" s="24">
        <v>0.1</v>
      </c>
      <c r="U227" s="24"/>
      <c r="V227" s="24">
        <v>0.1</v>
      </c>
      <c r="W227" s="24"/>
      <c r="X227" s="24">
        <v>0.1</v>
      </c>
      <c r="Y227" s="24"/>
      <c r="Z227" s="24">
        <v>0.1</v>
      </c>
      <c r="AA227" s="24"/>
      <c r="AB227" s="24">
        <v>0.1</v>
      </c>
      <c r="AC227" s="24"/>
      <c r="AD227" s="24">
        <v>0.1</v>
      </c>
      <c r="AE227" s="24"/>
      <c r="AF227" s="24"/>
      <c r="AG227" s="24"/>
      <c r="AH227" s="24">
        <f t="shared" si="30"/>
        <v>0.99999999999999989</v>
      </c>
      <c r="AI227" s="44">
        <f t="shared" si="30"/>
        <v>0</v>
      </c>
      <c r="AJ227" s="22" t="s">
        <v>460</v>
      </c>
      <c r="AK227" s="302"/>
      <c r="AL227" s="270"/>
      <c r="AM227" s="45" t="s">
        <v>305</v>
      </c>
      <c r="AN227" s="45" t="s">
        <v>306</v>
      </c>
      <c r="AO227" s="45" t="s">
        <v>575</v>
      </c>
      <c r="AP227" s="25" t="s">
        <v>307</v>
      </c>
      <c r="AQ227" s="72"/>
    </row>
    <row r="228" spans="1:43" s="46" customFormat="1" ht="142.5" hidden="1" x14ac:dyDescent="0.25">
      <c r="A228" s="42" t="s">
        <v>41</v>
      </c>
      <c r="B228" s="43" t="s">
        <v>437</v>
      </c>
      <c r="C228" s="43">
        <v>424</v>
      </c>
      <c r="D228" s="22" t="s">
        <v>580</v>
      </c>
      <c r="E228" s="22" t="s">
        <v>584</v>
      </c>
      <c r="F228" s="23">
        <v>44564</v>
      </c>
      <c r="G228" s="23">
        <v>44864</v>
      </c>
      <c r="H228" s="271"/>
      <c r="I228" s="24">
        <v>0.25</v>
      </c>
      <c r="J228" s="24">
        <v>0.1</v>
      </c>
      <c r="K228" s="24"/>
      <c r="L228" s="24">
        <v>0.1</v>
      </c>
      <c r="M228" s="24"/>
      <c r="N228" s="24">
        <v>0.1</v>
      </c>
      <c r="O228" s="24"/>
      <c r="P228" s="24">
        <v>0.1</v>
      </c>
      <c r="Q228" s="24"/>
      <c r="R228" s="24">
        <v>0.1</v>
      </c>
      <c r="S228" s="24"/>
      <c r="T228" s="24">
        <v>0.1</v>
      </c>
      <c r="U228" s="24"/>
      <c r="V228" s="24">
        <v>0.1</v>
      </c>
      <c r="W228" s="24"/>
      <c r="X228" s="24">
        <v>0.1</v>
      </c>
      <c r="Y228" s="24"/>
      <c r="Z228" s="24">
        <v>0.1</v>
      </c>
      <c r="AA228" s="24"/>
      <c r="AB228" s="24">
        <v>0.1</v>
      </c>
      <c r="AC228" s="24"/>
      <c r="AD228" s="24"/>
      <c r="AE228" s="24"/>
      <c r="AF228" s="24"/>
      <c r="AG228" s="24"/>
      <c r="AH228" s="24">
        <f t="shared" si="30"/>
        <v>0.99999999999999989</v>
      </c>
      <c r="AI228" s="44">
        <f t="shared" si="30"/>
        <v>0</v>
      </c>
      <c r="AJ228" s="22" t="s">
        <v>585</v>
      </c>
      <c r="AK228" s="302"/>
      <c r="AL228" s="270"/>
      <c r="AM228" s="45" t="s">
        <v>305</v>
      </c>
      <c r="AN228" s="45" t="s">
        <v>306</v>
      </c>
      <c r="AO228" s="45" t="s">
        <v>575</v>
      </c>
      <c r="AP228" s="25" t="s">
        <v>307</v>
      </c>
      <c r="AQ228" s="72"/>
    </row>
    <row r="229" spans="1:43" s="46" customFormat="1" ht="42.75" hidden="1" x14ac:dyDescent="0.25">
      <c r="A229" s="42" t="s">
        <v>41</v>
      </c>
      <c r="B229" s="43" t="s">
        <v>437</v>
      </c>
      <c r="C229" s="43">
        <v>424</v>
      </c>
      <c r="D229" s="22" t="s">
        <v>580</v>
      </c>
      <c r="E229" s="22" t="s">
        <v>586</v>
      </c>
      <c r="F229" s="23">
        <v>44564</v>
      </c>
      <c r="G229" s="23">
        <v>44925</v>
      </c>
      <c r="H229" s="271"/>
      <c r="I229" s="24">
        <v>0.2</v>
      </c>
      <c r="J229" s="24">
        <v>0.08</v>
      </c>
      <c r="K229" s="24"/>
      <c r="L229" s="24">
        <v>0.08</v>
      </c>
      <c r="M229" s="24"/>
      <c r="N229" s="24">
        <v>0.1</v>
      </c>
      <c r="O229" s="24"/>
      <c r="P229" s="24">
        <v>0.08</v>
      </c>
      <c r="Q229" s="24"/>
      <c r="R229" s="24">
        <v>0.08</v>
      </c>
      <c r="S229" s="24"/>
      <c r="T229" s="24">
        <v>0.1</v>
      </c>
      <c r="U229" s="24"/>
      <c r="V229" s="24">
        <v>0.08</v>
      </c>
      <c r="W229" s="24"/>
      <c r="X229" s="24">
        <v>0.08</v>
      </c>
      <c r="Y229" s="24"/>
      <c r="Z229" s="24">
        <v>0.08</v>
      </c>
      <c r="AA229" s="24"/>
      <c r="AB229" s="24">
        <v>0.08</v>
      </c>
      <c r="AC229" s="24"/>
      <c r="AD229" s="24">
        <v>0.08</v>
      </c>
      <c r="AE229" s="24"/>
      <c r="AF229" s="24">
        <v>0.08</v>
      </c>
      <c r="AG229" s="24"/>
      <c r="AH229" s="24">
        <f t="shared" si="30"/>
        <v>0.99999999999999978</v>
      </c>
      <c r="AI229" s="44">
        <f t="shared" si="30"/>
        <v>0</v>
      </c>
      <c r="AJ229" s="22" t="s">
        <v>587</v>
      </c>
      <c r="AK229" s="302"/>
      <c r="AL229" s="270"/>
      <c r="AM229" s="45" t="s">
        <v>305</v>
      </c>
      <c r="AN229" s="45" t="s">
        <v>306</v>
      </c>
      <c r="AO229" s="45" t="s">
        <v>575</v>
      </c>
      <c r="AP229" s="25" t="s">
        <v>307</v>
      </c>
      <c r="AQ229" s="72"/>
    </row>
    <row r="230" spans="1:43" s="46" customFormat="1" ht="87" hidden="1" customHeight="1" x14ac:dyDescent="0.25">
      <c r="A230" s="42" t="s">
        <v>41</v>
      </c>
      <c r="B230" s="43" t="s">
        <v>437</v>
      </c>
      <c r="C230" s="43">
        <v>424</v>
      </c>
      <c r="D230" s="22" t="s">
        <v>580</v>
      </c>
      <c r="E230" s="22" t="s">
        <v>588</v>
      </c>
      <c r="F230" s="23">
        <v>44743</v>
      </c>
      <c r="G230" s="23">
        <v>44925</v>
      </c>
      <c r="H230" s="271"/>
      <c r="I230" s="24">
        <v>0.05</v>
      </c>
      <c r="J230" s="24"/>
      <c r="K230" s="24"/>
      <c r="L230" s="24"/>
      <c r="M230" s="24"/>
      <c r="N230" s="24"/>
      <c r="O230" s="24"/>
      <c r="P230" s="24"/>
      <c r="Q230" s="24"/>
      <c r="R230" s="24"/>
      <c r="S230" s="24"/>
      <c r="T230" s="24"/>
      <c r="U230" s="24"/>
      <c r="V230" s="24">
        <v>0.1</v>
      </c>
      <c r="W230" s="24"/>
      <c r="X230" s="24">
        <v>0.15</v>
      </c>
      <c r="Y230" s="24"/>
      <c r="Z230" s="24">
        <v>0.2</v>
      </c>
      <c r="AA230" s="24"/>
      <c r="AB230" s="24">
        <v>0.2</v>
      </c>
      <c r="AC230" s="24"/>
      <c r="AD230" s="24">
        <v>0.2</v>
      </c>
      <c r="AE230" s="24"/>
      <c r="AF230" s="24">
        <v>0.15</v>
      </c>
      <c r="AG230" s="24"/>
      <c r="AH230" s="24">
        <f t="shared" si="30"/>
        <v>1</v>
      </c>
      <c r="AI230" s="44">
        <f t="shared" si="30"/>
        <v>0</v>
      </c>
      <c r="AJ230" s="22" t="s">
        <v>551</v>
      </c>
      <c r="AK230" s="302"/>
      <c r="AL230" s="270"/>
      <c r="AM230" s="45" t="s">
        <v>305</v>
      </c>
      <c r="AN230" s="45" t="s">
        <v>306</v>
      </c>
      <c r="AO230" s="45" t="s">
        <v>575</v>
      </c>
      <c r="AP230" s="25" t="s">
        <v>307</v>
      </c>
      <c r="AQ230" s="72"/>
    </row>
    <row r="231" spans="1:43" s="46" customFormat="1" ht="42.75" hidden="1" x14ac:dyDescent="0.25">
      <c r="A231" s="42" t="s">
        <v>41</v>
      </c>
      <c r="B231" s="43" t="s">
        <v>437</v>
      </c>
      <c r="C231" s="43">
        <v>424</v>
      </c>
      <c r="D231" s="22" t="s">
        <v>589</v>
      </c>
      <c r="E231" s="22" t="s">
        <v>590</v>
      </c>
      <c r="F231" s="23">
        <v>44682</v>
      </c>
      <c r="G231" s="23">
        <v>44895</v>
      </c>
      <c r="H231" s="264">
        <f>+I231+I233+I234+I235+I236</f>
        <v>1</v>
      </c>
      <c r="I231" s="24">
        <v>0.2</v>
      </c>
      <c r="J231" s="24"/>
      <c r="K231" s="24"/>
      <c r="L231" s="24"/>
      <c r="M231" s="24"/>
      <c r="N231" s="24"/>
      <c r="O231" s="24"/>
      <c r="P231" s="24"/>
      <c r="Q231" s="24"/>
      <c r="R231" s="24">
        <v>0.2</v>
      </c>
      <c r="S231" s="24"/>
      <c r="T231" s="24">
        <v>0.2</v>
      </c>
      <c r="U231" s="24"/>
      <c r="V231" s="24">
        <v>0.2</v>
      </c>
      <c r="W231" s="24"/>
      <c r="X231" s="24">
        <v>0.2</v>
      </c>
      <c r="Y231" s="24"/>
      <c r="Z231" s="24">
        <v>0.1</v>
      </c>
      <c r="AA231" s="24"/>
      <c r="AB231" s="24">
        <v>0.05</v>
      </c>
      <c r="AC231" s="24"/>
      <c r="AD231" s="24">
        <v>0.05</v>
      </c>
      <c r="AE231" s="24"/>
      <c r="AF231" s="24"/>
      <c r="AG231" s="24"/>
      <c r="AH231" s="24">
        <f t="shared" si="30"/>
        <v>1</v>
      </c>
      <c r="AI231" s="44">
        <f t="shared" si="30"/>
        <v>0</v>
      </c>
      <c r="AJ231" s="22" t="s">
        <v>543</v>
      </c>
      <c r="AK231" s="290">
        <v>1845</v>
      </c>
      <c r="AL231" s="270"/>
      <c r="AM231" s="45" t="s">
        <v>305</v>
      </c>
      <c r="AN231" s="45" t="s">
        <v>591</v>
      </c>
      <c r="AO231" s="45" t="s">
        <v>575</v>
      </c>
      <c r="AP231" s="25" t="s">
        <v>307</v>
      </c>
      <c r="AQ231" s="72"/>
    </row>
    <row r="232" spans="1:43" s="46" customFormat="1" ht="42.75" hidden="1" x14ac:dyDescent="0.25">
      <c r="A232" s="42" t="s">
        <v>41</v>
      </c>
      <c r="B232" s="43" t="s">
        <v>437</v>
      </c>
      <c r="C232" s="43">
        <v>424</v>
      </c>
      <c r="D232" s="22" t="s">
        <v>589</v>
      </c>
      <c r="E232" s="22" t="s">
        <v>592</v>
      </c>
      <c r="F232" s="23">
        <v>44684</v>
      </c>
      <c r="G232" s="23">
        <v>44711</v>
      </c>
      <c r="H232" s="265"/>
      <c r="I232" s="24">
        <v>0.2</v>
      </c>
      <c r="J232" s="24"/>
      <c r="K232" s="24"/>
      <c r="L232" s="24"/>
      <c r="M232" s="24"/>
      <c r="N232" s="24"/>
      <c r="O232" s="24"/>
      <c r="P232" s="24"/>
      <c r="Q232" s="24"/>
      <c r="R232" s="24">
        <v>1</v>
      </c>
      <c r="S232" s="24"/>
      <c r="T232" s="24"/>
      <c r="U232" s="24"/>
      <c r="V232" s="24"/>
      <c r="W232" s="24"/>
      <c r="X232" s="24"/>
      <c r="Y232" s="24"/>
      <c r="Z232" s="24"/>
      <c r="AA232" s="24"/>
      <c r="AB232" s="24"/>
      <c r="AC232" s="24"/>
      <c r="AD232" s="24"/>
      <c r="AE232" s="24"/>
      <c r="AF232" s="24"/>
      <c r="AG232" s="24"/>
      <c r="AH232" s="24">
        <f t="shared" si="30"/>
        <v>1</v>
      </c>
      <c r="AI232" s="44">
        <f t="shared" si="30"/>
        <v>0</v>
      </c>
      <c r="AJ232" s="22" t="s">
        <v>593</v>
      </c>
      <c r="AK232" s="291"/>
      <c r="AL232" s="270"/>
      <c r="AM232" s="45" t="s">
        <v>305</v>
      </c>
      <c r="AN232" s="45" t="s">
        <v>591</v>
      </c>
      <c r="AO232" s="45" t="s">
        <v>575</v>
      </c>
      <c r="AP232" s="25" t="s">
        <v>307</v>
      </c>
      <c r="AQ232" s="72"/>
    </row>
    <row r="233" spans="1:43" s="46" customFormat="1" ht="42.75" hidden="1" x14ac:dyDescent="0.25">
      <c r="A233" s="42" t="s">
        <v>41</v>
      </c>
      <c r="B233" s="43" t="s">
        <v>437</v>
      </c>
      <c r="C233" s="43">
        <v>424</v>
      </c>
      <c r="D233" s="22" t="s">
        <v>589</v>
      </c>
      <c r="E233" s="22" t="s">
        <v>594</v>
      </c>
      <c r="F233" s="23">
        <v>44621</v>
      </c>
      <c r="G233" s="23">
        <v>44742</v>
      </c>
      <c r="H233" s="265"/>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0"/>
        <v>1</v>
      </c>
      <c r="AI233" s="44">
        <f t="shared" si="30"/>
        <v>0</v>
      </c>
      <c r="AJ233" s="22" t="s">
        <v>545</v>
      </c>
      <c r="AK233" s="291"/>
      <c r="AL233" s="270"/>
      <c r="AM233" s="45" t="s">
        <v>305</v>
      </c>
      <c r="AN233" s="45" t="s">
        <v>591</v>
      </c>
      <c r="AO233" s="45" t="s">
        <v>575</v>
      </c>
      <c r="AP233" s="25" t="s">
        <v>307</v>
      </c>
      <c r="AQ233" s="72"/>
    </row>
    <row r="234" spans="1:43" s="46" customFormat="1" ht="71.25" hidden="1" x14ac:dyDescent="0.25">
      <c r="A234" s="42" t="s">
        <v>41</v>
      </c>
      <c r="B234" s="43" t="s">
        <v>437</v>
      </c>
      <c r="C234" s="43">
        <v>424</v>
      </c>
      <c r="D234" s="22" t="s">
        <v>589</v>
      </c>
      <c r="E234" s="22" t="s">
        <v>595</v>
      </c>
      <c r="F234" s="23">
        <v>44621</v>
      </c>
      <c r="G234" s="23">
        <v>44742</v>
      </c>
      <c r="H234" s="265"/>
      <c r="I234" s="24">
        <v>0.3</v>
      </c>
      <c r="J234" s="24"/>
      <c r="K234" s="24"/>
      <c r="L234" s="24"/>
      <c r="M234" s="24"/>
      <c r="N234" s="24">
        <v>0.2</v>
      </c>
      <c r="O234" s="24"/>
      <c r="P234" s="24">
        <v>0.2</v>
      </c>
      <c r="Q234" s="24"/>
      <c r="R234" s="24">
        <v>0.3</v>
      </c>
      <c r="S234" s="24"/>
      <c r="T234" s="24">
        <v>0.3</v>
      </c>
      <c r="U234" s="24"/>
      <c r="V234" s="24"/>
      <c r="W234" s="24"/>
      <c r="X234" s="24"/>
      <c r="Y234" s="24"/>
      <c r="Z234" s="24"/>
      <c r="AA234" s="24"/>
      <c r="AB234" s="24"/>
      <c r="AC234" s="24"/>
      <c r="AD234" s="24"/>
      <c r="AE234" s="24"/>
      <c r="AF234" s="24"/>
      <c r="AG234" s="24"/>
      <c r="AH234" s="24">
        <f t="shared" si="30"/>
        <v>1</v>
      </c>
      <c r="AI234" s="44">
        <f t="shared" si="30"/>
        <v>0</v>
      </c>
      <c r="AJ234" s="22" t="s">
        <v>460</v>
      </c>
      <c r="AK234" s="291"/>
      <c r="AL234" s="270"/>
      <c r="AM234" s="45" t="s">
        <v>305</v>
      </c>
      <c r="AN234" s="45" t="s">
        <v>591</v>
      </c>
      <c r="AO234" s="45" t="s">
        <v>575</v>
      </c>
      <c r="AP234" s="25" t="s">
        <v>307</v>
      </c>
      <c r="AQ234" s="72"/>
    </row>
    <row r="235" spans="1:43" s="46" customFormat="1" ht="114" hidden="1" x14ac:dyDescent="0.25">
      <c r="A235" s="42" t="s">
        <v>41</v>
      </c>
      <c r="B235" s="43" t="s">
        <v>437</v>
      </c>
      <c r="C235" s="43">
        <v>424</v>
      </c>
      <c r="D235" s="22" t="s">
        <v>589</v>
      </c>
      <c r="E235" s="22" t="s">
        <v>596</v>
      </c>
      <c r="F235" s="23">
        <v>44593</v>
      </c>
      <c r="G235" s="23">
        <v>44895</v>
      </c>
      <c r="H235" s="265"/>
      <c r="I235" s="24">
        <v>0.4</v>
      </c>
      <c r="J235" s="24"/>
      <c r="K235" s="24"/>
      <c r="L235" s="24">
        <v>0.1</v>
      </c>
      <c r="M235" s="24"/>
      <c r="N235" s="24">
        <v>0.1</v>
      </c>
      <c r="O235" s="24"/>
      <c r="P235" s="24">
        <v>0.1</v>
      </c>
      <c r="Q235" s="24"/>
      <c r="R235" s="24">
        <v>0.1</v>
      </c>
      <c r="S235" s="24"/>
      <c r="T235" s="24">
        <v>0.1</v>
      </c>
      <c r="U235" s="24"/>
      <c r="V235" s="24">
        <v>0.1</v>
      </c>
      <c r="W235" s="24"/>
      <c r="X235" s="24">
        <v>0.1</v>
      </c>
      <c r="Y235" s="24"/>
      <c r="Z235" s="24">
        <v>0.1</v>
      </c>
      <c r="AA235" s="24"/>
      <c r="AB235" s="24">
        <v>0.1</v>
      </c>
      <c r="AC235" s="24"/>
      <c r="AD235" s="24">
        <v>0.1</v>
      </c>
      <c r="AE235" s="24"/>
      <c r="AF235" s="24"/>
      <c r="AG235" s="24"/>
      <c r="AH235" s="24">
        <f t="shared" si="30"/>
        <v>0.99999999999999989</v>
      </c>
      <c r="AI235" s="44">
        <f t="shared" si="30"/>
        <v>0</v>
      </c>
      <c r="AJ235" s="22" t="s">
        <v>597</v>
      </c>
      <c r="AK235" s="291"/>
      <c r="AL235" s="270"/>
      <c r="AM235" s="45" t="s">
        <v>305</v>
      </c>
      <c r="AN235" s="45" t="s">
        <v>591</v>
      </c>
      <c r="AO235" s="45" t="s">
        <v>575</v>
      </c>
      <c r="AP235" s="25" t="s">
        <v>307</v>
      </c>
      <c r="AQ235" s="72"/>
    </row>
    <row r="236" spans="1:43" s="46" customFormat="1" ht="57" hidden="1" x14ac:dyDescent="0.25">
      <c r="A236" s="42" t="s">
        <v>41</v>
      </c>
      <c r="B236" s="43" t="s">
        <v>437</v>
      </c>
      <c r="C236" s="43">
        <v>424</v>
      </c>
      <c r="D236" s="22" t="s">
        <v>589</v>
      </c>
      <c r="E236" s="22" t="s">
        <v>598</v>
      </c>
      <c r="F236" s="23">
        <v>44774</v>
      </c>
      <c r="G236" s="23">
        <v>44803</v>
      </c>
      <c r="H236" s="266"/>
      <c r="I236" s="24">
        <v>0.05</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ref="AH236:AI254" si="31">+J236+L236+N236+P236+R236+T236+V236+X236+Z236+AB236+AD236+AF236</f>
        <v>1</v>
      </c>
      <c r="AI236" s="44">
        <f t="shared" si="31"/>
        <v>0</v>
      </c>
      <c r="AJ236" s="22" t="s">
        <v>551</v>
      </c>
      <c r="AK236" s="292"/>
      <c r="AL236" s="277"/>
      <c r="AM236" s="45" t="s">
        <v>305</v>
      </c>
      <c r="AN236" s="45" t="s">
        <v>591</v>
      </c>
      <c r="AO236" s="45" t="s">
        <v>575</v>
      </c>
      <c r="AP236" s="25" t="s">
        <v>307</v>
      </c>
      <c r="AQ236" s="72"/>
    </row>
    <row r="237" spans="1:43" s="46" customFormat="1" ht="48" hidden="1" customHeight="1" x14ac:dyDescent="0.25">
      <c r="A237" s="42" t="s">
        <v>41</v>
      </c>
      <c r="B237" s="43" t="s">
        <v>437</v>
      </c>
      <c r="C237" s="43">
        <v>424</v>
      </c>
      <c r="D237" s="22" t="s">
        <v>599</v>
      </c>
      <c r="E237" s="22" t="s">
        <v>600</v>
      </c>
      <c r="F237" s="23">
        <v>44593</v>
      </c>
      <c r="G237" s="23">
        <v>44408</v>
      </c>
      <c r="H237" s="41">
        <v>1</v>
      </c>
      <c r="I237" s="48">
        <v>1</v>
      </c>
      <c r="J237" s="47"/>
      <c r="K237" s="47"/>
      <c r="L237" s="48">
        <v>0.1</v>
      </c>
      <c r="M237" s="47"/>
      <c r="N237" s="48">
        <v>0.15</v>
      </c>
      <c r="O237" s="47"/>
      <c r="P237" s="48">
        <v>0.15</v>
      </c>
      <c r="Q237" s="47"/>
      <c r="R237" s="48">
        <v>0.2</v>
      </c>
      <c r="S237" s="47"/>
      <c r="T237" s="48">
        <v>0.2</v>
      </c>
      <c r="U237" s="47"/>
      <c r="V237" s="48">
        <v>0.2</v>
      </c>
      <c r="W237" s="47"/>
      <c r="X237" s="47"/>
      <c r="Y237" s="47"/>
      <c r="Z237" s="47"/>
      <c r="AA237" s="47"/>
      <c r="AB237" s="47"/>
      <c r="AC237" s="47"/>
      <c r="AD237" s="47"/>
      <c r="AE237" s="47"/>
      <c r="AF237" s="47"/>
      <c r="AG237" s="47"/>
      <c r="AH237" s="24">
        <f>+J237+L237+N237+P237+R237+T237+V237+X237+Z237+AB237+AD237+AF237</f>
        <v>1</v>
      </c>
      <c r="AI237" s="44">
        <f>+K237+M237+O237+Q237+S237+U237+W237+Y237+AA237+AC237+AE237+AG237</f>
        <v>0</v>
      </c>
      <c r="AJ237" s="22" t="s">
        <v>601</v>
      </c>
      <c r="AK237" s="47">
        <v>27.5</v>
      </c>
      <c r="AL237" s="66">
        <v>45000000</v>
      </c>
      <c r="AM237" s="45" t="s">
        <v>305</v>
      </c>
      <c r="AN237" s="45" t="s">
        <v>306</v>
      </c>
      <c r="AO237" s="45" t="s">
        <v>575</v>
      </c>
      <c r="AP237" s="25" t="s">
        <v>307</v>
      </c>
      <c r="AQ237" s="72"/>
    </row>
    <row r="238" spans="1:43" s="46" customFormat="1" ht="42.75" hidden="1" x14ac:dyDescent="0.25">
      <c r="A238" s="42" t="s">
        <v>41</v>
      </c>
      <c r="B238" s="43" t="s">
        <v>437</v>
      </c>
      <c r="C238" s="43">
        <v>424</v>
      </c>
      <c r="D238" s="22" t="s">
        <v>602</v>
      </c>
      <c r="E238" s="22" t="s">
        <v>603</v>
      </c>
      <c r="F238" s="23">
        <v>44501</v>
      </c>
      <c r="G238" s="23">
        <v>44895</v>
      </c>
      <c r="H238" s="264">
        <f>+I238+I239+I240+I241+I242+I243+I244+I245</f>
        <v>1</v>
      </c>
      <c r="I238" s="24">
        <v>0.1</v>
      </c>
      <c r="J238" s="24"/>
      <c r="K238" s="24"/>
      <c r="L238" s="24"/>
      <c r="M238" s="24"/>
      <c r="N238" s="24"/>
      <c r="O238" s="24"/>
      <c r="P238" s="24"/>
      <c r="Q238" s="24"/>
      <c r="R238" s="24"/>
      <c r="S238" s="24"/>
      <c r="T238" s="24"/>
      <c r="U238" s="24"/>
      <c r="V238" s="24"/>
      <c r="W238" s="24"/>
      <c r="X238" s="24"/>
      <c r="Y238" s="24"/>
      <c r="Z238" s="24"/>
      <c r="AA238" s="24"/>
      <c r="AB238" s="24"/>
      <c r="AC238" s="24"/>
      <c r="AD238" s="24">
        <v>1</v>
      </c>
      <c r="AE238" s="24"/>
      <c r="AF238" s="24"/>
      <c r="AG238" s="24"/>
      <c r="AH238" s="24">
        <f t="shared" si="31"/>
        <v>1</v>
      </c>
      <c r="AI238" s="44">
        <f>+K238+M238+O238+Q238+S238+U238+W238+Y238+AA238+AC238+AE238+AG238</f>
        <v>0</v>
      </c>
      <c r="AJ238" s="22" t="s">
        <v>604</v>
      </c>
      <c r="AK238" s="47" t="s">
        <v>82</v>
      </c>
      <c r="AL238" s="47" t="s">
        <v>82</v>
      </c>
      <c r="AM238" s="45" t="s">
        <v>305</v>
      </c>
      <c r="AN238" s="45" t="s">
        <v>306</v>
      </c>
      <c r="AO238" s="45" t="s">
        <v>575</v>
      </c>
      <c r="AP238" s="25" t="s">
        <v>307</v>
      </c>
      <c r="AQ238" s="72"/>
    </row>
    <row r="239" spans="1:43" s="46" customFormat="1" ht="42.75" hidden="1" x14ac:dyDescent="0.25">
      <c r="A239" s="42" t="s">
        <v>41</v>
      </c>
      <c r="B239" s="43" t="s">
        <v>437</v>
      </c>
      <c r="C239" s="43">
        <v>424</v>
      </c>
      <c r="D239" s="22" t="s">
        <v>602</v>
      </c>
      <c r="E239" s="22" t="s">
        <v>605</v>
      </c>
      <c r="F239" s="23">
        <v>44774</v>
      </c>
      <c r="G239" s="23">
        <v>44803</v>
      </c>
      <c r="H239" s="265"/>
      <c r="I239" s="24">
        <v>0.1</v>
      </c>
      <c r="J239" s="24"/>
      <c r="K239" s="24"/>
      <c r="L239" s="24"/>
      <c r="M239" s="24"/>
      <c r="N239" s="24"/>
      <c r="O239" s="24"/>
      <c r="P239" s="24"/>
      <c r="Q239" s="24"/>
      <c r="R239" s="24"/>
      <c r="S239" s="24"/>
      <c r="T239" s="24"/>
      <c r="U239" s="24"/>
      <c r="V239" s="24"/>
      <c r="W239" s="24"/>
      <c r="X239" s="24">
        <v>1</v>
      </c>
      <c r="Y239" s="24"/>
      <c r="Z239" s="24"/>
      <c r="AA239" s="24"/>
      <c r="AB239" s="24"/>
      <c r="AC239" s="24"/>
      <c r="AD239" s="24"/>
      <c r="AE239" s="24"/>
      <c r="AF239" s="24"/>
      <c r="AG239" s="24"/>
      <c r="AH239" s="24">
        <f t="shared" si="31"/>
        <v>1</v>
      </c>
      <c r="AI239" s="44">
        <f t="shared" si="31"/>
        <v>0</v>
      </c>
      <c r="AJ239" s="22" t="s">
        <v>604</v>
      </c>
      <c r="AK239" s="47" t="s">
        <v>82</v>
      </c>
      <c r="AL239" s="47" t="s">
        <v>82</v>
      </c>
      <c r="AM239" s="45" t="s">
        <v>305</v>
      </c>
      <c r="AN239" s="45" t="s">
        <v>306</v>
      </c>
      <c r="AO239" s="45" t="s">
        <v>575</v>
      </c>
      <c r="AP239" s="25" t="s">
        <v>307</v>
      </c>
      <c r="AQ239" s="72"/>
    </row>
    <row r="240" spans="1:43" s="46" customFormat="1" ht="42.75" hidden="1" x14ac:dyDescent="0.25">
      <c r="A240" s="42" t="s">
        <v>41</v>
      </c>
      <c r="B240" s="43" t="s">
        <v>437</v>
      </c>
      <c r="C240" s="43">
        <v>424</v>
      </c>
      <c r="D240" s="22" t="s">
        <v>602</v>
      </c>
      <c r="E240" s="22" t="s">
        <v>606</v>
      </c>
      <c r="F240" s="23">
        <v>44652</v>
      </c>
      <c r="G240" s="23">
        <v>44681</v>
      </c>
      <c r="H240" s="265"/>
      <c r="I240" s="24">
        <v>0.2</v>
      </c>
      <c r="J240" s="24"/>
      <c r="K240" s="24"/>
      <c r="L240" s="24"/>
      <c r="M240" s="24"/>
      <c r="N240" s="24"/>
      <c r="O240" s="24"/>
      <c r="P240" s="24">
        <v>1</v>
      </c>
      <c r="Q240" s="24"/>
      <c r="R240" s="24"/>
      <c r="S240" s="24"/>
      <c r="T240" s="24"/>
      <c r="U240" s="24"/>
      <c r="V240" s="24"/>
      <c r="W240" s="24"/>
      <c r="X240" s="24"/>
      <c r="Y240" s="24"/>
      <c r="Z240" s="24"/>
      <c r="AA240" s="24"/>
      <c r="AB240" s="24"/>
      <c r="AC240" s="24"/>
      <c r="AD240" s="24"/>
      <c r="AE240" s="24"/>
      <c r="AF240" s="24"/>
      <c r="AG240" s="24"/>
      <c r="AH240" s="24">
        <f>+J240+L240+N240+P240+R240+T240+V240+X240+Z240+AB240+AD240+AF240</f>
        <v>1</v>
      </c>
      <c r="AI240" s="44">
        <f t="shared" si="31"/>
        <v>0</v>
      </c>
      <c r="AJ240" s="22" t="s">
        <v>607</v>
      </c>
      <c r="AK240" s="47" t="s">
        <v>82</v>
      </c>
      <c r="AL240" s="47" t="s">
        <v>82</v>
      </c>
      <c r="AM240" s="45" t="s">
        <v>305</v>
      </c>
      <c r="AN240" s="45" t="s">
        <v>306</v>
      </c>
      <c r="AO240" s="45" t="s">
        <v>575</v>
      </c>
      <c r="AP240" s="25" t="s">
        <v>307</v>
      </c>
      <c r="AQ240" s="72"/>
    </row>
    <row r="241" spans="1:43" s="46" customFormat="1" ht="42.75" hidden="1" x14ac:dyDescent="0.25">
      <c r="A241" s="42" t="s">
        <v>41</v>
      </c>
      <c r="B241" s="43" t="s">
        <v>437</v>
      </c>
      <c r="C241" s="43">
        <v>424</v>
      </c>
      <c r="D241" s="22" t="s">
        <v>602</v>
      </c>
      <c r="E241" s="22" t="s">
        <v>608</v>
      </c>
      <c r="F241" s="23">
        <v>44743</v>
      </c>
      <c r="G241" s="23">
        <v>44773</v>
      </c>
      <c r="H241" s="265"/>
      <c r="I241" s="24">
        <v>0.2</v>
      </c>
      <c r="J241" s="24"/>
      <c r="K241" s="24"/>
      <c r="L241" s="24"/>
      <c r="M241" s="24"/>
      <c r="N241" s="24"/>
      <c r="O241" s="24"/>
      <c r="P241" s="24"/>
      <c r="Q241" s="24"/>
      <c r="R241" s="24"/>
      <c r="S241" s="24"/>
      <c r="T241" s="24"/>
      <c r="U241" s="24"/>
      <c r="V241" s="24">
        <v>1</v>
      </c>
      <c r="W241" s="24"/>
      <c r="X241" s="24"/>
      <c r="Y241" s="24"/>
      <c r="Z241" s="24"/>
      <c r="AA241" s="24"/>
      <c r="AB241" s="24"/>
      <c r="AC241" s="24"/>
      <c r="AD241" s="24"/>
      <c r="AE241" s="24"/>
      <c r="AF241" s="24"/>
      <c r="AG241" s="24"/>
      <c r="AH241" s="24">
        <f t="shared" si="31"/>
        <v>1</v>
      </c>
      <c r="AI241" s="44">
        <f t="shared" si="31"/>
        <v>0</v>
      </c>
      <c r="AJ241" s="22" t="s">
        <v>607</v>
      </c>
      <c r="AK241" s="47" t="s">
        <v>82</v>
      </c>
      <c r="AL241" s="47" t="s">
        <v>82</v>
      </c>
      <c r="AM241" s="45" t="s">
        <v>305</v>
      </c>
      <c r="AN241" s="45" t="s">
        <v>306</v>
      </c>
      <c r="AO241" s="45" t="s">
        <v>575</v>
      </c>
      <c r="AP241" s="25" t="s">
        <v>307</v>
      </c>
      <c r="AQ241" s="72"/>
    </row>
    <row r="242" spans="1:43" s="46" customFormat="1" ht="42.75" hidden="1" x14ac:dyDescent="0.25">
      <c r="A242" s="42" t="s">
        <v>41</v>
      </c>
      <c r="B242" s="43" t="s">
        <v>437</v>
      </c>
      <c r="C242" s="43">
        <v>424</v>
      </c>
      <c r="D242" s="22" t="s">
        <v>602</v>
      </c>
      <c r="E242" s="22" t="s">
        <v>609</v>
      </c>
      <c r="F242" s="23">
        <v>44713</v>
      </c>
      <c r="G242" s="23">
        <v>44742</v>
      </c>
      <c r="H242" s="265"/>
      <c r="I242" s="24">
        <v>0.1</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si="31"/>
        <v>1</v>
      </c>
      <c r="AI242" s="44">
        <f t="shared" si="31"/>
        <v>0</v>
      </c>
      <c r="AJ242" s="22" t="s">
        <v>610</v>
      </c>
      <c r="AK242" s="47" t="s">
        <v>82</v>
      </c>
      <c r="AL242" s="47" t="s">
        <v>82</v>
      </c>
      <c r="AM242" s="45" t="s">
        <v>305</v>
      </c>
      <c r="AN242" s="45" t="s">
        <v>306</v>
      </c>
      <c r="AO242" s="45" t="s">
        <v>575</v>
      </c>
      <c r="AP242" s="25" t="s">
        <v>307</v>
      </c>
      <c r="AQ242" s="72"/>
    </row>
    <row r="243" spans="1:43" s="46" customFormat="1" ht="57.75" hidden="1" customHeight="1" x14ac:dyDescent="0.25">
      <c r="A243" s="42" t="s">
        <v>41</v>
      </c>
      <c r="B243" s="43" t="s">
        <v>437</v>
      </c>
      <c r="C243" s="43">
        <v>424</v>
      </c>
      <c r="D243" s="22" t="s">
        <v>602</v>
      </c>
      <c r="E243" s="22" t="s">
        <v>611</v>
      </c>
      <c r="F243" s="23">
        <v>44805</v>
      </c>
      <c r="G243" s="23">
        <v>44834</v>
      </c>
      <c r="H243" s="265"/>
      <c r="I243" s="24">
        <v>0.1</v>
      </c>
      <c r="J243" s="24"/>
      <c r="K243" s="24"/>
      <c r="L243" s="24"/>
      <c r="M243" s="24"/>
      <c r="N243" s="24"/>
      <c r="O243" s="24"/>
      <c r="P243" s="24"/>
      <c r="Q243" s="24"/>
      <c r="R243" s="24"/>
      <c r="S243" s="24"/>
      <c r="T243" s="24"/>
      <c r="U243" s="24"/>
      <c r="V243" s="24"/>
      <c r="W243" s="24"/>
      <c r="X243" s="24"/>
      <c r="Y243" s="24"/>
      <c r="Z243" s="24">
        <v>1</v>
      </c>
      <c r="AA243" s="24"/>
      <c r="AB243" s="24"/>
      <c r="AC243" s="24"/>
      <c r="AD243" s="24"/>
      <c r="AE243" s="24"/>
      <c r="AF243" s="24"/>
      <c r="AG243" s="24"/>
      <c r="AH243" s="24">
        <f t="shared" si="31"/>
        <v>1</v>
      </c>
      <c r="AI243" s="44">
        <f t="shared" si="31"/>
        <v>0</v>
      </c>
      <c r="AJ243" s="22" t="s">
        <v>610</v>
      </c>
      <c r="AK243" s="47" t="s">
        <v>82</v>
      </c>
      <c r="AL243" s="47" t="s">
        <v>82</v>
      </c>
      <c r="AM243" s="45" t="s">
        <v>305</v>
      </c>
      <c r="AN243" s="45" t="s">
        <v>306</v>
      </c>
      <c r="AO243" s="45" t="s">
        <v>575</v>
      </c>
      <c r="AP243" s="25" t="s">
        <v>307</v>
      </c>
      <c r="AQ243" s="72"/>
    </row>
    <row r="244" spans="1:43" s="46" customFormat="1" ht="42.75" hidden="1" x14ac:dyDescent="0.25">
      <c r="A244" s="42" t="s">
        <v>41</v>
      </c>
      <c r="B244" s="43" t="s">
        <v>437</v>
      </c>
      <c r="C244" s="43">
        <v>424</v>
      </c>
      <c r="D244" s="22" t="s">
        <v>602</v>
      </c>
      <c r="E244" s="22" t="s">
        <v>571</v>
      </c>
      <c r="F244" s="23">
        <v>44713</v>
      </c>
      <c r="G244" s="23">
        <v>44742</v>
      </c>
      <c r="H244" s="265"/>
      <c r="I244" s="48">
        <v>0.1</v>
      </c>
      <c r="J244" s="47"/>
      <c r="K244" s="47"/>
      <c r="L244" s="47"/>
      <c r="M244" s="47"/>
      <c r="N244" s="47"/>
      <c r="O244" s="47"/>
      <c r="P244" s="47"/>
      <c r="Q244" s="47"/>
      <c r="R244" s="47"/>
      <c r="S244" s="47"/>
      <c r="T244" s="48">
        <v>1</v>
      </c>
      <c r="U244" s="47"/>
      <c r="V244" s="47"/>
      <c r="W244" s="47"/>
      <c r="X244" s="47"/>
      <c r="Y244" s="47"/>
      <c r="Z244" s="47"/>
      <c r="AA244" s="47"/>
      <c r="AB244" s="47"/>
      <c r="AC244" s="47"/>
      <c r="AD244" s="47"/>
      <c r="AE244" s="47"/>
      <c r="AF244" s="47"/>
      <c r="AG244" s="47"/>
      <c r="AH244" s="24">
        <f t="shared" si="31"/>
        <v>1</v>
      </c>
      <c r="AI244" s="44">
        <f t="shared" si="31"/>
        <v>0</v>
      </c>
      <c r="AJ244" s="22" t="s">
        <v>522</v>
      </c>
      <c r="AK244" s="47" t="s">
        <v>82</v>
      </c>
      <c r="AL244" s="47" t="s">
        <v>82</v>
      </c>
      <c r="AM244" s="45" t="s">
        <v>305</v>
      </c>
      <c r="AN244" s="45" t="s">
        <v>306</v>
      </c>
      <c r="AO244" s="45" t="s">
        <v>575</v>
      </c>
      <c r="AP244" s="25" t="s">
        <v>307</v>
      </c>
      <c r="AQ244" s="72"/>
    </row>
    <row r="245" spans="1:43" s="46" customFormat="1" ht="42.75" hidden="1" x14ac:dyDescent="0.25">
      <c r="A245" s="42" t="s">
        <v>41</v>
      </c>
      <c r="B245" s="43" t="s">
        <v>437</v>
      </c>
      <c r="C245" s="43">
        <v>424</v>
      </c>
      <c r="D245" s="50" t="s">
        <v>602</v>
      </c>
      <c r="E245" s="50" t="s">
        <v>612</v>
      </c>
      <c r="F245" s="23">
        <v>44593</v>
      </c>
      <c r="G245" s="23">
        <v>44907</v>
      </c>
      <c r="H245" s="266"/>
      <c r="I245" s="48">
        <v>0.1</v>
      </c>
      <c r="J245" s="24"/>
      <c r="K245" s="24"/>
      <c r="L245" s="24">
        <v>0.05</v>
      </c>
      <c r="M245" s="24"/>
      <c r="N245" s="24">
        <v>0.1</v>
      </c>
      <c r="O245" s="24"/>
      <c r="P245" s="24">
        <v>0.1</v>
      </c>
      <c r="Q245" s="24"/>
      <c r="R245" s="24">
        <v>0.1</v>
      </c>
      <c r="S245" s="24"/>
      <c r="T245" s="24">
        <v>0.1</v>
      </c>
      <c r="U245" s="24"/>
      <c r="V245" s="24">
        <v>0.1</v>
      </c>
      <c r="W245" s="24"/>
      <c r="X245" s="24">
        <v>0.1</v>
      </c>
      <c r="Y245" s="24"/>
      <c r="Z245" s="24">
        <v>0.1</v>
      </c>
      <c r="AA245" s="24"/>
      <c r="AB245" s="24">
        <v>0.1</v>
      </c>
      <c r="AC245" s="24"/>
      <c r="AD245" s="24">
        <v>0.1</v>
      </c>
      <c r="AE245" s="24"/>
      <c r="AF245" s="24">
        <v>0.05</v>
      </c>
      <c r="AG245" s="24"/>
      <c r="AH245" s="24">
        <f t="shared" si="31"/>
        <v>0.99999999999999989</v>
      </c>
      <c r="AI245" s="44">
        <f t="shared" si="31"/>
        <v>0</v>
      </c>
      <c r="AJ245" s="22" t="s">
        <v>613</v>
      </c>
      <c r="AK245" s="47" t="s">
        <v>82</v>
      </c>
      <c r="AL245" s="47" t="s">
        <v>82</v>
      </c>
      <c r="AM245" s="45" t="s">
        <v>305</v>
      </c>
      <c r="AN245" s="45" t="s">
        <v>306</v>
      </c>
      <c r="AO245" s="45" t="s">
        <v>575</v>
      </c>
      <c r="AP245" s="25" t="s">
        <v>307</v>
      </c>
      <c r="AQ245" s="72"/>
    </row>
    <row r="246" spans="1:43" s="46" customFormat="1" ht="142.5" hidden="1" x14ac:dyDescent="0.25">
      <c r="A246" s="42" t="s">
        <v>411</v>
      </c>
      <c r="B246" s="43" t="s">
        <v>412</v>
      </c>
      <c r="C246" s="43">
        <v>326</v>
      </c>
      <c r="D246" s="22" t="s">
        <v>614</v>
      </c>
      <c r="E246" s="22" t="s">
        <v>615</v>
      </c>
      <c r="F246" s="23">
        <v>44562</v>
      </c>
      <c r="G246" s="23">
        <v>44926</v>
      </c>
      <c r="H246" s="40">
        <f>+I246</f>
        <v>1</v>
      </c>
      <c r="I246" s="24">
        <v>1</v>
      </c>
      <c r="J246" s="24">
        <v>8.3333333333333343E-2</v>
      </c>
      <c r="K246" s="24"/>
      <c r="L246" s="24">
        <v>8.3333333333333343E-2</v>
      </c>
      <c r="M246" s="24"/>
      <c r="N246" s="24">
        <v>8.3333333333333343E-2</v>
      </c>
      <c r="O246" s="24"/>
      <c r="P246" s="24">
        <v>8.3333333333333343E-2</v>
      </c>
      <c r="Q246" s="24"/>
      <c r="R246" s="24">
        <v>8.3333333333333343E-2</v>
      </c>
      <c r="S246" s="24"/>
      <c r="T246" s="24">
        <v>8.3333333333333343E-2</v>
      </c>
      <c r="U246" s="24"/>
      <c r="V246" s="24">
        <v>8.3333333333333343E-2</v>
      </c>
      <c r="W246" s="24"/>
      <c r="X246" s="24">
        <v>8.3333333333333343E-2</v>
      </c>
      <c r="Y246" s="24"/>
      <c r="Z246" s="24">
        <v>8.3333333333333343E-2</v>
      </c>
      <c r="AA246" s="24"/>
      <c r="AB246" s="24">
        <v>8.3333333333333343E-2</v>
      </c>
      <c r="AC246" s="24"/>
      <c r="AD246" s="24">
        <v>8.3333333333333343E-2</v>
      </c>
      <c r="AE246" s="24"/>
      <c r="AF246" s="24">
        <v>8.3333333333333343E-2</v>
      </c>
      <c r="AG246" s="24"/>
      <c r="AH246" s="24">
        <f t="shared" si="31"/>
        <v>1.0000000000000002</v>
      </c>
      <c r="AI246" s="44">
        <f t="shared" si="31"/>
        <v>0</v>
      </c>
      <c r="AJ246" s="22" t="s">
        <v>616</v>
      </c>
      <c r="AK246" s="45">
        <v>17</v>
      </c>
      <c r="AL246" s="269">
        <v>396377767</v>
      </c>
      <c r="AM246" s="45" t="s">
        <v>617</v>
      </c>
      <c r="AN246" s="45" t="s">
        <v>618</v>
      </c>
      <c r="AO246" s="25" t="s">
        <v>619</v>
      </c>
      <c r="AP246" s="25" t="s">
        <v>416</v>
      </c>
      <c r="AQ246" s="72"/>
    </row>
    <row r="247" spans="1:43" s="46" customFormat="1" ht="57" hidden="1" customHeight="1" x14ac:dyDescent="0.25">
      <c r="A247" s="42" t="s">
        <v>411</v>
      </c>
      <c r="B247" s="43" t="s">
        <v>412</v>
      </c>
      <c r="C247" s="43">
        <v>326</v>
      </c>
      <c r="D247" s="22" t="s">
        <v>620</v>
      </c>
      <c r="E247" s="22" t="s">
        <v>621</v>
      </c>
      <c r="F247" s="23">
        <v>44713</v>
      </c>
      <c r="G247" s="23">
        <v>44926</v>
      </c>
      <c r="H247" s="271">
        <f>+I247+I248</f>
        <v>1</v>
      </c>
      <c r="I247" s="24">
        <v>0.5</v>
      </c>
      <c r="J247" s="24"/>
      <c r="K247" s="24"/>
      <c r="L247" s="24"/>
      <c r="M247" s="24"/>
      <c r="N247" s="24"/>
      <c r="O247" s="24"/>
      <c r="P247" s="24"/>
      <c r="Q247" s="24"/>
      <c r="R247" s="24"/>
      <c r="S247" s="24"/>
      <c r="T247" s="24">
        <v>0.5</v>
      </c>
      <c r="U247" s="24"/>
      <c r="V247" s="24"/>
      <c r="W247" s="24"/>
      <c r="X247" s="24"/>
      <c r="Y247" s="24"/>
      <c r="Z247" s="24"/>
      <c r="AA247" s="24"/>
      <c r="AB247" s="24"/>
      <c r="AC247" s="24"/>
      <c r="AD247" s="24">
        <v>0.5</v>
      </c>
      <c r="AE247" s="24"/>
      <c r="AF247" s="24"/>
      <c r="AG247" s="24"/>
      <c r="AH247" s="24">
        <f>+J247+L247+N247+P247+R247+T247+V247+X247+Z247+AB247+AD247+AF247</f>
        <v>1</v>
      </c>
      <c r="AI247" s="44">
        <f>+K247+M247+O247+Q247+S247+U247+W247+Y247+AA247+AC247+AE247+AG247</f>
        <v>0</v>
      </c>
      <c r="AJ247" s="22" t="s">
        <v>622</v>
      </c>
      <c r="AK247" s="47" t="s">
        <v>82</v>
      </c>
      <c r="AL247" s="291"/>
      <c r="AM247" s="45" t="s">
        <v>617</v>
      </c>
      <c r="AN247" s="45" t="s">
        <v>618</v>
      </c>
      <c r="AO247" s="25" t="s">
        <v>619</v>
      </c>
      <c r="AP247" s="25" t="s">
        <v>416</v>
      </c>
      <c r="AQ247" s="72"/>
    </row>
    <row r="248" spans="1:43" s="46" customFormat="1" ht="72" customHeight="1" x14ac:dyDescent="0.25">
      <c r="A248" s="69" t="s">
        <v>411</v>
      </c>
      <c r="B248" s="70" t="s">
        <v>412</v>
      </c>
      <c r="C248" s="70">
        <v>326</v>
      </c>
      <c r="D248" s="71" t="s">
        <v>620</v>
      </c>
      <c r="E248" s="71" t="s">
        <v>623</v>
      </c>
      <c r="F248" s="81">
        <v>44713</v>
      </c>
      <c r="G248" s="81">
        <v>44742</v>
      </c>
      <c r="H248" s="271"/>
      <c r="I248" s="68">
        <v>0.5</v>
      </c>
      <c r="J248" s="68"/>
      <c r="K248" s="68"/>
      <c r="L248" s="68"/>
      <c r="M248" s="68"/>
      <c r="N248" s="68"/>
      <c r="O248" s="68"/>
      <c r="P248" s="68"/>
      <c r="Q248" s="68"/>
      <c r="R248" s="68"/>
      <c r="S248" s="68"/>
      <c r="T248" s="68">
        <v>1</v>
      </c>
      <c r="U248" s="68"/>
      <c r="V248" s="68"/>
      <c r="W248" s="68"/>
      <c r="X248" s="68"/>
      <c r="Y248" s="68"/>
      <c r="Z248" s="68"/>
      <c r="AA248" s="68"/>
      <c r="AB248" s="68"/>
      <c r="AC248" s="68"/>
      <c r="AD248" s="68"/>
      <c r="AE248" s="68"/>
      <c r="AF248" s="68"/>
      <c r="AG248" s="68"/>
      <c r="AH248" s="68">
        <f t="shared" ref="AH248:AI248" si="32">+J248+L248+N248+P248+R248+T248+V248+X248+Z248+AB248+AD248+AF248</f>
        <v>1</v>
      </c>
      <c r="AI248" s="77">
        <f t="shared" si="32"/>
        <v>0</v>
      </c>
      <c r="AJ248" s="71" t="s">
        <v>624</v>
      </c>
      <c r="AK248" s="80" t="s">
        <v>82</v>
      </c>
      <c r="AL248" s="291"/>
      <c r="AM248" s="78" t="s">
        <v>617</v>
      </c>
      <c r="AN248" s="78" t="s">
        <v>618</v>
      </c>
      <c r="AO248" s="79" t="s">
        <v>619</v>
      </c>
      <c r="AP248" s="79" t="s">
        <v>416</v>
      </c>
      <c r="AQ248" s="316" t="s">
        <v>944</v>
      </c>
    </row>
    <row r="249" spans="1:43" s="46" customFormat="1" ht="72" customHeight="1" x14ac:dyDescent="0.25">
      <c r="A249" s="69" t="s">
        <v>411</v>
      </c>
      <c r="B249" s="70" t="s">
        <v>412</v>
      </c>
      <c r="C249" s="70">
        <v>326</v>
      </c>
      <c r="D249" s="71" t="s">
        <v>620</v>
      </c>
      <c r="E249" s="71" t="s">
        <v>623</v>
      </c>
      <c r="F249" s="93">
        <v>44866</v>
      </c>
      <c r="G249" s="93">
        <v>44895</v>
      </c>
      <c r="H249" s="40"/>
      <c r="I249" s="68">
        <v>0.5</v>
      </c>
      <c r="J249" s="68"/>
      <c r="K249" s="68"/>
      <c r="L249" s="68"/>
      <c r="M249" s="68"/>
      <c r="N249" s="68"/>
      <c r="O249" s="68"/>
      <c r="P249" s="68"/>
      <c r="Q249" s="68"/>
      <c r="R249" s="68"/>
      <c r="S249" s="68"/>
      <c r="T249" s="68"/>
      <c r="U249" s="68"/>
      <c r="V249" s="68"/>
      <c r="W249" s="68"/>
      <c r="X249" s="68"/>
      <c r="Y249" s="68"/>
      <c r="Z249" s="68"/>
      <c r="AA249" s="68"/>
      <c r="AB249" s="68"/>
      <c r="AC249" s="68"/>
      <c r="AD249" s="76">
        <v>1</v>
      </c>
      <c r="AE249" s="68"/>
      <c r="AF249" s="68"/>
      <c r="AG249" s="68"/>
      <c r="AH249" s="68">
        <f t="shared" ref="AH249" si="33">+J249+L249+N249+P249+R249+T249+V249+X249+Z249+AB249+AD249+AF249</f>
        <v>1</v>
      </c>
      <c r="AI249" s="77">
        <f t="shared" ref="AI249" si="34">+K249+M249+O249+Q249+S249+U249+W249+Y249+AA249+AC249+AE249+AG249</f>
        <v>0</v>
      </c>
      <c r="AJ249" s="71" t="s">
        <v>624</v>
      </c>
      <c r="AK249" s="80" t="s">
        <v>82</v>
      </c>
      <c r="AL249" s="291"/>
      <c r="AM249" s="78" t="s">
        <v>617</v>
      </c>
      <c r="AN249" s="78" t="s">
        <v>618</v>
      </c>
      <c r="AO249" s="79" t="s">
        <v>619</v>
      </c>
      <c r="AP249" s="79" t="s">
        <v>416</v>
      </c>
      <c r="AQ249" s="317"/>
    </row>
    <row r="250" spans="1:43" s="46" customFormat="1" ht="57.75" hidden="1" x14ac:dyDescent="0.25">
      <c r="A250" s="42" t="s">
        <v>411</v>
      </c>
      <c r="B250" s="43" t="s">
        <v>412</v>
      </c>
      <c r="C250" s="43">
        <v>326</v>
      </c>
      <c r="D250" s="22" t="s">
        <v>625</v>
      </c>
      <c r="E250" s="22" t="s">
        <v>626</v>
      </c>
      <c r="F250" s="23">
        <v>44621</v>
      </c>
      <c r="G250" s="23">
        <v>44681</v>
      </c>
      <c r="H250" s="271">
        <f>+I250+I251+I252+I254+I256</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31"/>
        <v>1</v>
      </c>
      <c r="AI250" s="44">
        <f t="shared" si="31"/>
        <v>0</v>
      </c>
      <c r="AJ250" s="22" t="s">
        <v>627</v>
      </c>
      <c r="AK250" s="302">
        <v>1</v>
      </c>
      <c r="AL250" s="270"/>
      <c r="AM250" s="45" t="s">
        <v>617</v>
      </c>
      <c r="AN250" s="45" t="s">
        <v>618</v>
      </c>
      <c r="AO250" s="25" t="s">
        <v>619</v>
      </c>
      <c r="AP250" s="25" t="s">
        <v>416</v>
      </c>
      <c r="AQ250" s="72"/>
    </row>
    <row r="251" spans="1:43" s="46" customFormat="1" ht="57.75" hidden="1" x14ac:dyDescent="0.25">
      <c r="A251" s="42" t="s">
        <v>411</v>
      </c>
      <c r="B251" s="43" t="s">
        <v>412</v>
      </c>
      <c r="C251" s="43">
        <v>326</v>
      </c>
      <c r="D251" s="22" t="s">
        <v>625</v>
      </c>
      <c r="E251" s="22" t="s">
        <v>628</v>
      </c>
      <c r="F251" s="23">
        <v>44652</v>
      </c>
      <c r="G251" s="23">
        <v>44681</v>
      </c>
      <c r="H251" s="271"/>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31"/>
        <v>1</v>
      </c>
      <c r="AI251" s="44">
        <f t="shared" si="31"/>
        <v>0</v>
      </c>
      <c r="AJ251" s="22" t="s">
        <v>629</v>
      </c>
      <c r="AK251" s="302"/>
      <c r="AL251" s="270"/>
      <c r="AM251" s="45" t="s">
        <v>617</v>
      </c>
      <c r="AN251" s="45" t="s">
        <v>618</v>
      </c>
      <c r="AO251" s="25" t="s">
        <v>619</v>
      </c>
      <c r="AP251" s="25" t="s">
        <v>416</v>
      </c>
      <c r="AQ251" s="72"/>
    </row>
    <row r="252" spans="1:43" s="46" customFormat="1" ht="57.75" x14ac:dyDescent="0.25">
      <c r="A252" s="69" t="s">
        <v>411</v>
      </c>
      <c r="B252" s="70" t="s">
        <v>412</v>
      </c>
      <c r="C252" s="70">
        <v>326</v>
      </c>
      <c r="D252" s="71" t="s">
        <v>625</v>
      </c>
      <c r="E252" s="71" t="s">
        <v>630</v>
      </c>
      <c r="F252" s="81">
        <v>44682</v>
      </c>
      <c r="G252" s="81">
        <v>44742</v>
      </c>
      <c r="H252" s="271"/>
      <c r="I252" s="68">
        <v>0.1</v>
      </c>
      <c r="J252" s="68"/>
      <c r="K252" s="68"/>
      <c r="L252" s="68"/>
      <c r="M252" s="68"/>
      <c r="N252" s="68"/>
      <c r="O252" s="68"/>
      <c r="P252" s="68"/>
      <c r="Q252" s="68"/>
      <c r="R252" s="68">
        <v>0.5</v>
      </c>
      <c r="S252" s="68"/>
      <c r="T252" s="68">
        <v>0.5</v>
      </c>
      <c r="U252" s="68"/>
      <c r="V252" s="68"/>
      <c r="W252" s="68"/>
      <c r="X252" s="68"/>
      <c r="Y252" s="68"/>
      <c r="Z252" s="68"/>
      <c r="AA252" s="68"/>
      <c r="AB252" s="68"/>
      <c r="AC252" s="68"/>
      <c r="AD252" s="68"/>
      <c r="AE252" s="68"/>
      <c r="AF252" s="68"/>
      <c r="AG252" s="68"/>
      <c r="AH252" s="68">
        <f t="shared" si="31"/>
        <v>1</v>
      </c>
      <c r="AI252" s="77">
        <f t="shared" si="31"/>
        <v>0</v>
      </c>
      <c r="AJ252" s="71" t="s">
        <v>631</v>
      </c>
      <c r="AK252" s="302"/>
      <c r="AL252" s="270"/>
      <c r="AM252" s="78" t="s">
        <v>617</v>
      </c>
      <c r="AN252" s="78" t="s">
        <v>618</v>
      </c>
      <c r="AO252" s="79" t="s">
        <v>619</v>
      </c>
      <c r="AP252" s="79" t="s">
        <v>416</v>
      </c>
      <c r="AQ252" s="316" t="s">
        <v>945</v>
      </c>
    </row>
    <row r="253" spans="1:43" s="138" customFormat="1" ht="57.75" x14ac:dyDescent="0.25">
      <c r="A253" s="69" t="s">
        <v>411</v>
      </c>
      <c r="B253" s="70" t="s">
        <v>412</v>
      </c>
      <c r="C253" s="70">
        <v>326</v>
      </c>
      <c r="D253" s="71" t="s">
        <v>625</v>
      </c>
      <c r="E253" s="71" t="s">
        <v>630</v>
      </c>
      <c r="F253" s="93">
        <v>44805</v>
      </c>
      <c r="G253" s="93">
        <v>44895</v>
      </c>
      <c r="H253" s="271"/>
      <c r="I253" s="68">
        <v>0.1</v>
      </c>
      <c r="J253" s="68"/>
      <c r="K253" s="68"/>
      <c r="L253" s="68"/>
      <c r="M253" s="68"/>
      <c r="N253" s="68"/>
      <c r="O253" s="68"/>
      <c r="P253" s="68"/>
      <c r="Q253" s="68"/>
      <c r="R253" s="68"/>
      <c r="S253" s="68"/>
      <c r="T253" s="68"/>
      <c r="U253" s="68"/>
      <c r="V253" s="68"/>
      <c r="W253" s="68"/>
      <c r="X253" s="68"/>
      <c r="Y253" s="68"/>
      <c r="Z253" s="76">
        <v>0.35</v>
      </c>
      <c r="AA253" s="76"/>
      <c r="AB253" s="76">
        <v>0.35</v>
      </c>
      <c r="AC253" s="76"/>
      <c r="AD253" s="76">
        <v>0.3</v>
      </c>
      <c r="AE253" s="76"/>
      <c r="AF253" s="76"/>
      <c r="AG253" s="76"/>
      <c r="AH253" s="68">
        <f t="shared" ref="AH253" si="35">+J253+L253+N253+P253+R253+T253+V253+X253+Z253+AB253+AD253+AF253</f>
        <v>1</v>
      </c>
      <c r="AI253" s="77">
        <f t="shared" ref="AI253" si="36">+K253+M253+O253+Q253+S253+U253+W253+Y253+AA253+AC253+AE253+AG253</f>
        <v>0</v>
      </c>
      <c r="AJ253" s="71" t="s">
        <v>631</v>
      </c>
      <c r="AK253" s="302"/>
      <c r="AL253" s="270"/>
      <c r="AM253" s="78" t="s">
        <v>617</v>
      </c>
      <c r="AN253" s="78" t="s">
        <v>618</v>
      </c>
      <c r="AO253" s="79" t="s">
        <v>619</v>
      </c>
      <c r="AP253" s="79" t="s">
        <v>416</v>
      </c>
      <c r="AQ253" s="317"/>
    </row>
    <row r="254" spans="1:43" s="46" customFormat="1" ht="80.25" customHeight="1" x14ac:dyDescent="0.25">
      <c r="A254" s="69" t="s">
        <v>411</v>
      </c>
      <c r="B254" s="70" t="s">
        <v>412</v>
      </c>
      <c r="C254" s="70">
        <v>326</v>
      </c>
      <c r="D254" s="71" t="s">
        <v>625</v>
      </c>
      <c r="E254" s="71" t="s">
        <v>632</v>
      </c>
      <c r="F254" s="81">
        <v>44713</v>
      </c>
      <c r="G254" s="81">
        <v>44742</v>
      </c>
      <c r="H254" s="271"/>
      <c r="I254" s="68">
        <v>0.4</v>
      </c>
      <c r="J254" s="68"/>
      <c r="K254" s="68"/>
      <c r="L254" s="68"/>
      <c r="M254" s="68"/>
      <c r="N254" s="68"/>
      <c r="O254" s="68"/>
      <c r="P254" s="68"/>
      <c r="Q254" s="68"/>
      <c r="R254" s="68"/>
      <c r="S254" s="68"/>
      <c r="T254" s="68">
        <v>1</v>
      </c>
      <c r="U254" s="68"/>
      <c r="V254" s="68"/>
      <c r="W254" s="68"/>
      <c r="X254" s="68"/>
      <c r="Y254" s="68"/>
      <c r="Z254" s="68"/>
      <c r="AA254" s="68"/>
      <c r="AB254" s="68"/>
      <c r="AC254" s="68"/>
      <c r="AD254" s="68"/>
      <c r="AE254" s="68"/>
      <c r="AF254" s="68"/>
      <c r="AG254" s="68"/>
      <c r="AH254" s="68">
        <f t="shared" si="31"/>
        <v>1</v>
      </c>
      <c r="AI254" s="77">
        <f t="shared" si="31"/>
        <v>0</v>
      </c>
      <c r="AJ254" s="71" t="s">
        <v>633</v>
      </c>
      <c r="AK254" s="302"/>
      <c r="AL254" s="270"/>
      <c r="AM254" s="78" t="s">
        <v>617</v>
      </c>
      <c r="AN254" s="78" t="s">
        <v>618</v>
      </c>
      <c r="AO254" s="79" t="s">
        <v>619</v>
      </c>
      <c r="AP254" s="79" t="s">
        <v>416</v>
      </c>
      <c r="AQ254" s="316" t="s">
        <v>946</v>
      </c>
    </row>
    <row r="255" spans="1:43" s="46" customFormat="1" ht="80.25" customHeight="1" x14ac:dyDescent="0.25">
      <c r="A255" s="69" t="s">
        <v>411</v>
      </c>
      <c r="B255" s="70" t="s">
        <v>412</v>
      </c>
      <c r="C255" s="70">
        <v>326</v>
      </c>
      <c r="D255" s="71" t="s">
        <v>625</v>
      </c>
      <c r="E255" s="71" t="s">
        <v>632</v>
      </c>
      <c r="F255" s="93">
        <v>44866</v>
      </c>
      <c r="G255" s="93">
        <v>44895</v>
      </c>
      <c r="H255" s="271"/>
      <c r="I255" s="68">
        <v>0.4</v>
      </c>
      <c r="J255" s="68"/>
      <c r="K255" s="68"/>
      <c r="L255" s="68"/>
      <c r="M255" s="68"/>
      <c r="N255" s="68"/>
      <c r="O255" s="68"/>
      <c r="P255" s="68"/>
      <c r="Q255" s="68"/>
      <c r="R255" s="68"/>
      <c r="S255" s="68"/>
      <c r="T255" s="68"/>
      <c r="U255" s="68"/>
      <c r="V255" s="68"/>
      <c r="W255" s="68"/>
      <c r="X255" s="68"/>
      <c r="Y255" s="68"/>
      <c r="Z255" s="68"/>
      <c r="AA255" s="68"/>
      <c r="AB255" s="68"/>
      <c r="AC255" s="68"/>
      <c r="AD255" s="76">
        <v>1</v>
      </c>
      <c r="AE255" s="68"/>
      <c r="AF255" s="68"/>
      <c r="AG255" s="68"/>
      <c r="AH255" s="68">
        <f t="shared" ref="AH255" si="37">+J255+L255+N255+P255+R255+T255+V255+X255+Z255+AB255+AD255+AF255</f>
        <v>1</v>
      </c>
      <c r="AI255" s="77">
        <f t="shared" ref="AI255" si="38">+K255+M255+O255+Q255+S255+U255+W255+Y255+AA255+AC255+AE255+AG255</f>
        <v>0</v>
      </c>
      <c r="AJ255" s="71" t="s">
        <v>633</v>
      </c>
      <c r="AK255" s="302"/>
      <c r="AL255" s="270"/>
      <c r="AM255" s="78" t="s">
        <v>617</v>
      </c>
      <c r="AN255" s="78" t="s">
        <v>618</v>
      </c>
      <c r="AO255" s="79" t="s">
        <v>619</v>
      </c>
      <c r="AP255" s="79" t="s">
        <v>416</v>
      </c>
      <c r="AQ255" s="317"/>
    </row>
    <row r="256" spans="1:43" s="46" customFormat="1" ht="88.5" customHeight="1" x14ac:dyDescent="0.25">
      <c r="A256" s="69" t="s">
        <v>411</v>
      </c>
      <c r="B256" s="70" t="s">
        <v>412</v>
      </c>
      <c r="C256" s="70">
        <v>326</v>
      </c>
      <c r="D256" s="71" t="s">
        <v>625</v>
      </c>
      <c r="E256" s="71" t="s">
        <v>634</v>
      </c>
      <c r="F256" s="81">
        <v>44774</v>
      </c>
      <c r="G256" s="81">
        <v>44803</v>
      </c>
      <c r="H256" s="271"/>
      <c r="I256" s="68">
        <v>0.1</v>
      </c>
      <c r="J256" s="68"/>
      <c r="K256" s="68"/>
      <c r="L256" s="68"/>
      <c r="M256" s="68"/>
      <c r="N256" s="68"/>
      <c r="O256" s="68"/>
      <c r="P256" s="68"/>
      <c r="Q256" s="68"/>
      <c r="R256" s="68"/>
      <c r="S256" s="68"/>
      <c r="T256" s="68"/>
      <c r="U256" s="68"/>
      <c r="V256" s="68"/>
      <c r="W256" s="68"/>
      <c r="X256" s="68">
        <v>1</v>
      </c>
      <c r="Y256" s="68"/>
      <c r="Z256" s="68"/>
      <c r="AA256" s="68"/>
      <c r="AB256" s="68"/>
      <c r="AC256" s="68"/>
      <c r="AD256" s="68"/>
      <c r="AE256" s="68"/>
      <c r="AF256" s="68"/>
      <c r="AG256" s="68"/>
      <c r="AH256" s="68">
        <f t="shared" ref="AH256:AI286" si="39">+J256+L256+N256+P256+R256+T256+V256+X256+Z256+AB256+AD256+AF256</f>
        <v>1</v>
      </c>
      <c r="AI256" s="77">
        <f t="shared" si="39"/>
        <v>0</v>
      </c>
      <c r="AJ256" s="71" t="s">
        <v>635</v>
      </c>
      <c r="AK256" s="302"/>
      <c r="AL256" s="277"/>
      <c r="AM256" s="78" t="s">
        <v>617</v>
      </c>
      <c r="AN256" s="78" t="s">
        <v>618</v>
      </c>
      <c r="AO256" s="79" t="s">
        <v>619</v>
      </c>
      <c r="AP256" s="79" t="s">
        <v>416</v>
      </c>
      <c r="AQ256" s="316" t="s">
        <v>947</v>
      </c>
    </row>
    <row r="257" spans="1:43" s="46" customFormat="1" ht="88.5" customHeight="1" x14ac:dyDescent="0.25">
      <c r="A257" s="69" t="s">
        <v>411</v>
      </c>
      <c r="B257" s="70" t="s">
        <v>412</v>
      </c>
      <c r="C257" s="70">
        <v>326</v>
      </c>
      <c r="D257" s="71" t="s">
        <v>625</v>
      </c>
      <c r="E257" s="71" t="s">
        <v>634</v>
      </c>
      <c r="F257" s="93">
        <v>44866</v>
      </c>
      <c r="G257" s="93">
        <v>44895</v>
      </c>
      <c r="H257" s="40"/>
      <c r="I257" s="68">
        <v>0.1</v>
      </c>
      <c r="J257" s="68"/>
      <c r="K257" s="68"/>
      <c r="L257" s="68"/>
      <c r="M257" s="68"/>
      <c r="N257" s="68"/>
      <c r="O257" s="68"/>
      <c r="P257" s="68"/>
      <c r="Q257" s="68"/>
      <c r="R257" s="68"/>
      <c r="S257" s="68"/>
      <c r="T257" s="68"/>
      <c r="U257" s="68"/>
      <c r="V257" s="68"/>
      <c r="W257" s="68"/>
      <c r="X257" s="68"/>
      <c r="Y257" s="68"/>
      <c r="Z257" s="68"/>
      <c r="AA257" s="68"/>
      <c r="AB257" s="68"/>
      <c r="AC257" s="68"/>
      <c r="AD257" s="76">
        <v>1</v>
      </c>
      <c r="AE257" s="68"/>
      <c r="AF257" s="68"/>
      <c r="AG257" s="68"/>
      <c r="AH257" s="68">
        <f t="shared" ref="AH257" si="40">+J257+L257+N257+P257+R257+T257+V257+X257+Z257+AB257+AD257+AF257</f>
        <v>1</v>
      </c>
      <c r="AI257" s="77">
        <f t="shared" ref="AI257" si="41">+K257+M257+O257+Q257+S257+U257+W257+Y257+AA257+AC257+AE257+AG257</f>
        <v>0</v>
      </c>
      <c r="AJ257" s="71" t="s">
        <v>635</v>
      </c>
      <c r="AK257" s="45"/>
      <c r="AL257" s="107"/>
      <c r="AM257" s="78" t="s">
        <v>617</v>
      </c>
      <c r="AN257" s="78" t="s">
        <v>618</v>
      </c>
      <c r="AO257" s="79" t="s">
        <v>619</v>
      </c>
      <c r="AP257" s="79" t="s">
        <v>416</v>
      </c>
      <c r="AQ257" s="317"/>
    </row>
    <row r="258" spans="1:43" s="46" customFormat="1" ht="71.25" hidden="1" x14ac:dyDescent="0.25">
      <c r="A258" s="42" t="s">
        <v>41</v>
      </c>
      <c r="B258" s="43" t="s">
        <v>437</v>
      </c>
      <c r="C258" s="43">
        <v>432</v>
      </c>
      <c r="D258" s="22" t="s">
        <v>636</v>
      </c>
      <c r="E258" s="22" t="s">
        <v>637</v>
      </c>
      <c r="F258" s="23">
        <v>44593</v>
      </c>
      <c r="G258" s="23">
        <v>44651</v>
      </c>
      <c r="H258" s="271">
        <f>I258+I259+I260+I262</f>
        <v>1</v>
      </c>
      <c r="I258" s="24">
        <v>0.4</v>
      </c>
      <c r="J258" s="24"/>
      <c r="K258" s="24"/>
      <c r="L258" s="24">
        <v>0.5</v>
      </c>
      <c r="M258" s="24"/>
      <c r="N258" s="24">
        <v>0.5</v>
      </c>
      <c r="O258" s="24"/>
      <c r="P258" s="24"/>
      <c r="Q258" s="24"/>
      <c r="R258" s="24"/>
      <c r="S258" s="24"/>
      <c r="T258" s="24"/>
      <c r="U258" s="24"/>
      <c r="V258" s="24"/>
      <c r="W258" s="24"/>
      <c r="X258" s="24"/>
      <c r="Y258" s="24"/>
      <c r="Z258" s="24"/>
      <c r="AA258" s="24"/>
      <c r="AB258" s="24"/>
      <c r="AC258" s="24"/>
      <c r="AD258" s="24"/>
      <c r="AE258" s="24"/>
      <c r="AF258" s="24"/>
      <c r="AG258" s="24"/>
      <c r="AH258" s="24">
        <f t="shared" si="39"/>
        <v>1</v>
      </c>
      <c r="AI258" s="44">
        <f t="shared" si="39"/>
        <v>0</v>
      </c>
      <c r="AJ258" s="22" t="s">
        <v>638</v>
      </c>
      <c r="AK258" s="309">
        <v>0.26</v>
      </c>
      <c r="AL258" s="269">
        <v>268830000</v>
      </c>
      <c r="AM258" s="45" t="s">
        <v>617</v>
      </c>
      <c r="AN258" s="45" t="s">
        <v>618</v>
      </c>
      <c r="AO258" s="25" t="s">
        <v>619</v>
      </c>
      <c r="AP258" s="25" t="s">
        <v>416</v>
      </c>
      <c r="AQ258" s="72"/>
    </row>
    <row r="259" spans="1:43" s="46" customFormat="1" ht="71.25" hidden="1" x14ac:dyDescent="0.25">
      <c r="A259" s="42" t="s">
        <v>41</v>
      </c>
      <c r="B259" s="43" t="s">
        <v>437</v>
      </c>
      <c r="C259" s="43">
        <v>432</v>
      </c>
      <c r="D259" s="22" t="s">
        <v>636</v>
      </c>
      <c r="E259" s="22" t="s">
        <v>639</v>
      </c>
      <c r="F259" s="23">
        <v>44652</v>
      </c>
      <c r="G259" s="23">
        <v>44681</v>
      </c>
      <c r="H259" s="271"/>
      <c r="I259" s="24">
        <v>0.1</v>
      </c>
      <c r="J259" s="24"/>
      <c r="K259" s="24"/>
      <c r="L259" s="24"/>
      <c r="M259" s="24"/>
      <c r="N259" s="24"/>
      <c r="O259" s="24"/>
      <c r="P259" s="24">
        <v>1</v>
      </c>
      <c r="Q259" s="24"/>
      <c r="R259" s="24"/>
      <c r="S259" s="24"/>
      <c r="T259" s="24"/>
      <c r="U259" s="24"/>
      <c r="V259" s="24"/>
      <c r="W259" s="24"/>
      <c r="X259" s="24"/>
      <c r="Y259" s="24"/>
      <c r="Z259" s="24"/>
      <c r="AA259" s="24"/>
      <c r="AB259" s="24"/>
      <c r="AC259" s="24"/>
      <c r="AD259" s="24"/>
      <c r="AE259" s="24"/>
      <c r="AF259" s="24"/>
      <c r="AG259" s="24"/>
      <c r="AH259" s="24">
        <f t="shared" si="39"/>
        <v>1</v>
      </c>
      <c r="AI259" s="44">
        <f t="shared" si="39"/>
        <v>0</v>
      </c>
      <c r="AJ259" s="22" t="s">
        <v>640</v>
      </c>
      <c r="AK259" s="309"/>
      <c r="AL259" s="270"/>
      <c r="AM259" s="45" t="s">
        <v>617</v>
      </c>
      <c r="AN259" s="45" t="s">
        <v>618</v>
      </c>
      <c r="AO259" s="25" t="s">
        <v>619</v>
      </c>
      <c r="AP259" s="25" t="s">
        <v>416</v>
      </c>
      <c r="AQ259" s="72"/>
    </row>
    <row r="260" spans="1:43" s="46" customFormat="1" ht="102.75" customHeight="1" x14ac:dyDescent="0.25">
      <c r="A260" s="69" t="s">
        <v>41</v>
      </c>
      <c r="B260" s="70" t="s">
        <v>437</v>
      </c>
      <c r="C260" s="70">
        <v>432</v>
      </c>
      <c r="D260" s="71" t="s">
        <v>636</v>
      </c>
      <c r="E260" s="71" t="s">
        <v>641</v>
      </c>
      <c r="F260" s="81">
        <v>44682</v>
      </c>
      <c r="G260" s="81">
        <v>44712</v>
      </c>
      <c r="H260" s="271"/>
      <c r="I260" s="68">
        <v>0.35</v>
      </c>
      <c r="J260" s="68"/>
      <c r="K260" s="68"/>
      <c r="L260" s="68"/>
      <c r="M260" s="68"/>
      <c r="N260" s="68"/>
      <c r="O260" s="68"/>
      <c r="P260" s="68"/>
      <c r="Q260" s="68"/>
      <c r="R260" s="68">
        <v>1</v>
      </c>
      <c r="S260" s="68"/>
      <c r="T260" s="68"/>
      <c r="U260" s="68"/>
      <c r="V260" s="68"/>
      <c r="W260" s="68"/>
      <c r="X260" s="68"/>
      <c r="Y260" s="68"/>
      <c r="Z260" s="68"/>
      <c r="AA260" s="68"/>
      <c r="AB260" s="68"/>
      <c r="AC260" s="68"/>
      <c r="AD260" s="68"/>
      <c r="AE260" s="68"/>
      <c r="AF260" s="68"/>
      <c r="AG260" s="68"/>
      <c r="AH260" s="68">
        <f t="shared" si="39"/>
        <v>1</v>
      </c>
      <c r="AI260" s="77">
        <f t="shared" si="39"/>
        <v>0</v>
      </c>
      <c r="AJ260" s="71" t="s">
        <v>642</v>
      </c>
      <c r="AK260" s="309"/>
      <c r="AL260" s="270"/>
      <c r="AM260" s="78" t="s">
        <v>617</v>
      </c>
      <c r="AN260" s="78" t="s">
        <v>618</v>
      </c>
      <c r="AO260" s="79" t="s">
        <v>619</v>
      </c>
      <c r="AP260" s="79" t="s">
        <v>416</v>
      </c>
      <c r="AQ260" s="316" t="s">
        <v>948</v>
      </c>
    </row>
    <row r="261" spans="1:43" s="46" customFormat="1" ht="102.75" customHeight="1" x14ac:dyDescent="0.25">
      <c r="A261" s="69" t="s">
        <v>41</v>
      </c>
      <c r="B261" s="70" t="s">
        <v>437</v>
      </c>
      <c r="C261" s="70">
        <v>432</v>
      </c>
      <c r="D261" s="71" t="s">
        <v>636</v>
      </c>
      <c r="E261" s="71" t="s">
        <v>641</v>
      </c>
      <c r="F261" s="93">
        <v>44774</v>
      </c>
      <c r="G261" s="93">
        <v>44804</v>
      </c>
      <c r="H261" s="271"/>
      <c r="I261" s="68">
        <v>0.35</v>
      </c>
      <c r="J261" s="68"/>
      <c r="K261" s="68"/>
      <c r="L261" s="68"/>
      <c r="M261" s="68"/>
      <c r="N261" s="68"/>
      <c r="O261" s="68"/>
      <c r="P261" s="68"/>
      <c r="Q261" s="68"/>
      <c r="R261" s="68"/>
      <c r="S261" s="68"/>
      <c r="T261" s="68"/>
      <c r="U261" s="68"/>
      <c r="V261" s="68"/>
      <c r="W261" s="68"/>
      <c r="X261" s="76">
        <v>1</v>
      </c>
      <c r="Y261" s="68"/>
      <c r="Z261" s="68"/>
      <c r="AA261" s="68"/>
      <c r="AB261" s="68"/>
      <c r="AC261" s="68"/>
      <c r="AD261" s="68"/>
      <c r="AE261" s="68"/>
      <c r="AF261" s="68"/>
      <c r="AG261" s="68"/>
      <c r="AH261" s="68">
        <f t="shared" ref="AH261" si="42">+J261+L261+N261+P261+R261+T261+V261+X261+Z261+AB261+AD261+AF261</f>
        <v>1</v>
      </c>
      <c r="AI261" s="77">
        <f t="shared" ref="AI261" si="43">+K261+M261+O261+Q261+S261+U261+W261+Y261+AA261+AC261+AE261+AG261</f>
        <v>0</v>
      </c>
      <c r="AJ261" s="71" t="s">
        <v>642</v>
      </c>
      <c r="AK261" s="309"/>
      <c r="AL261" s="270"/>
      <c r="AM261" s="78" t="s">
        <v>617</v>
      </c>
      <c r="AN261" s="78" t="s">
        <v>618</v>
      </c>
      <c r="AO261" s="79" t="s">
        <v>619</v>
      </c>
      <c r="AP261" s="79" t="s">
        <v>416</v>
      </c>
      <c r="AQ261" s="317"/>
    </row>
    <row r="262" spans="1:43" s="46" customFormat="1" ht="42.75" hidden="1" x14ac:dyDescent="0.25">
      <c r="A262" s="42" t="s">
        <v>41</v>
      </c>
      <c r="B262" s="43" t="s">
        <v>437</v>
      </c>
      <c r="C262" s="43">
        <v>432</v>
      </c>
      <c r="D262" s="22" t="s">
        <v>636</v>
      </c>
      <c r="E262" s="22" t="s">
        <v>643</v>
      </c>
      <c r="F262" s="23">
        <v>44713</v>
      </c>
      <c r="G262" s="23">
        <v>44742</v>
      </c>
      <c r="H262" s="271"/>
      <c r="I262" s="24">
        <v>0.15</v>
      </c>
      <c r="J262" s="24"/>
      <c r="K262" s="24"/>
      <c r="L262" s="24"/>
      <c r="M262" s="24"/>
      <c r="N262" s="24"/>
      <c r="O262" s="24"/>
      <c r="P262" s="24"/>
      <c r="Q262" s="24"/>
      <c r="R262" s="24"/>
      <c r="S262" s="24"/>
      <c r="T262" s="24">
        <v>1</v>
      </c>
      <c r="U262" s="24"/>
      <c r="V262" s="24"/>
      <c r="W262" s="24"/>
      <c r="X262" s="24"/>
      <c r="Y262" s="24"/>
      <c r="Z262" s="24"/>
      <c r="AA262" s="24"/>
      <c r="AB262" s="24"/>
      <c r="AC262" s="24"/>
      <c r="AD262" s="24"/>
      <c r="AE262" s="24"/>
      <c r="AF262" s="24"/>
      <c r="AG262" s="24"/>
      <c r="AH262" s="24">
        <f t="shared" si="39"/>
        <v>1</v>
      </c>
      <c r="AI262" s="44">
        <f t="shared" si="39"/>
        <v>0</v>
      </c>
      <c r="AJ262" s="22" t="s">
        <v>644</v>
      </c>
      <c r="AK262" s="309"/>
      <c r="AL262" s="277"/>
      <c r="AM262" s="45" t="s">
        <v>617</v>
      </c>
      <c r="AN262" s="45" t="s">
        <v>618</v>
      </c>
      <c r="AO262" s="25" t="s">
        <v>619</v>
      </c>
      <c r="AP262" s="25" t="s">
        <v>416</v>
      </c>
      <c r="AQ262" s="72"/>
    </row>
    <row r="263" spans="1:43" s="46" customFormat="1" ht="58.5" hidden="1" x14ac:dyDescent="0.25">
      <c r="A263" s="42" t="s">
        <v>41</v>
      </c>
      <c r="B263" s="43" t="s">
        <v>437</v>
      </c>
      <c r="C263" s="43">
        <v>432</v>
      </c>
      <c r="D263" s="22" t="s">
        <v>645</v>
      </c>
      <c r="E263" s="22" t="s">
        <v>646</v>
      </c>
      <c r="F263" s="23">
        <v>44713</v>
      </c>
      <c r="G263" s="23">
        <v>44926</v>
      </c>
      <c r="H263" s="271">
        <f>+I263+I264+I265+I266</f>
        <v>1</v>
      </c>
      <c r="I263" s="24">
        <v>0.25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39"/>
        <v>1</v>
      </c>
      <c r="AI263" s="44">
        <f t="shared" si="39"/>
        <v>0</v>
      </c>
      <c r="AJ263" s="22" t="s">
        <v>622</v>
      </c>
      <c r="AK263" s="47" t="s">
        <v>82</v>
      </c>
      <c r="AL263" s="47" t="s">
        <v>82</v>
      </c>
      <c r="AM263" s="45" t="s">
        <v>617</v>
      </c>
      <c r="AN263" s="45" t="s">
        <v>618</v>
      </c>
      <c r="AO263" s="25" t="s">
        <v>619</v>
      </c>
      <c r="AP263" s="25" t="s">
        <v>416</v>
      </c>
      <c r="AQ263" s="72"/>
    </row>
    <row r="264" spans="1:43" s="46" customFormat="1" ht="85.5" hidden="1" x14ac:dyDescent="0.25">
      <c r="A264" s="42" t="s">
        <v>41</v>
      </c>
      <c r="B264" s="43" t="s">
        <v>437</v>
      </c>
      <c r="C264" s="43">
        <v>432</v>
      </c>
      <c r="D264" s="22" t="s">
        <v>645</v>
      </c>
      <c r="E264" s="22" t="s">
        <v>647</v>
      </c>
      <c r="F264" s="23">
        <v>44593</v>
      </c>
      <c r="G264" s="23">
        <v>44773</v>
      </c>
      <c r="H264" s="271"/>
      <c r="I264" s="24">
        <v>0.25</v>
      </c>
      <c r="J264" s="24"/>
      <c r="K264" s="24"/>
      <c r="L264" s="24">
        <v>0.1</v>
      </c>
      <c r="M264" s="24"/>
      <c r="N264" s="24">
        <v>0.1</v>
      </c>
      <c r="O264" s="24"/>
      <c r="P264" s="24">
        <v>0.2</v>
      </c>
      <c r="Q264" s="24"/>
      <c r="R264" s="24">
        <v>0.2</v>
      </c>
      <c r="S264" s="24"/>
      <c r="T264" s="24">
        <v>0.2</v>
      </c>
      <c r="U264" s="24"/>
      <c r="V264" s="24">
        <v>0.2</v>
      </c>
      <c r="W264" s="24"/>
      <c r="X264" s="24"/>
      <c r="Y264" s="24"/>
      <c r="Z264" s="24"/>
      <c r="AA264" s="24"/>
      <c r="AB264" s="24"/>
      <c r="AC264" s="24"/>
      <c r="AD264" s="24"/>
      <c r="AE264" s="24"/>
      <c r="AF264" s="24"/>
      <c r="AG264" s="24"/>
      <c r="AH264" s="24">
        <f t="shared" si="39"/>
        <v>1</v>
      </c>
      <c r="AI264" s="44">
        <f t="shared" si="39"/>
        <v>0</v>
      </c>
      <c r="AJ264" s="22" t="s">
        <v>648</v>
      </c>
      <c r="AK264" s="47" t="s">
        <v>82</v>
      </c>
      <c r="AL264" s="47" t="s">
        <v>82</v>
      </c>
      <c r="AM264" s="45" t="s">
        <v>617</v>
      </c>
      <c r="AN264" s="45" t="s">
        <v>618</v>
      </c>
      <c r="AO264" s="25" t="s">
        <v>619</v>
      </c>
      <c r="AP264" s="25" t="s">
        <v>416</v>
      </c>
      <c r="AQ264" s="72"/>
    </row>
    <row r="265" spans="1:43" s="46" customFormat="1" ht="76.5" customHeight="1" x14ac:dyDescent="0.25">
      <c r="A265" s="91" t="s">
        <v>41</v>
      </c>
      <c r="B265" s="87" t="s">
        <v>437</v>
      </c>
      <c r="C265" s="87">
        <v>432</v>
      </c>
      <c r="D265" s="92" t="s">
        <v>949</v>
      </c>
      <c r="E265" s="92" t="s">
        <v>649</v>
      </c>
      <c r="F265" s="93">
        <v>44713</v>
      </c>
      <c r="G265" s="93">
        <v>44895</v>
      </c>
      <c r="H265" s="312"/>
      <c r="I265" s="76">
        <v>0.25</v>
      </c>
      <c r="J265" s="76"/>
      <c r="K265" s="76"/>
      <c r="L265" s="76"/>
      <c r="M265" s="76"/>
      <c r="N265" s="76"/>
      <c r="O265" s="76"/>
      <c r="P265" s="76"/>
      <c r="Q265" s="76"/>
      <c r="R265" s="76"/>
      <c r="S265" s="76"/>
      <c r="T265" s="76">
        <v>0.3</v>
      </c>
      <c r="U265" s="76"/>
      <c r="V265" s="76"/>
      <c r="W265" s="76"/>
      <c r="X265" s="76"/>
      <c r="Y265" s="76"/>
      <c r="Z265" s="76"/>
      <c r="AA265" s="76"/>
      <c r="AB265" s="76">
        <v>0.35</v>
      </c>
      <c r="AC265" s="76"/>
      <c r="AD265" s="76">
        <v>0.35</v>
      </c>
      <c r="AE265" s="76"/>
      <c r="AF265" s="76"/>
      <c r="AG265" s="76"/>
      <c r="AH265" s="76">
        <f t="shared" si="39"/>
        <v>0.99999999999999989</v>
      </c>
      <c r="AI265" s="85">
        <f t="shared" si="39"/>
        <v>0</v>
      </c>
      <c r="AJ265" s="92" t="s">
        <v>650</v>
      </c>
      <c r="AK265" s="87" t="s">
        <v>82</v>
      </c>
      <c r="AL265" s="87" t="s">
        <v>82</v>
      </c>
      <c r="AM265" s="88" t="s">
        <v>617</v>
      </c>
      <c r="AN265" s="88" t="s">
        <v>618</v>
      </c>
      <c r="AO265" s="89" t="s">
        <v>619</v>
      </c>
      <c r="AP265" s="89" t="s">
        <v>416</v>
      </c>
      <c r="AQ265" s="91" t="s">
        <v>950</v>
      </c>
    </row>
    <row r="266" spans="1:43" s="46" customFormat="1" ht="78" customHeight="1" x14ac:dyDescent="0.25">
      <c r="A266" s="91" t="s">
        <v>41</v>
      </c>
      <c r="B266" s="87" t="s">
        <v>437</v>
      </c>
      <c r="C266" s="87">
        <v>432</v>
      </c>
      <c r="D266" s="92" t="s">
        <v>949</v>
      </c>
      <c r="E266" s="92" t="s">
        <v>654</v>
      </c>
      <c r="F266" s="93">
        <v>44896</v>
      </c>
      <c r="G266" s="93">
        <v>44926</v>
      </c>
      <c r="H266" s="312"/>
      <c r="I266" s="76">
        <v>0.25</v>
      </c>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v>1</v>
      </c>
      <c r="AG266" s="76"/>
      <c r="AH266" s="76">
        <f t="shared" si="39"/>
        <v>1</v>
      </c>
      <c r="AI266" s="85">
        <f t="shared" si="39"/>
        <v>0</v>
      </c>
      <c r="AJ266" s="92" t="s">
        <v>655</v>
      </c>
      <c r="AK266" s="87" t="s">
        <v>82</v>
      </c>
      <c r="AL266" s="87" t="s">
        <v>82</v>
      </c>
      <c r="AM266" s="88" t="s">
        <v>617</v>
      </c>
      <c r="AN266" s="88" t="s">
        <v>618</v>
      </c>
      <c r="AO266" s="89" t="s">
        <v>619</v>
      </c>
      <c r="AP266" s="89" t="s">
        <v>416</v>
      </c>
      <c r="AQ266" s="91" t="s">
        <v>950</v>
      </c>
    </row>
    <row r="267" spans="1:43" s="46" customFormat="1" ht="85.5" hidden="1" x14ac:dyDescent="0.25">
      <c r="A267" s="42" t="s">
        <v>41</v>
      </c>
      <c r="B267" s="43" t="s">
        <v>656</v>
      </c>
      <c r="C267" s="43">
        <v>550</v>
      </c>
      <c r="D267" s="22" t="s">
        <v>657</v>
      </c>
      <c r="E267" s="22" t="s">
        <v>658</v>
      </c>
      <c r="F267" s="23">
        <v>44713</v>
      </c>
      <c r="G267" s="23">
        <v>44926</v>
      </c>
      <c r="H267" s="271">
        <f>+I267+I268+I269+I270+I271</f>
        <v>1</v>
      </c>
      <c r="I267" s="24">
        <v>0.15</v>
      </c>
      <c r="J267" s="24"/>
      <c r="K267" s="24"/>
      <c r="L267" s="24"/>
      <c r="M267" s="24"/>
      <c r="N267" s="24"/>
      <c r="O267" s="24"/>
      <c r="P267" s="24"/>
      <c r="Q267" s="24"/>
      <c r="R267" s="24"/>
      <c r="S267" s="24"/>
      <c r="T267" s="24">
        <v>0.5</v>
      </c>
      <c r="U267" s="24"/>
      <c r="V267" s="24"/>
      <c r="W267" s="24"/>
      <c r="X267" s="24"/>
      <c r="Y267" s="24"/>
      <c r="Z267" s="24"/>
      <c r="AA267" s="24"/>
      <c r="AB267" s="24"/>
      <c r="AC267" s="24"/>
      <c r="AD267" s="24">
        <v>0.5</v>
      </c>
      <c r="AE267" s="24"/>
      <c r="AF267" s="24"/>
      <c r="AG267" s="24"/>
      <c r="AH267" s="24">
        <f t="shared" si="39"/>
        <v>1</v>
      </c>
      <c r="AI267" s="44">
        <f t="shared" si="39"/>
        <v>0</v>
      </c>
      <c r="AJ267" s="22" t="s">
        <v>659</v>
      </c>
      <c r="AK267" s="302">
        <v>1</v>
      </c>
      <c r="AL267" s="269">
        <v>126690000</v>
      </c>
      <c r="AM267" s="45" t="s">
        <v>617</v>
      </c>
      <c r="AN267" s="45" t="s">
        <v>618</v>
      </c>
      <c r="AO267" s="25" t="s">
        <v>619</v>
      </c>
      <c r="AP267" s="25" t="s">
        <v>416</v>
      </c>
      <c r="AQ267" s="72"/>
    </row>
    <row r="268" spans="1:43" s="46" customFormat="1" ht="43.5" hidden="1" x14ac:dyDescent="0.25">
      <c r="A268" s="42" t="s">
        <v>41</v>
      </c>
      <c r="B268" s="43" t="s">
        <v>656</v>
      </c>
      <c r="C268" s="43">
        <v>550</v>
      </c>
      <c r="D268" s="22" t="s">
        <v>657</v>
      </c>
      <c r="E268" s="22" t="s">
        <v>660</v>
      </c>
      <c r="F268" s="23">
        <v>44621</v>
      </c>
      <c r="G268" s="23">
        <v>44651</v>
      </c>
      <c r="H268" s="271"/>
      <c r="I268" s="24">
        <v>0.25</v>
      </c>
      <c r="J268" s="24"/>
      <c r="K268" s="24"/>
      <c r="L268" s="24"/>
      <c r="M268" s="24"/>
      <c r="N268" s="24">
        <v>1</v>
      </c>
      <c r="O268" s="24"/>
      <c r="P268" s="24"/>
      <c r="Q268" s="24"/>
      <c r="R268" s="24"/>
      <c r="S268" s="24"/>
      <c r="T268" s="24"/>
      <c r="U268" s="24"/>
      <c r="V268" s="24"/>
      <c r="W268" s="24"/>
      <c r="X268" s="24"/>
      <c r="Y268" s="24"/>
      <c r="Z268" s="24"/>
      <c r="AA268" s="24"/>
      <c r="AB268" s="24"/>
      <c r="AC268" s="24"/>
      <c r="AD268" s="24"/>
      <c r="AE268" s="24"/>
      <c r="AF268" s="24"/>
      <c r="AG268" s="24"/>
      <c r="AH268" s="24">
        <f t="shared" si="39"/>
        <v>1</v>
      </c>
      <c r="AI268" s="44">
        <f t="shared" si="39"/>
        <v>0</v>
      </c>
      <c r="AJ268" s="22" t="s">
        <v>661</v>
      </c>
      <c r="AK268" s="302"/>
      <c r="AL268" s="270"/>
      <c r="AM268" s="45" t="s">
        <v>617</v>
      </c>
      <c r="AN268" s="45" t="s">
        <v>618</v>
      </c>
      <c r="AO268" s="25" t="s">
        <v>619</v>
      </c>
      <c r="AP268" s="25" t="s">
        <v>416</v>
      </c>
      <c r="AQ268" s="72"/>
    </row>
    <row r="269" spans="1:43" s="46" customFormat="1" ht="43.5" hidden="1" x14ac:dyDescent="0.25">
      <c r="A269" s="42" t="s">
        <v>41</v>
      </c>
      <c r="B269" s="43" t="s">
        <v>656</v>
      </c>
      <c r="C269" s="43">
        <v>550</v>
      </c>
      <c r="D269" s="22" t="s">
        <v>657</v>
      </c>
      <c r="E269" s="22" t="s">
        <v>662</v>
      </c>
      <c r="F269" s="23">
        <v>44652</v>
      </c>
      <c r="G269" s="23">
        <v>44926</v>
      </c>
      <c r="H269" s="271"/>
      <c r="I269" s="24">
        <v>0.3</v>
      </c>
      <c r="J269" s="24"/>
      <c r="K269" s="24"/>
      <c r="L269" s="24"/>
      <c r="M269" s="24"/>
      <c r="N269" s="24"/>
      <c r="O269" s="24"/>
      <c r="P269" s="24">
        <v>0.2</v>
      </c>
      <c r="Q269" s="24"/>
      <c r="R269" s="24"/>
      <c r="S269" s="24"/>
      <c r="T269" s="24">
        <v>0.2</v>
      </c>
      <c r="U269" s="24"/>
      <c r="V269" s="24"/>
      <c r="W269" s="24"/>
      <c r="X269" s="24">
        <v>0.2</v>
      </c>
      <c r="Y269" s="24"/>
      <c r="Z269" s="24"/>
      <c r="AA269" s="24"/>
      <c r="AB269" s="24">
        <v>0.2</v>
      </c>
      <c r="AC269" s="24"/>
      <c r="AD269" s="24"/>
      <c r="AE269" s="24"/>
      <c r="AF269" s="24">
        <v>0.2</v>
      </c>
      <c r="AG269" s="24"/>
      <c r="AH269" s="24">
        <f t="shared" si="39"/>
        <v>1</v>
      </c>
      <c r="AI269" s="44">
        <f t="shared" si="39"/>
        <v>0</v>
      </c>
      <c r="AJ269" s="22" t="s">
        <v>663</v>
      </c>
      <c r="AK269" s="302"/>
      <c r="AL269" s="270"/>
      <c r="AM269" s="45" t="s">
        <v>617</v>
      </c>
      <c r="AN269" s="45" t="s">
        <v>618</v>
      </c>
      <c r="AO269" s="25" t="s">
        <v>619</v>
      </c>
      <c r="AP269" s="25" t="s">
        <v>416</v>
      </c>
      <c r="AQ269" s="72"/>
    </row>
    <row r="270" spans="1:43" s="46" customFormat="1" ht="43.5" hidden="1" x14ac:dyDescent="0.25">
      <c r="A270" s="42" t="s">
        <v>41</v>
      </c>
      <c r="B270" s="43" t="s">
        <v>656</v>
      </c>
      <c r="C270" s="43">
        <v>550</v>
      </c>
      <c r="D270" s="22" t="s">
        <v>657</v>
      </c>
      <c r="E270" s="22" t="s">
        <v>664</v>
      </c>
      <c r="F270" s="23">
        <v>44621</v>
      </c>
      <c r="G270" s="23" t="s">
        <v>665</v>
      </c>
      <c r="H270" s="271"/>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39"/>
        <v>1</v>
      </c>
      <c r="AI270" s="44">
        <f t="shared" si="39"/>
        <v>0</v>
      </c>
      <c r="AJ270" s="22" t="s">
        <v>666</v>
      </c>
      <c r="AK270" s="302"/>
      <c r="AL270" s="270"/>
      <c r="AM270" s="45" t="s">
        <v>617</v>
      </c>
      <c r="AN270" s="45" t="s">
        <v>618</v>
      </c>
      <c r="AO270" s="25" t="s">
        <v>619</v>
      </c>
      <c r="AP270" s="25" t="s">
        <v>416</v>
      </c>
      <c r="AQ270" s="72"/>
    </row>
    <row r="271" spans="1:43" s="46" customFormat="1" ht="71.25" hidden="1" x14ac:dyDescent="0.25">
      <c r="A271" s="42" t="s">
        <v>41</v>
      </c>
      <c r="B271" s="43" t="s">
        <v>656</v>
      </c>
      <c r="C271" s="43">
        <v>550</v>
      </c>
      <c r="D271" s="22" t="s">
        <v>657</v>
      </c>
      <c r="E271" s="22" t="s">
        <v>667</v>
      </c>
      <c r="F271" s="23">
        <v>44896</v>
      </c>
      <c r="G271" s="23">
        <v>44926</v>
      </c>
      <c r="H271" s="271"/>
      <c r="I271" s="24">
        <v>0.2</v>
      </c>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v>1</v>
      </c>
      <c r="AG271" s="24"/>
      <c r="AH271" s="24">
        <f t="shared" si="39"/>
        <v>1</v>
      </c>
      <c r="AI271" s="44">
        <f t="shared" si="39"/>
        <v>0</v>
      </c>
      <c r="AJ271" s="22" t="s">
        <v>668</v>
      </c>
      <c r="AK271" s="302"/>
      <c r="AL271" s="277"/>
      <c r="AM271" s="45" t="s">
        <v>617</v>
      </c>
      <c r="AN271" s="45" t="s">
        <v>618</v>
      </c>
      <c r="AO271" s="25" t="s">
        <v>619</v>
      </c>
      <c r="AP271" s="25" t="s">
        <v>416</v>
      </c>
      <c r="AQ271" s="72"/>
    </row>
    <row r="272" spans="1:43" s="46" customFormat="1" ht="100.5" hidden="1" customHeight="1" x14ac:dyDescent="0.25">
      <c r="A272" s="42" t="s">
        <v>41</v>
      </c>
      <c r="B272" s="43" t="s">
        <v>656</v>
      </c>
      <c r="C272" s="43">
        <v>550</v>
      </c>
      <c r="D272" s="22" t="s">
        <v>669</v>
      </c>
      <c r="E272" s="22" t="s">
        <v>670</v>
      </c>
      <c r="F272" s="23">
        <v>44896</v>
      </c>
      <c r="G272" s="23">
        <v>44926</v>
      </c>
      <c r="H272" s="271">
        <f>+I272+I273</f>
        <v>1</v>
      </c>
      <c r="I272" s="24">
        <v>0.5</v>
      </c>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v>1</v>
      </c>
      <c r="AG272" s="24"/>
      <c r="AH272" s="24">
        <f>+J272+L272+N272+P272+R272+T272+V272+X272+Z272+AB272+AD272+AF272</f>
        <v>1</v>
      </c>
      <c r="AI272" s="44">
        <f>+K272+M272+O272+Q272+S272+U272+W272+Y272+AA272+AC272+AE272+AG272</f>
        <v>0</v>
      </c>
      <c r="AJ272" s="22" t="s">
        <v>671</v>
      </c>
      <c r="AK272" s="47" t="s">
        <v>82</v>
      </c>
      <c r="AL272" s="47" t="s">
        <v>82</v>
      </c>
      <c r="AM272" s="45" t="s">
        <v>617</v>
      </c>
      <c r="AN272" s="45" t="s">
        <v>618</v>
      </c>
      <c r="AO272" s="25" t="s">
        <v>619</v>
      </c>
      <c r="AP272" s="25" t="s">
        <v>416</v>
      </c>
      <c r="AQ272" s="72"/>
    </row>
    <row r="273" spans="1:43" s="46" customFormat="1" ht="114.75" hidden="1" customHeight="1" x14ac:dyDescent="0.25">
      <c r="A273" s="42" t="s">
        <v>41</v>
      </c>
      <c r="B273" s="43" t="s">
        <v>656</v>
      </c>
      <c r="C273" s="43">
        <v>550</v>
      </c>
      <c r="D273" s="22" t="s">
        <v>669</v>
      </c>
      <c r="E273" s="22" t="s">
        <v>672</v>
      </c>
      <c r="F273" s="23">
        <v>44713</v>
      </c>
      <c r="G273" s="23" t="s">
        <v>263</v>
      </c>
      <c r="H273" s="271"/>
      <c r="I273" s="24">
        <v>0.5</v>
      </c>
      <c r="J273" s="24"/>
      <c r="K273" s="24"/>
      <c r="L273" s="24"/>
      <c r="M273" s="24"/>
      <c r="N273" s="24"/>
      <c r="O273" s="24"/>
      <c r="P273" s="24"/>
      <c r="Q273" s="24"/>
      <c r="R273" s="24"/>
      <c r="S273" s="24"/>
      <c r="T273" s="24">
        <v>0.5</v>
      </c>
      <c r="U273" s="24"/>
      <c r="V273" s="24"/>
      <c r="W273" s="24"/>
      <c r="X273" s="24"/>
      <c r="Y273" s="24"/>
      <c r="Z273" s="24"/>
      <c r="AA273" s="24"/>
      <c r="AB273" s="24"/>
      <c r="AC273" s="24"/>
      <c r="AD273" s="24">
        <v>0.5</v>
      </c>
      <c r="AE273" s="24"/>
      <c r="AF273" s="24"/>
      <c r="AG273" s="24"/>
      <c r="AH273" s="24">
        <f>+J273+L273+N273+P273+R273+T273+V273+X273+Z273+AB273+AD273+AF273</f>
        <v>1</v>
      </c>
      <c r="AI273" s="44">
        <f>+K273+M273+O273+Q273+S273+U273+W273+Y273+AA273+AC273+AE273+AG273</f>
        <v>0</v>
      </c>
      <c r="AJ273" s="22" t="s">
        <v>673</v>
      </c>
      <c r="AK273" s="47" t="s">
        <v>82</v>
      </c>
      <c r="AL273" s="47" t="s">
        <v>82</v>
      </c>
      <c r="AM273" s="45" t="s">
        <v>617</v>
      </c>
      <c r="AN273" s="45" t="s">
        <v>618</v>
      </c>
      <c r="AO273" s="25" t="s">
        <v>619</v>
      </c>
      <c r="AP273" s="25" t="s">
        <v>416</v>
      </c>
      <c r="AQ273" s="72"/>
    </row>
    <row r="274" spans="1:43" s="46" customFormat="1" ht="64.5" hidden="1" customHeight="1" x14ac:dyDescent="0.25">
      <c r="A274" s="42" t="s">
        <v>411</v>
      </c>
      <c r="B274" s="43" t="s">
        <v>412</v>
      </c>
      <c r="C274" s="43">
        <v>329</v>
      </c>
      <c r="D274" s="22" t="s">
        <v>674</v>
      </c>
      <c r="E274" s="22" t="s">
        <v>675</v>
      </c>
      <c r="F274" s="23">
        <v>44774</v>
      </c>
      <c r="G274" s="23">
        <v>44803</v>
      </c>
      <c r="H274" s="271">
        <f>+I274+I275+I276+I277</f>
        <v>1</v>
      </c>
      <c r="I274" s="24">
        <v>0.1</v>
      </c>
      <c r="J274" s="24"/>
      <c r="K274" s="24"/>
      <c r="L274" s="24"/>
      <c r="M274" s="24"/>
      <c r="N274" s="24"/>
      <c r="O274" s="24"/>
      <c r="P274" s="24"/>
      <c r="Q274" s="24"/>
      <c r="R274" s="24"/>
      <c r="S274" s="24"/>
      <c r="T274" s="24">
        <v>0.5</v>
      </c>
      <c r="U274" s="24"/>
      <c r="V274" s="24"/>
      <c r="W274" s="24"/>
      <c r="X274" s="24">
        <v>0.5</v>
      </c>
      <c r="Y274" s="24"/>
      <c r="Z274" s="24"/>
      <c r="AA274" s="24"/>
      <c r="AB274" s="24"/>
      <c r="AC274" s="24"/>
      <c r="AD274" s="24"/>
      <c r="AE274" s="24"/>
      <c r="AF274" s="24"/>
      <c r="AG274" s="24"/>
      <c r="AH274" s="24">
        <f t="shared" si="39"/>
        <v>1</v>
      </c>
      <c r="AI274" s="44">
        <f t="shared" si="39"/>
        <v>0</v>
      </c>
      <c r="AJ274" s="22" t="s">
        <v>676</v>
      </c>
      <c r="AK274" s="302">
        <v>1</v>
      </c>
      <c r="AL274" s="269">
        <v>1822640634</v>
      </c>
      <c r="AM274" s="45" t="s">
        <v>617</v>
      </c>
      <c r="AN274" s="45" t="s">
        <v>618</v>
      </c>
      <c r="AO274" s="25" t="s">
        <v>619</v>
      </c>
      <c r="AP274" s="25" t="s">
        <v>416</v>
      </c>
      <c r="AQ274" s="72"/>
    </row>
    <row r="275" spans="1:43" s="46" customFormat="1" ht="57.75" hidden="1" customHeight="1" x14ac:dyDescent="0.25">
      <c r="A275" s="42" t="s">
        <v>411</v>
      </c>
      <c r="B275" s="43" t="s">
        <v>412</v>
      </c>
      <c r="C275" s="43">
        <v>329</v>
      </c>
      <c r="D275" s="22" t="s">
        <v>674</v>
      </c>
      <c r="E275" s="22" t="s">
        <v>677</v>
      </c>
      <c r="F275" s="23">
        <v>44593</v>
      </c>
      <c r="G275" s="23">
        <v>44620</v>
      </c>
      <c r="H275" s="271"/>
      <c r="I275" s="24">
        <v>0.2</v>
      </c>
      <c r="J275" s="24"/>
      <c r="K275" s="24"/>
      <c r="L275" s="24">
        <v>1</v>
      </c>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39"/>
        <v>1</v>
      </c>
      <c r="AI275" s="44">
        <f t="shared" si="39"/>
        <v>0</v>
      </c>
      <c r="AJ275" s="22" t="s">
        <v>678</v>
      </c>
      <c r="AK275" s="302"/>
      <c r="AL275" s="270"/>
      <c r="AM275" s="45" t="s">
        <v>617</v>
      </c>
      <c r="AN275" s="45" t="s">
        <v>618</v>
      </c>
      <c r="AO275" s="25" t="s">
        <v>619</v>
      </c>
      <c r="AP275" s="25" t="s">
        <v>416</v>
      </c>
      <c r="AQ275" s="72"/>
    </row>
    <row r="276" spans="1:43" s="46" customFormat="1" ht="80.25" hidden="1" customHeight="1" x14ac:dyDescent="0.25">
      <c r="A276" s="42" t="s">
        <v>411</v>
      </c>
      <c r="B276" s="43" t="s">
        <v>412</v>
      </c>
      <c r="C276" s="43">
        <v>329</v>
      </c>
      <c r="D276" s="22" t="s">
        <v>674</v>
      </c>
      <c r="E276" s="22" t="s">
        <v>679</v>
      </c>
      <c r="F276" s="23">
        <v>44621</v>
      </c>
      <c r="G276" s="23" t="s">
        <v>665</v>
      </c>
      <c r="H276" s="271"/>
      <c r="I276" s="24">
        <v>0.6</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39"/>
        <v>1</v>
      </c>
      <c r="AI276" s="44">
        <f t="shared" si="39"/>
        <v>0</v>
      </c>
      <c r="AJ276" s="22" t="s">
        <v>680</v>
      </c>
      <c r="AK276" s="302"/>
      <c r="AL276" s="270"/>
      <c r="AM276" s="45" t="s">
        <v>617</v>
      </c>
      <c r="AN276" s="45" t="s">
        <v>618</v>
      </c>
      <c r="AO276" s="25" t="s">
        <v>619</v>
      </c>
      <c r="AP276" s="25" t="s">
        <v>416</v>
      </c>
      <c r="AQ276" s="72"/>
    </row>
    <row r="277" spans="1:43" s="46" customFormat="1" ht="57" hidden="1" x14ac:dyDescent="0.25">
      <c r="A277" s="42" t="s">
        <v>411</v>
      </c>
      <c r="B277" s="43" t="s">
        <v>412</v>
      </c>
      <c r="C277" s="43">
        <v>329</v>
      </c>
      <c r="D277" s="22" t="s">
        <v>674</v>
      </c>
      <c r="E277" s="22" t="s">
        <v>681</v>
      </c>
      <c r="F277" s="23">
        <v>44896</v>
      </c>
      <c r="G277" s="23">
        <v>44926</v>
      </c>
      <c r="H277" s="271"/>
      <c r="I277" s="24">
        <v>0.1</v>
      </c>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v>1</v>
      </c>
      <c r="AG277" s="24"/>
      <c r="AH277" s="24">
        <f t="shared" si="39"/>
        <v>1</v>
      </c>
      <c r="AI277" s="44">
        <f t="shared" si="39"/>
        <v>0</v>
      </c>
      <c r="AJ277" s="22" t="s">
        <v>682</v>
      </c>
      <c r="AK277" s="302"/>
      <c r="AL277" s="270"/>
      <c r="AM277" s="45" t="s">
        <v>617</v>
      </c>
      <c r="AN277" s="45" t="s">
        <v>618</v>
      </c>
      <c r="AO277" s="25" t="s">
        <v>619</v>
      </c>
      <c r="AP277" s="25" t="s">
        <v>416</v>
      </c>
      <c r="AQ277" s="72"/>
    </row>
    <row r="278" spans="1:43" s="46" customFormat="1" ht="71.25" hidden="1" customHeight="1" x14ac:dyDescent="0.25">
      <c r="A278" s="42" t="s">
        <v>411</v>
      </c>
      <c r="B278" s="43" t="s">
        <v>412</v>
      </c>
      <c r="C278" s="43">
        <v>329</v>
      </c>
      <c r="D278" s="22" t="s">
        <v>683</v>
      </c>
      <c r="E278" s="22" t="s">
        <v>684</v>
      </c>
      <c r="F278" s="23">
        <v>44621</v>
      </c>
      <c r="G278" s="23" t="s">
        <v>665</v>
      </c>
      <c r="H278" s="271">
        <f>SUM(I278:I290)</f>
        <v>1.1000000000000001</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39"/>
        <v>1</v>
      </c>
      <c r="AI278" s="44">
        <f t="shared" si="39"/>
        <v>0</v>
      </c>
      <c r="AJ278" s="55" t="s">
        <v>685</v>
      </c>
      <c r="AK278" s="47" t="s">
        <v>82</v>
      </c>
      <c r="AL278" s="270"/>
      <c r="AM278" s="45" t="s">
        <v>617</v>
      </c>
      <c r="AN278" s="45" t="s">
        <v>618</v>
      </c>
      <c r="AO278" s="25" t="s">
        <v>619</v>
      </c>
      <c r="AP278" s="25" t="s">
        <v>416</v>
      </c>
      <c r="AQ278" s="72"/>
    </row>
    <row r="279" spans="1:43" s="46" customFormat="1" ht="58.5" hidden="1" customHeight="1" x14ac:dyDescent="0.25">
      <c r="A279" s="42" t="s">
        <v>411</v>
      </c>
      <c r="B279" s="43" t="s">
        <v>412</v>
      </c>
      <c r="C279" s="43">
        <v>329</v>
      </c>
      <c r="D279" s="22" t="s">
        <v>683</v>
      </c>
      <c r="E279" s="22" t="s">
        <v>686</v>
      </c>
      <c r="F279" s="23">
        <v>44652</v>
      </c>
      <c r="G279" s="23">
        <v>44681</v>
      </c>
      <c r="H279" s="271"/>
      <c r="I279" s="24">
        <v>0.1</v>
      </c>
      <c r="J279" s="24"/>
      <c r="K279" s="24"/>
      <c r="L279" s="24"/>
      <c r="M279" s="24"/>
      <c r="N279" s="24"/>
      <c r="O279" s="24"/>
      <c r="P279" s="24">
        <v>1</v>
      </c>
      <c r="Q279" s="24"/>
      <c r="R279" s="24"/>
      <c r="S279" s="24"/>
      <c r="T279" s="24"/>
      <c r="U279" s="24"/>
      <c r="V279" s="24"/>
      <c r="W279" s="24"/>
      <c r="X279" s="24"/>
      <c r="Y279" s="24"/>
      <c r="Z279" s="24"/>
      <c r="AA279" s="24"/>
      <c r="AB279" s="24"/>
      <c r="AC279" s="24"/>
      <c r="AD279" s="24"/>
      <c r="AE279" s="24"/>
      <c r="AF279" s="24"/>
      <c r="AG279" s="24"/>
      <c r="AH279" s="24">
        <f t="shared" si="39"/>
        <v>1</v>
      </c>
      <c r="AI279" s="44">
        <f t="shared" si="39"/>
        <v>0</v>
      </c>
      <c r="AJ279" s="55" t="s">
        <v>687</v>
      </c>
      <c r="AK279" s="47" t="s">
        <v>82</v>
      </c>
      <c r="AL279" s="270"/>
      <c r="AM279" s="45" t="s">
        <v>617</v>
      </c>
      <c r="AN279" s="45" t="s">
        <v>618</v>
      </c>
      <c r="AO279" s="25" t="s">
        <v>619</v>
      </c>
      <c r="AP279" s="25" t="s">
        <v>416</v>
      </c>
      <c r="AQ279" s="72"/>
    </row>
    <row r="280" spans="1:43" s="46" customFormat="1" ht="58.5" hidden="1" customHeight="1" x14ac:dyDescent="0.25">
      <c r="A280" s="42" t="s">
        <v>411</v>
      </c>
      <c r="B280" s="43" t="s">
        <v>412</v>
      </c>
      <c r="C280" s="43">
        <v>329</v>
      </c>
      <c r="D280" s="22" t="s">
        <v>683</v>
      </c>
      <c r="E280" s="22" t="s">
        <v>688</v>
      </c>
      <c r="F280" s="23">
        <v>44621</v>
      </c>
      <c r="G280" s="23" t="s">
        <v>665</v>
      </c>
      <c r="H280" s="271"/>
      <c r="I280" s="24">
        <v>0.1</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c r="AE280" s="24"/>
      <c r="AF280" s="24">
        <v>0.25</v>
      </c>
      <c r="AG280" s="24"/>
      <c r="AH280" s="24">
        <f t="shared" si="39"/>
        <v>1</v>
      </c>
      <c r="AI280" s="44">
        <f t="shared" si="39"/>
        <v>0</v>
      </c>
      <c r="AJ280" s="55" t="s">
        <v>689</v>
      </c>
      <c r="AK280" s="47" t="s">
        <v>82</v>
      </c>
      <c r="AL280" s="270"/>
      <c r="AM280" s="45" t="s">
        <v>617</v>
      </c>
      <c r="AN280" s="45" t="s">
        <v>618</v>
      </c>
      <c r="AO280" s="25" t="s">
        <v>619</v>
      </c>
      <c r="AP280" s="25" t="s">
        <v>416</v>
      </c>
      <c r="AQ280" s="72"/>
    </row>
    <row r="281" spans="1:43" s="46" customFormat="1" ht="58.5" hidden="1" customHeight="1" x14ac:dyDescent="0.25">
      <c r="A281" s="42" t="s">
        <v>411</v>
      </c>
      <c r="B281" s="43" t="s">
        <v>412</v>
      </c>
      <c r="C281" s="43">
        <v>329</v>
      </c>
      <c r="D281" s="22" t="s">
        <v>690</v>
      </c>
      <c r="E281" s="22" t="s">
        <v>691</v>
      </c>
      <c r="F281" s="23">
        <v>44621</v>
      </c>
      <c r="G281" s="23" t="s">
        <v>665</v>
      </c>
      <c r="H281" s="271"/>
      <c r="I281" s="24">
        <v>0.1</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c r="AE281" s="24"/>
      <c r="AF281" s="24">
        <v>0.25</v>
      </c>
      <c r="AG281" s="24"/>
      <c r="AH281" s="24">
        <f t="shared" si="39"/>
        <v>1</v>
      </c>
      <c r="AI281" s="44">
        <f t="shared" si="39"/>
        <v>0</v>
      </c>
      <c r="AJ281" s="55" t="s">
        <v>692</v>
      </c>
      <c r="AK281" s="47" t="s">
        <v>82</v>
      </c>
      <c r="AL281" s="270"/>
      <c r="AM281" s="45" t="s">
        <v>617</v>
      </c>
      <c r="AN281" s="45" t="s">
        <v>618</v>
      </c>
      <c r="AO281" s="25" t="s">
        <v>619</v>
      </c>
      <c r="AP281" s="25" t="s">
        <v>416</v>
      </c>
      <c r="AQ281" s="72"/>
    </row>
    <row r="282" spans="1:43" s="46" customFormat="1" ht="58.5" customHeight="1" x14ac:dyDescent="0.25">
      <c r="A282" s="69" t="s">
        <v>411</v>
      </c>
      <c r="B282" s="70" t="s">
        <v>412</v>
      </c>
      <c r="C282" s="70">
        <v>329</v>
      </c>
      <c r="D282" s="71" t="s">
        <v>683</v>
      </c>
      <c r="E282" s="71" t="s">
        <v>693</v>
      </c>
      <c r="F282" s="81">
        <v>44713</v>
      </c>
      <c r="G282" s="81">
        <v>44742</v>
      </c>
      <c r="H282" s="271"/>
      <c r="I282" s="68">
        <v>0.05</v>
      </c>
      <c r="J282" s="68"/>
      <c r="K282" s="68"/>
      <c r="L282" s="68"/>
      <c r="M282" s="68"/>
      <c r="N282" s="68"/>
      <c r="O282" s="68"/>
      <c r="P282" s="68"/>
      <c r="Q282" s="68"/>
      <c r="R282" s="68"/>
      <c r="S282" s="68"/>
      <c r="T282" s="68">
        <v>1</v>
      </c>
      <c r="U282" s="68"/>
      <c r="V282" s="68"/>
      <c r="W282" s="68"/>
      <c r="X282" s="68"/>
      <c r="Y282" s="68"/>
      <c r="Z282" s="68"/>
      <c r="AA282" s="68"/>
      <c r="AB282" s="68"/>
      <c r="AC282" s="68"/>
      <c r="AD282" s="68"/>
      <c r="AE282" s="68"/>
      <c r="AF282" s="68"/>
      <c r="AG282" s="68"/>
      <c r="AH282" s="68">
        <f t="shared" si="39"/>
        <v>1</v>
      </c>
      <c r="AI282" s="77">
        <f t="shared" si="39"/>
        <v>0</v>
      </c>
      <c r="AJ282" s="109" t="s">
        <v>694</v>
      </c>
      <c r="AK282" s="80" t="s">
        <v>82</v>
      </c>
      <c r="AL282" s="270"/>
      <c r="AM282" s="78" t="s">
        <v>617</v>
      </c>
      <c r="AN282" s="78" t="s">
        <v>618</v>
      </c>
      <c r="AO282" s="79" t="s">
        <v>619</v>
      </c>
      <c r="AP282" s="79" t="s">
        <v>416</v>
      </c>
      <c r="AQ282" s="316" t="s">
        <v>951</v>
      </c>
    </row>
    <row r="283" spans="1:43" s="46" customFormat="1" ht="58.5" customHeight="1" x14ac:dyDescent="0.25">
      <c r="A283" s="69" t="s">
        <v>411</v>
      </c>
      <c r="B283" s="70" t="s">
        <v>412</v>
      </c>
      <c r="C283" s="70">
        <v>329</v>
      </c>
      <c r="D283" s="71" t="s">
        <v>683</v>
      </c>
      <c r="E283" s="71" t="s">
        <v>693</v>
      </c>
      <c r="F283" s="93">
        <v>44774</v>
      </c>
      <c r="G283" s="93">
        <v>44804</v>
      </c>
      <c r="H283" s="271"/>
      <c r="I283" s="68">
        <v>0.05</v>
      </c>
      <c r="J283" s="68"/>
      <c r="K283" s="68"/>
      <c r="L283" s="68"/>
      <c r="M283" s="68"/>
      <c r="N283" s="68"/>
      <c r="O283" s="68"/>
      <c r="P283" s="68"/>
      <c r="Q283" s="68"/>
      <c r="R283" s="68"/>
      <c r="S283" s="68"/>
      <c r="T283" s="68"/>
      <c r="U283" s="68"/>
      <c r="V283" s="68"/>
      <c r="W283" s="68"/>
      <c r="X283" s="76">
        <v>1</v>
      </c>
      <c r="Y283" s="68"/>
      <c r="Z283" s="68"/>
      <c r="AA283" s="68"/>
      <c r="AB283" s="68"/>
      <c r="AC283" s="68"/>
      <c r="AD283" s="68"/>
      <c r="AE283" s="68"/>
      <c r="AF283" s="68"/>
      <c r="AG283" s="68"/>
      <c r="AH283" s="68">
        <f t="shared" ref="AH283:AH284" si="44">+J283+L283+N283+P283+R283+T283+V283+X283+Z283+AB283+AD283+AF283</f>
        <v>1</v>
      </c>
      <c r="AI283" s="77">
        <f t="shared" ref="AI283:AI284" si="45">+K283+M283+O283+Q283+S283+U283+W283+Y283+AA283+AC283+AE283+AG283</f>
        <v>0</v>
      </c>
      <c r="AJ283" s="109" t="s">
        <v>694</v>
      </c>
      <c r="AK283" s="80" t="s">
        <v>82</v>
      </c>
      <c r="AL283" s="270"/>
      <c r="AM283" s="78" t="s">
        <v>617</v>
      </c>
      <c r="AN283" s="78" t="s">
        <v>618</v>
      </c>
      <c r="AO283" s="79" t="s">
        <v>619</v>
      </c>
      <c r="AP283" s="79" t="s">
        <v>416</v>
      </c>
      <c r="AQ283" s="317"/>
    </row>
    <row r="284" spans="1:43" s="110" customFormat="1" ht="128.25" x14ac:dyDescent="0.25">
      <c r="A284" s="115" t="s">
        <v>411</v>
      </c>
      <c r="B284" s="116" t="s">
        <v>412</v>
      </c>
      <c r="C284" s="116">
        <v>329</v>
      </c>
      <c r="D284" s="117" t="s">
        <v>952</v>
      </c>
      <c r="E284" s="117" t="s">
        <v>709</v>
      </c>
      <c r="F284" s="118">
        <v>44713</v>
      </c>
      <c r="G284" s="118">
        <v>44926</v>
      </c>
      <c r="H284" s="312"/>
      <c r="I284" s="68">
        <v>0.05</v>
      </c>
      <c r="J284" s="68"/>
      <c r="K284" s="68"/>
      <c r="L284" s="68"/>
      <c r="M284" s="68"/>
      <c r="N284" s="68"/>
      <c r="O284" s="68"/>
      <c r="P284" s="68"/>
      <c r="Q284" s="68"/>
      <c r="R284" s="68"/>
      <c r="S284" s="68"/>
      <c r="T284" s="68">
        <v>0.15</v>
      </c>
      <c r="U284" s="68"/>
      <c r="V284" s="68">
        <v>0.15</v>
      </c>
      <c r="W284" s="68"/>
      <c r="X284" s="68">
        <v>0.15</v>
      </c>
      <c r="Y284" s="68"/>
      <c r="Z284" s="68">
        <v>0.15</v>
      </c>
      <c r="AA284" s="68"/>
      <c r="AB284" s="68">
        <v>0.15</v>
      </c>
      <c r="AC284" s="68"/>
      <c r="AD284" s="68">
        <v>0.15</v>
      </c>
      <c r="AE284" s="68"/>
      <c r="AF284" s="68">
        <v>0.1</v>
      </c>
      <c r="AG284" s="68"/>
      <c r="AH284" s="68">
        <f t="shared" si="44"/>
        <v>1</v>
      </c>
      <c r="AI284" s="77">
        <f t="shared" si="45"/>
        <v>0</v>
      </c>
      <c r="AJ284" s="109" t="s">
        <v>710</v>
      </c>
      <c r="AK284" s="80" t="s">
        <v>82</v>
      </c>
      <c r="AL284" s="318"/>
      <c r="AM284" s="119" t="s">
        <v>617</v>
      </c>
      <c r="AN284" s="119" t="s">
        <v>618</v>
      </c>
      <c r="AO284" s="120" t="s">
        <v>619</v>
      </c>
      <c r="AP284" s="120" t="s">
        <v>416</v>
      </c>
      <c r="AQ284" s="115" t="s">
        <v>953</v>
      </c>
    </row>
    <row r="285" spans="1:43" s="46" customFormat="1" ht="58.5" hidden="1" customHeight="1" x14ac:dyDescent="0.25">
      <c r="A285" s="42" t="s">
        <v>411</v>
      </c>
      <c r="B285" s="43" t="s">
        <v>412</v>
      </c>
      <c r="C285" s="43">
        <v>329</v>
      </c>
      <c r="D285" s="22" t="s">
        <v>683</v>
      </c>
      <c r="E285" s="22" t="s">
        <v>695</v>
      </c>
      <c r="F285" s="23">
        <v>44621</v>
      </c>
      <c r="G285" s="23">
        <v>44742</v>
      </c>
      <c r="H285" s="271"/>
      <c r="I285" s="24">
        <v>0.1</v>
      </c>
      <c r="J285" s="24"/>
      <c r="K285" s="24"/>
      <c r="L285" s="24"/>
      <c r="M285" s="24"/>
      <c r="N285" s="24">
        <v>0.5</v>
      </c>
      <c r="O285" s="24"/>
      <c r="P285" s="24"/>
      <c r="Q285" s="24"/>
      <c r="R285" s="24"/>
      <c r="S285" s="24"/>
      <c r="T285" s="24">
        <v>0.5</v>
      </c>
      <c r="U285" s="24"/>
      <c r="V285" s="24"/>
      <c r="W285" s="24"/>
      <c r="X285" s="24"/>
      <c r="Y285" s="24"/>
      <c r="Z285" s="24"/>
      <c r="AA285" s="24"/>
      <c r="AB285" s="24"/>
      <c r="AC285" s="24"/>
      <c r="AD285" s="24"/>
      <c r="AE285" s="24"/>
      <c r="AF285" s="24"/>
      <c r="AG285" s="24"/>
      <c r="AH285" s="24">
        <f t="shared" si="39"/>
        <v>1</v>
      </c>
      <c r="AI285" s="44">
        <f t="shared" si="39"/>
        <v>0</v>
      </c>
      <c r="AJ285" s="55" t="s">
        <v>696</v>
      </c>
      <c r="AK285" s="47" t="s">
        <v>82</v>
      </c>
      <c r="AL285" s="270"/>
      <c r="AM285" s="45" t="s">
        <v>617</v>
      </c>
      <c r="AN285" s="45" t="s">
        <v>618</v>
      </c>
      <c r="AO285" s="25" t="s">
        <v>619</v>
      </c>
      <c r="AP285" s="25" t="s">
        <v>416</v>
      </c>
      <c r="AQ285" s="72"/>
    </row>
    <row r="286" spans="1:43" s="46" customFormat="1" ht="58.5" hidden="1" customHeight="1" x14ac:dyDescent="0.25">
      <c r="A286" s="42" t="s">
        <v>411</v>
      </c>
      <c r="B286" s="43" t="s">
        <v>412</v>
      </c>
      <c r="C286" s="43">
        <v>329</v>
      </c>
      <c r="D286" s="22" t="s">
        <v>690</v>
      </c>
      <c r="E286" s="22" t="s">
        <v>697</v>
      </c>
      <c r="F286" s="23">
        <v>44743</v>
      </c>
      <c r="G286" s="23">
        <v>44926</v>
      </c>
      <c r="H286" s="271"/>
      <c r="I286" s="24">
        <v>0.1</v>
      </c>
      <c r="J286" s="24"/>
      <c r="K286" s="24"/>
      <c r="L286" s="24"/>
      <c r="M286" s="24"/>
      <c r="N286" s="24"/>
      <c r="O286" s="24"/>
      <c r="P286" s="24"/>
      <c r="Q286" s="24"/>
      <c r="R286" s="24"/>
      <c r="S286" s="24"/>
      <c r="T286" s="24"/>
      <c r="U286" s="24"/>
      <c r="V286" s="24">
        <v>0.3</v>
      </c>
      <c r="W286" s="24"/>
      <c r="X286" s="24"/>
      <c r="Y286" s="24"/>
      <c r="Z286" s="24">
        <v>0.35</v>
      </c>
      <c r="AA286" s="24"/>
      <c r="AB286" s="24"/>
      <c r="AC286" s="24"/>
      <c r="AD286" s="24"/>
      <c r="AE286" s="24"/>
      <c r="AF286" s="24">
        <v>0.35</v>
      </c>
      <c r="AG286" s="24"/>
      <c r="AH286" s="24">
        <f t="shared" si="39"/>
        <v>0.99999999999999989</v>
      </c>
      <c r="AI286" s="44">
        <f t="shared" si="39"/>
        <v>0</v>
      </c>
      <c r="AJ286" s="55" t="s">
        <v>698</v>
      </c>
      <c r="AK286" s="47" t="s">
        <v>82</v>
      </c>
      <c r="AL286" s="270"/>
      <c r="AM286" s="45" t="s">
        <v>617</v>
      </c>
      <c r="AN286" s="45" t="s">
        <v>618</v>
      </c>
      <c r="AO286" s="25" t="s">
        <v>619</v>
      </c>
      <c r="AP286" s="25" t="s">
        <v>416</v>
      </c>
      <c r="AQ286" s="72"/>
    </row>
    <row r="287" spans="1:43" s="46" customFormat="1" ht="58.5" hidden="1" customHeight="1" x14ac:dyDescent="0.25">
      <c r="A287" s="42" t="s">
        <v>411</v>
      </c>
      <c r="B287" s="43" t="s">
        <v>412</v>
      </c>
      <c r="C287" s="43">
        <v>329</v>
      </c>
      <c r="D287" s="22" t="s">
        <v>683</v>
      </c>
      <c r="E287" s="22" t="s">
        <v>699</v>
      </c>
      <c r="F287" s="23">
        <v>44713</v>
      </c>
      <c r="G287" s="23">
        <v>44742</v>
      </c>
      <c r="H287" s="271"/>
      <c r="I287" s="24">
        <v>0.1</v>
      </c>
      <c r="J287" s="24"/>
      <c r="K287" s="24"/>
      <c r="L287" s="24"/>
      <c r="M287" s="24"/>
      <c r="N287" s="24"/>
      <c r="O287" s="24"/>
      <c r="P287" s="24"/>
      <c r="Q287" s="24"/>
      <c r="R287" s="24"/>
      <c r="S287" s="24"/>
      <c r="T287" s="24">
        <v>1</v>
      </c>
      <c r="U287" s="24"/>
      <c r="V287" s="24"/>
      <c r="W287" s="24"/>
      <c r="X287" s="24"/>
      <c r="Y287" s="24"/>
      <c r="Z287" s="24"/>
      <c r="AA287" s="24"/>
      <c r="AB287" s="24"/>
      <c r="AC287" s="24"/>
      <c r="AD287" s="24"/>
      <c r="AE287" s="24"/>
      <c r="AF287" s="24"/>
      <c r="AG287" s="24"/>
      <c r="AH287" s="24">
        <f t="shared" ref="AH287:AI288" si="46">+J287+L287+N287+P287+R287+T287+V287+X287+Z287+AB287+AD287+AF287</f>
        <v>1</v>
      </c>
      <c r="AI287" s="44">
        <f t="shared" si="46"/>
        <v>0</v>
      </c>
      <c r="AJ287" s="55" t="s">
        <v>700</v>
      </c>
      <c r="AK287" s="47" t="s">
        <v>82</v>
      </c>
      <c r="AL287" s="270"/>
      <c r="AM287" s="45" t="s">
        <v>617</v>
      </c>
      <c r="AN287" s="45" t="s">
        <v>618</v>
      </c>
      <c r="AO287" s="25" t="s">
        <v>619</v>
      </c>
      <c r="AP287" s="25" t="s">
        <v>416</v>
      </c>
      <c r="AQ287" s="72"/>
    </row>
    <row r="288" spans="1:43" s="46" customFormat="1" ht="58.5" hidden="1" customHeight="1" x14ac:dyDescent="0.25">
      <c r="A288" s="42" t="s">
        <v>411</v>
      </c>
      <c r="B288" s="43" t="s">
        <v>412</v>
      </c>
      <c r="C288" s="43">
        <v>329</v>
      </c>
      <c r="D288" s="22" t="s">
        <v>683</v>
      </c>
      <c r="E288" s="22" t="s">
        <v>701</v>
      </c>
      <c r="F288" s="23">
        <v>44593</v>
      </c>
      <c r="G288" s="23">
        <v>44926</v>
      </c>
      <c r="H288" s="271"/>
      <c r="I288" s="24">
        <v>0.05</v>
      </c>
      <c r="J288" s="24"/>
      <c r="K288" s="24"/>
      <c r="L288" s="24">
        <v>0.16666666666666669</v>
      </c>
      <c r="M288" s="24"/>
      <c r="N288" s="24"/>
      <c r="O288" s="24"/>
      <c r="P288" s="24">
        <v>0.16666666666666669</v>
      </c>
      <c r="Q288" s="24"/>
      <c r="R288" s="24"/>
      <c r="S288" s="24"/>
      <c r="T288" s="24">
        <v>0.16666666666666669</v>
      </c>
      <c r="U288" s="24"/>
      <c r="V288" s="24"/>
      <c r="W288" s="24"/>
      <c r="X288" s="24">
        <v>0.16666666666666669</v>
      </c>
      <c r="Y288" s="24"/>
      <c r="Z288" s="24"/>
      <c r="AA288" s="24"/>
      <c r="AB288" s="24">
        <v>0.16666666666666669</v>
      </c>
      <c r="AC288" s="24"/>
      <c r="AD288" s="24"/>
      <c r="AE288" s="24"/>
      <c r="AF288" s="24">
        <v>0.16666666666666669</v>
      </c>
      <c r="AG288" s="24"/>
      <c r="AH288" s="24">
        <f t="shared" si="46"/>
        <v>1.0000000000000002</v>
      </c>
      <c r="AI288" s="44">
        <f t="shared" si="46"/>
        <v>0</v>
      </c>
      <c r="AJ288" s="55" t="s">
        <v>702</v>
      </c>
      <c r="AK288" s="47" t="s">
        <v>82</v>
      </c>
      <c r="AL288" s="270"/>
      <c r="AM288" s="45" t="s">
        <v>617</v>
      </c>
      <c r="AN288" s="45" t="s">
        <v>618</v>
      </c>
      <c r="AO288" s="25" t="s">
        <v>619</v>
      </c>
      <c r="AP288" s="25" t="s">
        <v>416</v>
      </c>
      <c r="AQ288" s="72"/>
    </row>
    <row r="289" spans="1:43" s="46" customFormat="1" ht="58.5" hidden="1" customHeight="1" x14ac:dyDescent="0.25">
      <c r="A289" s="42" t="s">
        <v>411</v>
      </c>
      <c r="B289" s="43" t="s">
        <v>412</v>
      </c>
      <c r="C289" s="43">
        <v>329</v>
      </c>
      <c r="D289" s="56" t="s">
        <v>703</v>
      </c>
      <c r="E289" s="57" t="s">
        <v>704</v>
      </c>
      <c r="F289" s="52">
        <v>44621</v>
      </c>
      <c r="G289" s="58" t="s">
        <v>665</v>
      </c>
      <c r="H289" s="271"/>
      <c r="I289" s="59">
        <v>0.1</v>
      </c>
      <c r="J289" s="58" t="s">
        <v>705</v>
      </c>
      <c r="K289" s="58" t="s">
        <v>705</v>
      </c>
      <c r="L289" s="58" t="s">
        <v>705</v>
      </c>
      <c r="M289" s="58" t="s">
        <v>705</v>
      </c>
      <c r="N289" s="59">
        <v>0.25</v>
      </c>
      <c r="O289" s="58" t="s">
        <v>705</v>
      </c>
      <c r="P289" s="58" t="s">
        <v>705</v>
      </c>
      <c r="Q289" s="58" t="s">
        <v>705</v>
      </c>
      <c r="R289" s="58" t="s">
        <v>705</v>
      </c>
      <c r="S289" s="58" t="s">
        <v>705</v>
      </c>
      <c r="T289" s="59">
        <v>0.25</v>
      </c>
      <c r="U289" s="58" t="s">
        <v>705</v>
      </c>
      <c r="V289" s="58" t="s">
        <v>705</v>
      </c>
      <c r="W289" s="58" t="s">
        <v>705</v>
      </c>
      <c r="X289" s="58" t="s">
        <v>705</v>
      </c>
      <c r="Y289" s="58" t="s">
        <v>705</v>
      </c>
      <c r="Z289" s="59">
        <v>0.25</v>
      </c>
      <c r="AA289" s="58" t="s">
        <v>705</v>
      </c>
      <c r="AB289" s="58" t="s">
        <v>705</v>
      </c>
      <c r="AC289" s="58" t="s">
        <v>705</v>
      </c>
      <c r="AD289" s="58" t="s">
        <v>705</v>
      </c>
      <c r="AE289" s="58" t="s">
        <v>705</v>
      </c>
      <c r="AF289" s="59">
        <v>0.25</v>
      </c>
      <c r="AG289" s="58" t="s">
        <v>705</v>
      </c>
      <c r="AH289" s="59">
        <v>1</v>
      </c>
      <c r="AI289" s="60">
        <v>0</v>
      </c>
      <c r="AJ289" s="61" t="s">
        <v>706</v>
      </c>
      <c r="AK289" s="47" t="s">
        <v>82</v>
      </c>
      <c r="AL289" s="270"/>
      <c r="AM289" s="45" t="s">
        <v>617</v>
      </c>
      <c r="AN289" s="58" t="s">
        <v>618</v>
      </c>
      <c r="AO289" s="58" t="s">
        <v>619</v>
      </c>
      <c r="AP289" s="58" t="s">
        <v>416</v>
      </c>
      <c r="AQ289" s="72"/>
    </row>
    <row r="290" spans="1:43" s="46" customFormat="1" ht="58.5" hidden="1" customHeight="1" x14ac:dyDescent="0.25">
      <c r="A290" s="42" t="s">
        <v>411</v>
      </c>
      <c r="B290" s="43" t="s">
        <v>412</v>
      </c>
      <c r="C290" s="43">
        <v>329</v>
      </c>
      <c r="D290" s="22" t="s">
        <v>683</v>
      </c>
      <c r="E290" s="22" t="s">
        <v>707</v>
      </c>
      <c r="F290" s="23">
        <v>44652</v>
      </c>
      <c r="G290" s="23">
        <v>44742</v>
      </c>
      <c r="H290" s="271"/>
      <c r="I290" s="24">
        <v>0.1</v>
      </c>
      <c r="J290" s="24"/>
      <c r="K290" s="24"/>
      <c r="L290" s="24"/>
      <c r="M290" s="24"/>
      <c r="N290" s="24"/>
      <c r="O290" s="24"/>
      <c r="P290" s="24">
        <v>0.5</v>
      </c>
      <c r="Q290" s="24"/>
      <c r="R290" s="24"/>
      <c r="S290" s="24"/>
      <c r="T290" s="24">
        <v>0.5</v>
      </c>
      <c r="U290" s="24"/>
      <c r="V290" s="24"/>
      <c r="W290" s="24"/>
      <c r="X290" s="24"/>
      <c r="Y290" s="24"/>
      <c r="Z290" s="24"/>
      <c r="AA290" s="24"/>
      <c r="AB290" s="24"/>
      <c r="AC290" s="24"/>
      <c r="AD290" s="24"/>
      <c r="AE290" s="24"/>
      <c r="AF290" s="24"/>
      <c r="AG290" s="24"/>
      <c r="AH290" s="24">
        <f t="shared" ref="AH290:AI303" si="47">+J290+L290+N290+P290+R290+T290+V290+X290+Z290+AB290+AD290+AF290</f>
        <v>1</v>
      </c>
      <c r="AI290" s="44">
        <f t="shared" si="47"/>
        <v>0</v>
      </c>
      <c r="AJ290" s="55" t="s">
        <v>708</v>
      </c>
      <c r="AK290" s="47" t="s">
        <v>82</v>
      </c>
      <c r="AL290" s="270"/>
      <c r="AM290" s="45" t="s">
        <v>617</v>
      </c>
      <c r="AN290" s="45" t="s">
        <v>618</v>
      </c>
      <c r="AO290" s="25" t="s">
        <v>619</v>
      </c>
      <c r="AP290" s="25" t="s">
        <v>416</v>
      </c>
      <c r="AQ290" s="72"/>
    </row>
    <row r="291" spans="1:43" s="46" customFormat="1" ht="117.75" hidden="1" customHeight="1" x14ac:dyDescent="0.25">
      <c r="A291" s="42" t="s">
        <v>411</v>
      </c>
      <c r="B291" s="43" t="s">
        <v>412</v>
      </c>
      <c r="C291" s="43">
        <v>329</v>
      </c>
      <c r="D291" s="22" t="s">
        <v>711</v>
      </c>
      <c r="E291" s="22" t="s">
        <v>712</v>
      </c>
      <c r="F291" s="23">
        <v>44621</v>
      </c>
      <c r="G291" s="23">
        <v>44926</v>
      </c>
      <c r="H291" s="264">
        <f>+I291+I292+I293+I294+I295+I296+I297+I298+I299+I300+I301+I303+I304+I305+I306+I307+I308</f>
        <v>1.0000000000000002</v>
      </c>
      <c r="I291" s="24">
        <v>0.1</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47"/>
        <v>1</v>
      </c>
      <c r="AI291" s="44">
        <f t="shared" si="47"/>
        <v>0</v>
      </c>
      <c r="AJ291" s="22" t="s">
        <v>713</v>
      </c>
      <c r="AK291" s="290">
        <v>1</v>
      </c>
      <c r="AL291" s="270"/>
      <c r="AM291" s="45" t="s">
        <v>617</v>
      </c>
      <c r="AN291" s="45" t="s">
        <v>618</v>
      </c>
      <c r="AO291" s="25" t="s">
        <v>619</v>
      </c>
      <c r="AP291" s="25" t="s">
        <v>416</v>
      </c>
      <c r="AQ291" s="72"/>
    </row>
    <row r="292" spans="1:43" s="46" customFormat="1" ht="102.75" hidden="1" customHeight="1" x14ac:dyDescent="0.25">
      <c r="A292" s="42" t="s">
        <v>411</v>
      </c>
      <c r="B292" s="43" t="s">
        <v>412</v>
      </c>
      <c r="C292" s="43">
        <v>329</v>
      </c>
      <c r="D292" s="22" t="s">
        <v>711</v>
      </c>
      <c r="E292" s="22" t="s">
        <v>714</v>
      </c>
      <c r="F292" s="23">
        <v>44713</v>
      </c>
      <c r="G292" s="23">
        <v>44926</v>
      </c>
      <c r="H292" s="265"/>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715</v>
      </c>
      <c r="AK292" s="292"/>
      <c r="AL292" s="270"/>
      <c r="AM292" s="45" t="s">
        <v>617</v>
      </c>
      <c r="AN292" s="45" t="s">
        <v>618</v>
      </c>
      <c r="AO292" s="25" t="s">
        <v>619</v>
      </c>
      <c r="AP292" s="25" t="s">
        <v>416</v>
      </c>
      <c r="AQ292" s="72"/>
    </row>
    <row r="293" spans="1:43" s="46" customFormat="1" ht="156.75" hidden="1" customHeight="1" x14ac:dyDescent="0.25">
      <c r="A293" s="42" t="s">
        <v>411</v>
      </c>
      <c r="B293" s="43" t="s">
        <v>412</v>
      </c>
      <c r="C293" s="43">
        <v>329</v>
      </c>
      <c r="D293" s="22" t="s">
        <v>716</v>
      </c>
      <c r="E293" s="22" t="s">
        <v>717</v>
      </c>
      <c r="F293" s="23">
        <v>44621</v>
      </c>
      <c r="G293" s="23">
        <v>44926</v>
      </c>
      <c r="H293" s="265"/>
      <c r="I293" s="24">
        <v>0.05</v>
      </c>
      <c r="J293" s="24"/>
      <c r="K293" s="24"/>
      <c r="L293" s="24"/>
      <c r="M293" s="24"/>
      <c r="N293" s="24">
        <v>0.25</v>
      </c>
      <c r="O293" s="24"/>
      <c r="P293" s="24"/>
      <c r="Q293" s="24"/>
      <c r="R293" s="24"/>
      <c r="S293" s="24"/>
      <c r="T293" s="24">
        <v>0.25</v>
      </c>
      <c r="U293" s="24"/>
      <c r="V293" s="24"/>
      <c r="W293" s="24"/>
      <c r="X293" s="24"/>
      <c r="Y293" s="24"/>
      <c r="Z293" s="24">
        <v>0.25</v>
      </c>
      <c r="AA293" s="24"/>
      <c r="AB293" s="24"/>
      <c r="AC293" s="24"/>
      <c r="AD293" s="24">
        <v>0.25</v>
      </c>
      <c r="AE293" s="24"/>
      <c r="AF293" s="24"/>
      <c r="AG293" s="24"/>
      <c r="AH293" s="24">
        <f t="shared" si="47"/>
        <v>1</v>
      </c>
      <c r="AI293" s="44">
        <f t="shared" si="47"/>
        <v>0</v>
      </c>
      <c r="AJ293" s="22" t="s">
        <v>702</v>
      </c>
      <c r="AK293" s="47" t="s">
        <v>82</v>
      </c>
      <c r="AL293" s="270"/>
      <c r="AM293" s="45" t="s">
        <v>617</v>
      </c>
      <c r="AN293" s="45" t="s">
        <v>618</v>
      </c>
      <c r="AO293" s="25" t="s">
        <v>619</v>
      </c>
      <c r="AP293" s="25" t="s">
        <v>416</v>
      </c>
      <c r="AQ293" s="72"/>
    </row>
    <row r="294" spans="1:43" s="46" customFormat="1" ht="115.5" hidden="1" customHeight="1" x14ac:dyDescent="0.25">
      <c r="A294" s="42" t="s">
        <v>411</v>
      </c>
      <c r="B294" s="43" t="s">
        <v>412</v>
      </c>
      <c r="C294" s="43">
        <v>329</v>
      </c>
      <c r="D294" s="22" t="s">
        <v>716</v>
      </c>
      <c r="E294" s="22" t="s">
        <v>718</v>
      </c>
      <c r="F294" s="23">
        <v>44621</v>
      </c>
      <c r="G294" s="23">
        <v>44926</v>
      </c>
      <c r="H294" s="265"/>
      <c r="I294" s="24">
        <v>0.05</v>
      </c>
      <c r="J294" s="24"/>
      <c r="K294" s="24"/>
      <c r="L294" s="24"/>
      <c r="M294" s="24"/>
      <c r="N294" s="24">
        <v>0.25</v>
      </c>
      <c r="O294" s="24"/>
      <c r="P294" s="24"/>
      <c r="Q294" s="24"/>
      <c r="R294" s="24"/>
      <c r="S294" s="24"/>
      <c r="T294" s="24">
        <v>0.25</v>
      </c>
      <c r="U294" s="24"/>
      <c r="V294" s="24"/>
      <c r="W294" s="24"/>
      <c r="X294" s="24"/>
      <c r="Y294" s="24"/>
      <c r="Z294" s="24">
        <v>0.25</v>
      </c>
      <c r="AA294" s="24"/>
      <c r="AB294" s="24"/>
      <c r="AC294" s="24"/>
      <c r="AD294" s="24">
        <v>0.25</v>
      </c>
      <c r="AE294" s="24"/>
      <c r="AF294" s="24"/>
      <c r="AG294" s="24"/>
      <c r="AH294" s="24">
        <f t="shared" si="47"/>
        <v>1</v>
      </c>
      <c r="AI294" s="44">
        <f t="shared" si="47"/>
        <v>0</v>
      </c>
      <c r="AJ294" s="22" t="s">
        <v>719</v>
      </c>
      <c r="AK294" s="47" t="s">
        <v>82</v>
      </c>
      <c r="AL294" s="270"/>
      <c r="AM294" s="45" t="s">
        <v>617</v>
      </c>
      <c r="AN294" s="45" t="s">
        <v>618</v>
      </c>
      <c r="AO294" s="25" t="s">
        <v>619</v>
      </c>
      <c r="AP294" s="25" t="s">
        <v>416</v>
      </c>
      <c r="AQ294" s="72"/>
    </row>
    <row r="295" spans="1:43" s="46" customFormat="1" ht="189.75" hidden="1" customHeight="1" x14ac:dyDescent="0.25">
      <c r="A295" s="42" t="s">
        <v>411</v>
      </c>
      <c r="B295" s="43" t="s">
        <v>412</v>
      </c>
      <c r="C295" s="43">
        <v>329</v>
      </c>
      <c r="D295" s="22" t="s">
        <v>720</v>
      </c>
      <c r="E295" s="22" t="s">
        <v>721</v>
      </c>
      <c r="F295" s="23">
        <v>44621</v>
      </c>
      <c r="G295" s="23">
        <v>44926</v>
      </c>
      <c r="H295" s="265"/>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47"/>
        <v>1</v>
      </c>
      <c r="AI295" s="44">
        <f t="shared" si="47"/>
        <v>0</v>
      </c>
      <c r="AJ295" s="22" t="s">
        <v>706</v>
      </c>
      <c r="AK295" s="47" t="s">
        <v>82</v>
      </c>
      <c r="AL295" s="270"/>
      <c r="AM295" s="45" t="s">
        <v>617</v>
      </c>
      <c r="AN295" s="45" t="s">
        <v>618</v>
      </c>
      <c r="AO295" s="25" t="s">
        <v>619</v>
      </c>
      <c r="AP295" s="25" t="s">
        <v>416</v>
      </c>
      <c r="AQ295" s="72"/>
    </row>
    <row r="296" spans="1:43" s="46" customFormat="1" ht="189.75" hidden="1" customHeight="1" x14ac:dyDescent="0.25">
      <c r="A296" s="42" t="s">
        <v>411</v>
      </c>
      <c r="B296" s="43" t="s">
        <v>412</v>
      </c>
      <c r="C296" s="43">
        <v>329</v>
      </c>
      <c r="D296" s="22" t="s">
        <v>722</v>
      </c>
      <c r="E296" s="22" t="s">
        <v>723</v>
      </c>
      <c r="F296" s="23">
        <v>44835</v>
      </c>
      <c r="G296" s="23">
        <v>44865</v>
      </c>
      <c r="H296" s="265"/>
      <c r="I296" s="24">
        <v>0.05</v>
      </c>
      <c r="J296" s="24"/>
      <c r="K296" s="24"/>
      <c r="L296" s="24"/>
      <c r="M296" s="24"/>
      <c r="N296" s="24"/>
      <c r="O296" s="24"/>
      <c r="P296" s="24"/>
      <c r="Q296" s="24"/>
      <c r="R296" s="24"/>
      <c r="S296" s="24"/>
      <c r="T296" s="24"/>
      <c r="U296" s="24"/>
      <c r="V296" s="24"/>
      <c r="W296" s="24"/>
      <c r="X296" s="24"/>
      <c r="Y296" s="24"/>
      <c r="Z296" s="24"/>
      <c r="AA296" s="24"/>
      <c r="AB296" s="24">
        <v>1</v>
      </c>
      <c r="AC296" s="24"/>
      <c r="AD296" s="24"/>
      <c r="AE296" s="24"/>
      <c r="AF296" s="24"/>
      <c r="AG296" s="24"/>
      <c r="AH296" s="24">
        <f t="shared" si="47"/>
        <v>1</v>
      </c>
      <c r="AI296" s="44">
        <f t="shared" si="47"/>
        <v>0</v>
      </c>
      <c r="AJ296" s="22" t="s">
        <v>724</v>
      </c>
      <c r="AK296" s="47" t="s">
        <v>82</v>
      </c>
      <c r="AL296" s="270"/>
      <c r="AM296" s="45" t="s">
        <v>617</v>
      </c>
      <c r="AN296" s="45" t="s">
        <v>618</v>
      </c>
      <c r="AO296" s="25" t="s">
        <v>619</v>
      </c>
      <c r="AP296" s="25" t="s">
        <v>416</v>
      </c>
      <c r="AQ296" s="72"/>
    </row>
    <row r="297" spans="1:43" s="46" customFormat="1" ht="107.25" hidden="1" customHeight="1" x14ac:dyDescent="0.25">
      <c r="A297" s="42" t="s">
        <v>411</v>
      </c>
      <c r="B297" s="43" t="s">
        <v>412</v>
      </c>
      <c r="C297" s="43">
        <v>329</v>
      </c>
      <c r="D297" s="22" t="s">
        <v>711</v>
      </c>
      <c r="E297" s="22" t="s">
        <v>725</v>
      </c>
      <c r="F297" s="23">
        <v>44652</v>
      </c>
      <c r="G297" s="23">
        <v>44926</v>
      </c>
      <c r="H297" s="265"/>
      <c r="I297" s="24">
        <v>0.05</v>
      </c>
      <c r="J297" s="24"/>
      <c r="K297" s="24"/>
      <c r="L297" s="24"/>
      <c r="M297" s="24"/>
      <c r="N297" s="24"/>
      <c r="O297" s="24"/>
      <c r="P297" s="24">
        <v>0.35</v>
      </c>
      <c r="Q297" s="24"/>
      <c r="R297" s="24"/>
      <c r="S297" s="24"/>
      <c r="T297" s="24"/>
      <c r="U297" s="24"/>
      <c r="V297" s="24"/>
      <c r="W297" s="24"/>
      <c r="X297" s="24"/>
      <c r="Y297" s="24"/>
      <c r="Z297" s="24">
        <v>0.35</v>
      </c>
      <c r="AA297" s="24"/>
      <c r="AB297" s="24"/>
      <c r="AC297" s="24"/>
      <c r="AD297" s="24">
        <v>0.3</v>
      </c>
      <c r="AE297" s="24"/>
      <c r="AF297" s="24"/>
      <c r="AG297" s="24"/>
      <c r="AH297" s="24">
        <f t="shared" si="47"/>
        <v>1</v>
      </c>
      <c r="AI297" s="44">
        <f t="shared" si="47"/>
        <v>0</v>
      </c>
      <c r="AJ297" s="22" t="s">
        <v>726</v>
      </c>
      <c r="AK297" s="47" t="s">
        <v>82</v>
      </c>
      <c r="AL297" s="270"/>
      <c r="AM297" s="45" t="s">
        <v>617</v>
      </c>
      <c r="AN297" s="45" t="s">
        <v>618</v>
      </c>
      <c r="AO297" s="25" t="s">
        <v>619</v>
      </c>
      <c r="AP297" s="25" t="s">
        <v>416</v>
      </c>
      <c r="AQ297" s="72"/>
    </row>
    <row r="298" spans="1:43" s="46" customFormat="1" ht="201" hidden="1" customHeight="1" x14ac:dyDescent="0.25">
      <c r="A298" s="42" t="s">
        <v>411</v>
      </c>
      <c r="B298" s="43" t="s">
        <v>412</v>
      </c>
      <c r="C298" s="43">
        <v>329</v>
      </c>
      <c r="D298" s="22" t="s">
        <v>722</v>
      </c>
      <c r="E298" s="22" t="s">
        <v>727</v>
      </c>
      <c r="F298" s="23">
        <v>44593</v>
      </c>
      <c r="G298" s="23">
        <v>44651</v>
      </c>
      <c r="H298" s="265"/>
      <c r="I298" s="24">
        <v>0.05</v>
      </c>
      <c r="J298" s="24"/>
      <c r="K298" s="24"/>
      <c r="L298" s="24">
        <v>0.5</v>
      </c>
      <c r="M298" s="24"/>
      <c r="N298" s="24">
        <v>0.5</v>
      </c>
      <c r="O298" s="24"/>
      <c r="P298" s="24"/>
      <c r="Q298" s="24"/>
      <c r="R298" s="24"/>
      <c r="S298" s="24"/>
      <c r="T298" s="24"/>
      <c r="U298" s="24"/>
      <c r="V298" s="24"/>
      <c r="W298" s="24"/>
      <c r="X298" s="24"/>
      <c r="Y298" s="24"/>
      <c r="Z298" s="24"/>
      <c r="AA298" s="24"/>
      <c r="AB298" s="24"/>
      <c r="AC298" s="24"/>
      <c r="AD298" s="24"/>
      <c r="AE298" s="24"/>
      <c r="AF298" s="24"/>
      <c r="AG298" s="24"/>
      <c r="AH298" s="24">
        <f t="shared" si="47"/>
        <v>1</v>
      </c>
      <c r="AI298" s="44">
        <f t="shared" si="47"/>
        <v>0</v>
      </c>
      <c r="AJ298" s="22" t="s">
        <v>728</v>
      </c>
      <c r="AK298" s="47" t="s">
        <v>82</v>
      </c>
      <c r="AL298" s="270"/>
      <c r="AM298" s="45" t="s">
        <v>617</v>
      </c>
      <c r="AN298" s="45" t="s">
        <v>618</v>
      </c>
      <c r="AO298" s="25" t="s">
        <v>619</v>
      </c>
      <c r="AP298" s="25" t="s">
        <v>416</v>
      </c>
      <c r="AQ298" s="72"/>
    </row>
    <row r="299" spans="1:43" s="46" customFormat="1" ht="127.5" hidden="1" customHeight="1" x14ac:dyDescent="0.25">
      <c r="A299" s="42" t="s">
        <v>411</v>
      </c>
      <c r="B299" s="43" t="s">
        <v>412</v>
      </c>
      <c r="C299" s="43">
        <v>329</v>
      </c>
      <c r="D299" s="22" t="s">
        <v>711</v>
      </c>
      <c r="E299" s="22" t="s">
        <v>729</v>
      </c>
      <c r="F299" s="23">
        <v>44562</v>
      </c>
      <c r="G299" s="23">
        <v>44926</v>
      </c>
      <c r="H299" s="265"/>
      <c r="I299" s="24">
        <v>0.05</v>
      </c>
      <c r="J299" s="24">
        <v>8.3333333333333343E-2</v>
      </c>
      <c r="K299" s="24"/>
      <c r="L299" s="24">
        <v>8.3333333333333343E-2</v>
      </c>
      <c r="M299" s="24"/>
      <c r="N299" s="24">
        <v>8.3333333333333343E-2</v>
      </c>
      <c r="O299" s="24"/>
      <c r="P299" s="24">
        <v>8.3333333333333343E-2</v>
      </c>
      <c r="Q299" s="24"/>
      <c r="R299" s="24">
        <v>8.3333333333333343E-2</v>
      </c>
      <c r="S299" s="24"/>
      <c r="T299" s="24">
        <v>8.3333333333333343E-2</v>
      </c>
      <c r="U299" s="24"/>
      <c r="V299" s="24">
        <v>8.3333333333333343E-2</v>
      </c>
      <c r="W299" s="24"/>
      <c r="X299" s="24">
        <v>8.3333333333333343E-2</v>
      </c>
      <c r="Y299" s="24"/>
      <c r="Z299" s="24">
        <v>8.3333333333333343E-2</v>
      </c>
      <c r="AA299" s="24"/>
      <c r="AB299" s="24">
        <v>8.3333333333333343E-2</v>
      </c>
      <c r="AC299" s="24"/>
      <c r="AD299" s="24">
        <v>8.3333333333333343E-2</v>
      </c>
      <c r="AE299" s="24"/>
      <c r="AF299" s="24">
        <v>8.3333333333333343E-2</v>
      </c>
      <c r="AG299" s="24"/>
      <c r="AH299" s="24">
        <f t="shared" si="47"/>
        <v>1.0000000000000002</v>
      </c>
      <c r="AI299" s="44">
        <f t="shared" si="47"/>
        <v>0</v>
      </c>
      <c r="AJ299" s="22" t="s">
        <v>730</v>
      </c>
      <c r="AK299" s="47" t="s">
        <v>82</v>
      </c>
      <c r="AL299" s="270"/>
      <c r="AM299" s="45" t="s">
        <v>617</v>
      </c>
      <c r="AN299" s="45" t="s">
        <v>618</v>
      </c>
      <c r="AO299" s="25" t="s">
        <v>619</v>
      </c>
      <c r="AP299" s="25" t="s">
        <v>416</v>
      </c>
      <c r="AQ299" s="72"/>
    </row>
    <row r="300" spans="1:43" s="46" customFormat="1" ht="108.75" hidden="1" customHeight="1" x14ac:dyDescent="0.25">
      <c r="A300" s="42" t="s">
        <v>411</v>
      </c>
      <c r="B300" s="43" t="s">
        <v>412</v>
      </c>
      <c r="C300" s="43">
        <v>329</v>
      </c>
      <c r="D300" s="22" t="s">
        <v>711</v>
      </c>
      <c r="E300" s="22" t="s">
        <v>731</v>
      </c>
      <c r="F300" s="23">
        <v>44621</v>
      </c>
      <c r="G300" s="23">
        <v>44926</v>
      </c>
      <c r="H300" s="265"/>
      <c r="I300" s="24">
        <v>0.05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47"/>
        <v>1</v>
      </c>
      <c r="AI300" s="44">
        <f t="shared" si="47"/>
        <v>0</v>
      </c>
      <c r="AJ300" s="22" t="s">
        <v>732</v>
      </c>
      <c r="AK300" s="47" t="s">
        <v>82</v>
      </c>
      <c r="AL300" s="270"/>
      <c r="AM300" s="45" t="s">
        <v>617</v>
      </c>
      <c r="AN300" s="45" t="s">
        <v>618</v>
      </c>
      <c r="AO300" s="25" t="s">
        <v>619</v>
      </c>
      <c r="AP300" s="25" t="s">
        <v>416</v>
      </c>
      <c r="AQ300" s="72"/>
    </row>
    <row r="301" spans="1:43" s="46" customFormat="1" ht="142.5" x14ac:dyDescent="0.25">
      <c r="A301" s="69" t="s">
        <v>411</v>
      </c>
      <c r="B301" s="70" t="s">
        <v>412</v>
      </c>
      <c r="C301" s="70">
        <v>329</v>
      </c>
      <c r="D301" s="71" t="s">
        <v>711</v>
      </c>
      <c r="E301" s="71" t="s">
        <v>902</v>
      </c>
      <c r="F301" s="81">
        <v>44562</v>
      </c>
      <c r="G301" s="81">
        <v>44926</v>
      </c>
      <c r="H301" s="265"/>
      <c r="I301" s="68">
        <v>0.15</v>
      </c>
      <c r="J301" s="68">
        <v>8.3333333333333343E-2</v>
      </c>
      <c r="K301" s="68"/>
      <c r="L301" s="68">
        <v>8.3333333333333343E-2</v>
      </c>
      <c r="M301" s="68"/>
      <c r="N301" s="68">
        <v>8.3333333333333343E-2</v>
      </c>
      <c r="O301" s="68"/>
      <c r="P301" s="68">
        <v>8.3333333333333343E-2</v>
      </c>
      <c r="Q301" s="68"/>
      <c r="R301" s="68">
        <v>8.3333333333333343E-2</v>
      </c>
      <c r="S301" s="68"/>
      <c r="T301" s="68">
        <v>8.3333333333333343E-2</v>
      </c>
      <c r="U301" s="68"/>
      <c r="V301" s="68">
        <v>8.3333333333333343E-2</v>
      </c>
      <c r="W301" s="68"/>
      <c r="X301" s="68">
        <v>8.3333333333333343E-2</v>
      </c>
      <c r="Y301" s="68"/>
      <c r="Z301" s="68">
        <v>8.3333333333333343E-2</v>
      </c>
      <c r="AA301" s="68"/>
      <c r="AB301" s="68">
        <v>8.3333333333333343E-2</v>
      </c>
      <c r="AC301" s="68"/>
      <c r="AD301" s="68">
        <v>8.3333333333333343E-2</v>
      </c>
      <c r="AE301" s="68"/>
      <c r="AF301" s="68">
        <v>8.3333333333333343E-2</v>
      </c>
      <c r="AG301" s="68"/>
      <c r="AH301" s="68"/>
      <c r="AI301" s="77"/>
      <c r="AJ301" s="71" t="s">
        <v>734</v>
      </c>
      <c r="AK301" s="80" t="s">
        <v>82</v>
      </c>
      <c r="AL301" s="270"/>
      <c r="AM301" s="78" t="s">
        <v>617</v>
      </c>
      <c r="AN301" s="78" t="s">
        <v>618</v>
      </c>
      <c r="AO301" s="79" t="s">
        <v>619</v>
      </c>
      <c r="AP301" s="79" t="s">
        <v>416</v>
      </c>
      <c r="AQ301" s="316" t="s">
        <v>954</v>
      </c>
    </row>
    <row r="302" spans="1:43" s="46" customFormat="1" ht="142.5" x14ac:dyDescent="0.25">
      <c r="A302" s="69" t="s">
        <v>411</v>
      </c>
      <c r="B302" s="70" t="s">
        <v>412</v>
      </c>
      <c r="C302" s="70">
        <v>329</v>
      </c>
      <c r="D302" s="71" t="s">
        <v>711</v>
      </c>
      <c r="E302" s="92" t="s">
        <v>733</v>
      </c>
      <c r="F302" s="81">
        <v>44562</v>
      </c>
      <c r="G302" s="81">
        <v>44926</v>
      </c>
      <c r="H302" s="265"/>
      <c r="I302" s="68">
        <v>0.15</v>
      </c>
      <c r="J302" s="68">
        <v>8.3333333333333343E-2</v>
      </c>
      <c r="K302" s="68"/>
      <c r="L302" s="68">
        <v>8.3333333333333343E-2</v>
      </c>
      <c r="M302" s="68"/>
      <c r="N302" s="68">
        <v>8.3333333333333343E-2</v>
      </c>
      <c r="O302" s="68"/>
      <c r="P302" s="68">
        <v>8.3333333333333343E-2</v>
      </c>
      <c r="Q302" s="68"/>
      <c r="R302" s="68">
        <v>8.3333333333333343E-2</v>
      </c>
      <c r="S302" s="68"/>
      <c r="T302" s="68">
        <v>8.3333333333333343E-2</v>
      </c>
      <c r="U302" s="68"/>
      <c r="V302" s="68">
        <v>8.3333333333333343E-2</v>
      </c>
      <c r="W302" s="68"/>
      <c r="X302" s="68">
        <v>8.3333333333333343E-2</v>
      </c>
      <c r="Y302" s="68"/>
      <c r="Z302" s="68">
        <v>8.3333333333333343E-2</v>
      </c>
      <c r="AA302" s="68"/>
      <c r="AB302" s="68">
        <v>8.3333333333333343E-2</v>
      </c>
      <c r="AC302" s="68"/>
      <c r="AD302" s="68">
        <v>8.3333333333333343E-2</v>
      </c>
      <c r="AE302" s="68"/>
      <c r="AF302" s="68">
        <v>8.3333333333333343E-2</v>
      </c>
      <c r="AG302" s="68"/>
      <c r="AH302" s="68"/>
      <c r="AI302" s="77"/>
      <c r="AJ302" s="71" t="s">
        <v>734</v>
      </c>
      <c r="AK302" s="80" t="s">
        <v>82</v>
      </c>
      <c r="AL302" s="270"/>
      <c r="AM302" s="78" t="s">
        <v>617</v>
      </c>
      <c r="AN302" s="78" t="s">
        <v>618</v>
      </c>
      <c r="AO302" s="79" t="s">
        <v>619</v>
      </c>
      <c r="AP302" s="79" t="s">
        <v>416</v>
      </c>
      <c r="AQ302" s="317"/>
    </row>
    <row r="303" spans="1:43" s="46" customFormat="1" ht="114" hidden="1" customHeight="1" x14ac:dyDescent="0.25">
      <c r="A303" s="42" t="s">
        <v>411</v>
      </c>
      <c r="B303" s="43" t="s">
        <v>412</v>
      </c>
      <c r="C303" s="43">
        <v>329</v>
      </c>
      <c r="D303" s="22" t="s">
        <v>735</v>
      </c>
      <c r="E303" s="22" t="s">
        <v>736</v>
      </c>
      <c r="F303" s="23">
        <v>44713</v>
      </c>
      <c r="G303" s="23">
        <v>44895</v>
      </c>
      <c r="H303" s="265"/>
      <c r="I303" s="24">
        <v>0.05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47"/>
        <v>1</v>
      </c>
      <c r="AI303" s="44">
        <f t="shared" si="47"/>
        <v>0</v>
      </c>
      <c r="AJ303" s="22" t="s">
        <v>737</v>
      </c>
      <c r="AK303" s="47" t="s">
        <v>82</v>
      </c>
      <c r="AL303" s="270"/>
      <c r="AM303" s="45" t="s">
        <v>617</v>
      </c>
      <c r="AN303" s="45" t="s">
        <v>618</v>
      </c>
      <c r="AO303" s="25" t="s">
        <v>619</v>
      </c>
      <c r="AP303" s="25" t="s">
        <v>416</v>
      </c>
      <c r="AQ303" s="72"/>
    </row>
    <row r="304" spans="1:43" s="46" customFormat="1" ht="86.25" hidden="1" x14ac:dyDescent="0.25">
      <c r="A304" s="42" t="s">
        <v>411</v>
      </c>
      <c r="B304" s="43" t="s">
        <v>412</v>
      </c>
      <c r="C304" s="43">
        <v>329</v>
      </c>
      <c r="D304" s="56" t="s">
        <v>738</v>
      </c>
      <c r="E304" s="57" t="s">
        <v>739</v>
      </c>
      <c r="F304" s="52">
        <v>44713</v>
      </c>
      <c r="G304" s="58" t="s">
        <v>740</v>
      </c>
      <c r="H304" s="265"/>
      <c r="I304" s="59">
        <v>0.05</v>
      </c>
      <c r="J304" s="58" t="s">
        <v>705</v>
      </c>
      <c r="K304" s="58" t="s">
        <v>705</v>
      </c>
      <c r="L304" s="58" t="s">
        <v>705</v>
      </c>
      <c r="M304" s="58" t="s">
        <v>705</v>
      </c>
      <c r="N304" s="58" t="s">
        <v>705</v>
      </c>
      <c r="O304" s="58" t="s">
        <v>705</v>
      </c>
      <c r="P304" s="58" t="s">
        <v>705</v>
      </c>
      <c r="Q304" s="58" t="s">
        <v>705</v>
      </c>
      <c r="R304" s="58" t="s">
        <v>705</v>
      </c>
      <c r="S304" s="58" t="s">
        <v>705</v>
      </c>
      <c r="T304" s="59">
        <v>1</v>
      </c>
      <c r="U304" s="58" t="s">
        <v>705</v>
      </c>
      <c r="V304" s="58" t="s">
        <v>705</v>
      </c>
      <c r="W304" s="58" t="s">
        <v>705</v>
      </c>
      <c r="X304" s="58" t="s">
        <v>705</v>
      </c>
      <c r="Y304" s="58" t="s">
        <v>705</v>
      </c>
      <c r="Z304" s="58" t="s">
        <v>705</v>
      </c>
      <c r="AA304" s="58" t="s">
        <v>705</v>
      </c>
      <c r="AB304" s="58" t="s">
        <v>705</v>
      </c>
      <c r="AC304" s="58" t="s">
        <v>705</v>
      </c>
      <c r="AD304" s="58" t="s">
        <v>705</v>
      </c>
      <c r="AE304" s="58" t="s">
        <v>705</v>
      </c>
      <c r="AF304" s="58" t="s">
        <v>705</v>
      </c>
      <c r="AG304" s="58" t="s">
        <v>705</v>
      </c>
      <c r="AH304" s="59">
        <v>1</v>
      </c>
      <c r="AI304" s="60">
        <v>0</v>
      </c>
      <c r="AJ304" s="62" t="s">
        <v>741</v>
      </c>
      <c r="AK304" s="47" t="s">
        <v>82</v>
      </c>
      <c r="AL304" s="270"/>
      <c r="AM304" s="58" t="s">
        <v>617</v>
      </c>
      <c r="AN304" s="58" t="s">
        <v>618</v>
      </c>
      <c r="AO304" s="58" t="s">
        <v>619</v>
      </c>
      <c r="AP304" s="58" t="s">
        <v>416</v>
      </c>
      <c r="AQ304" s="72"/>
    </row>
    <row r="305" spans="1:43" s="46" customFormat="1" ht="86.25" hidden="1" x14ac:dyDescent="0.2">
      <c r="A305" s="42" t="s">
        <v>411</v>
      </c>
      <c r="B305" s="43" t="s">
        <v>412</v>
      </c>
      <c r="C305" s="43">
        <v>329</v>
      </c>
      <c r="D305" s="56" t="s">
        <v>738</v>
      </c>
      <c r="E305" s="57" t="s">
        <v>742</v>
      </c>
      <c r="F305" s="52">
        <v>44621</v>
      </c>
      <c r="G305" s="52">
        <v>44681</v>
      </c>
      <c r="H305" s="265"/>
      <c r="I305" s="59">
        <v>0.05</v>
      </c>
      <c r="J305" s="58" t="s">
        <v>705</v>
      </c>
      <c r="K305" s="58" t="s">
        <v>705</v>
      </c>
      <c r="L305" s="58" t="s">
        <v>705</v>
      </c>
      <c r="M305" s="58" t="s">
        <v>705</v>
      </c>
      <c r="N305" s="59">
        <v>1</v>
      </c>
      <c r="O305" s="58" t="s">
        <v>705</v>
      </c>
      <c r="P305" s="58" t="s">
        <v>705</v>
      </c>
      <c r="Q305" s="58" t="s">
        <v>705</v>
      </c>
      <c r="R305" s="58" t="s">
        <v>705</v>
      </c>
      <c r="S305" s="58" t="s">
        <v>705</v>
      </c>
      <c r="T305" s="58" t="s">
        <v>705</v>
      </c>
      <c r="U305" s="58" t="s">
        <v>705</v>
      </c>
      <c r="V305" s="58" t="s">
        <v>705</v>
      </c>
      <c r="W305" s="58" t="s">
        <v>705</v>
      </c>
      <c r="X305" s="58" t="s">
        <v>705</v>
      </c>
      <c r="Y305" s="58" t="s">
        <v>705</v>
      </c>
      <c r="Z305" s="58" t="s">
        <v>705</v>
      </c>
      <c r="AA305" s="58" t="s">
        <v>705</v>
      </c>
      <c r="AB305" s="58" t="s">
        <v>705</v>
      </c>
      <c r="AC305" s="58" t="s">
        <v>705</v>
      </c>
      <c r="AD305" s="58" t="s">
        <v>705</v>
      </c>
      <c r="AE305" s="58" t="s">
        <v>705</v>
      </c>
      <c r="AF305" s="58" t="s">
        <v>705</v>
      </c>
      <c r="AG305" s="58" t="s">
        <v>705</v>
      </c>
      <c r="AH305" s="59">
        <v>1</v>
      </c>
      <c r="AI305" s="60">
        <v>0</v>
      </c>
      <c r="AJ305" s="63" t="s">
        <v>743</v>
      </c>
      <c r="AK305" s="47" t="s">
        <v>82</v>
      </c>
      <c r="AL305" s="270"/>
      <c r="AM305" s="64" t="s">
        <v>617</v>
      </c>
      <c r="AN305" s="64" t="s">
        <v>618</v>
      </c>
      <c r="AO305" s="64" t="s">
        <v>619</v>
      </c>
      <c r="AP305" s="64" t="s">
        <v>416</v>
      </c>
      <c r="AQ305" s="72"/>
    </row>
    <row r="306" spans="1:43" s="46" customFormat="1" ht="86.25" hidden="1" x14ac:dyDescent="0.2">
      <c r="A306" s="42" t="s">
        <v>411</v>
      </c>
      <c r="B306" s="43" t="s">
        <v>412</v>
      </c>
      <c r="C306" s="43">
        <v>329</v>
      </c>
      <c r="D306" s="56" t="s">
        <v>738</v>
      </c>
      <c r="E306" s="57" t="s">
        <v>744</v>
      </c>
      <c r="F306" s="52">
        <v>44621</v>
      </c>
      <c r="G306" s="52">
        <v>44926</v>
      </c>
      <c r="H306" s="265"/>
      <c r="I306" s="59">
        <v>0.05</v>
      </c>
      <c r="J306" s="58" t="s">
        <v>705</v>
      </c>
      <c r="K306" s="58" t="s">
        <v>705</v>
      </c>
      <c r="L306" s="58" t="s">
        <v>705</v>
      </c>
      <c r="M306" s="58" t="s">
        <v>705</v>
      </c>
      <c r="N306" s="59">
        <v>0.25</v>
      </c>
      <c r="O306" s="58" t="s">
        <v>705</v>
      </c>
      <c r="P306" s="58" t="s">
        <v>705</v>
      </c>
      <c r="Q306" s="58" t="s">
        <v>705</v>
      </c>
      <c r="R306" s="58" t="s">
        <v>705</v>
      </c>
      <c r="S306" s="58" t="s">
        <v>705</v>
      </c>
      <c r="T306" s="59">
        <v>0.25</v>
      </c>
      <c r="U306" s="58" t="s">
        <v>705</v>
      </c>
      <c r="V306" s="58" t="s">
        <v>705</v>
      </c>
      <c r="W306" s="58" t="s">
        <v>705</v>
      </c>
      <c r="X306" s="58" t="s">
        <v>705</v>
      </c>
      <c r="Y306" s="58" t="s">
        <v>705</v>
      </c>
      <c r="Z306" s="59">
        <v>0.25</v>
      </c>
      <c r="AA306" s="58" t="s">
        <v>705</v>
      </c>
      <c r="AB306" s="58" t="s">
        <v>705</v>
      </c>
      <c r="AC306" s="58" t="s">
        <v>705</v>
      </c>
      <c r="AD306" s="58" t="s">
        <v>705</v>
      </c>
      <c r="AE306" s="58" t="s">
        <v>705</v>
      </c>
      <c r="AF306" s="59">
        <v>0.25</v>
      </c>
      <c r="AG306" s="58" t="s">
        <v>705</v>
      </c>
      <c r="AH306" s="59">
        <v>1</v>
      </c>
      <c r="AI306" s="60">
        <v>0</v>
      </c>
      <c r="AJ306" s="63" t="s">
        <v>743</v>
      </c>
      <c r="AK306" s="47" t="s">
        <v>82</v>
      </c>
      <c r="AL306" s="270"/>
      <c r="AM306" s="64" t="s">
        <v>617</v>
      </c>
      <c r="AN306" s="64" t="s">
        <v>618</v>
      </c>
      <c r="AO306" s="64" t="s">
        <v>619</v>
      </c>
      <c r="AP306" s="64" t="s">
        <v>416</v>
      </c>
      <c r="AQ306" s="72"/>
    </row>
    <row r="307" spans="1:43" s="46" customFormat="1" ht="106.5" hidden="1" customHeight="1" x14ac:dyDescent="0.2">
      <c r="A307" s="42" t="s">
        <v>411</v>
      </c>
      <c r="B307" s="43" t="s">
        <v>412</v>
      </c>
      <c r="C307" s="43">
        <v>329</v>
      </c>
      <c r="D307" s="56" t="s">
        <v>738</v>
      </c>
      <c r="E307" s="57" t="s">
        <v>745</v>
      </c>
      <c r="F307" s="52">
        <v>44713</v>
      </c>
      <c r="G307" s="52">
        <v>44926</v>
      </c>
      <c r="H307" s="265"/>
      <c r="I307" s="59">
        <v>0.05</v>
      </c>
      <c r="J307" s="58" t="s">
        <v>705</v>
      </c>
      <c r="K307" s="58" t="s">
        <v>705</v>
      </c>
      <c r="L307" s="58" t="s">
        <v>705</v>
      </c>
      <c r="M307" s="58" t="s">
        <v>705</v>
      </c>
      <c r="N307" s="58" t="s">
        <v>705</v>
      </c>
      <c r="O307" s="58" t="s">
        <v>705</v>
      </c>
      <c r="P307" s="58" t="s">
        <v>705</v>
      </c>
      <c r="Q307" s="58" t="s">
        <v>705</v>
      </c>
      <c r="R307" s="58" t="s">
        <v>705</v>
      </c>
      <c r="S307" s="58" t="s">
        <v>705</v>
      </c>
      <c r="T307" s="59">
        <v>0.5</v>
      </c>
      <c r="U307" s="58" t="s">
        <v>705</v>
      </c>
      <c r="V307" s="58" t="s">
        <v>705</v>
      </c>
      <c r="W307" s="58" t="s">
        <v>705</v>
      </c>
      <c r="X307" s="58" t="s">
        <v>705</v>
      </c>
      <c r="Y307" s="58" t="s">
        <v>705</v>
      </c>
      <c r="Z307" s="58" t="s">
        <v>705</v>
      </c>
      <c r="AA307" s="58" t="s">
        <v>705</v>
      </c>
      <c r="AB307" s="58" t="s">
        <v>705</v>
      </c>
      <c r="AC307" s="58" t="s">
        <v>705</v>
      </c>
      <c r="AD307" s="59">
        <v>0.5</v>
      </c>
      <c r="AE307" s="58" t="s">
        <v>705</v>
      </c>
      <c r="AF307" s="59"/>
      <c r="AG307" s="58" t="s">
        <v>705</v>
      </c>
      <c r="AH307" s="59">
        <v>1</v>
      </c>
      <c r="AI307" s="60">
        <v>0</v>
      </c>
      <c r="AJ307" s="63" t="s">
        <v>746</v>
      </c>
      <c r="AK307" s="47" t="s">
        <v>82</v>
      </c>
      <c r="AL307" s="270"/>
      <c r="AM307" s="64" t="s">
        <v>617</v>
      </c>
      <c r="AN307" s="64" t="s">
        <v>618</v>
      </c>
      <c r="AO307" s="64" t="s">
        <v>619</v>
      </c>
      <c r="AP307" s="64" t="s">
        <v>416</v>
      </c>
      <c r="AQ307" s="72"/>
    </row>
    <row r="308" spans="1:43" s="46" customFormat="1" ht="103.5" hidden="1" customHeight="1" x14ac:dyDescent="0.25">
      <c r="A308" s="42" t="s">
        <v>411</v>
      </c>
      <c r="B308" s="43" t="s">
        <v>412</v>
      </c>
      <c r="C308" s="43">
        <v>329</v>
      </c>
      <c r="D308" s="22" t="s">
        <v>711</v>
      </c>
      <c r="E308" s="22" t="s">
        <v>747</v>
      </c>
      <c r="F308" s="23">
        <v>44713</v>
      </c>
      <c r="G308" s="23">
        <v>44926</v>
      </c>
      <c r="H308" s="266"/>
      <c r="I308" s="24">
        <v>0.05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ref="AH308:AI323" si="48">+J308+L308+N308+P308+R308+T308+V308+X308+Z308+AB308+AD308+AF308</f>
        <v>1</v>
      </c>
      <c r="AI308" s="44">
        <f t="shared" si="48"/>
        <v>0</v>
      </c>
      <c r="AJ308" s="22" t="s">
        <v>748</v>
      </c>
      <c r="AK308" s="47" t="s">
        <v>82</v>
      </c>
      <c r="AL308" s="277"/>
      <c r="AM308" s="45" t="s">
        <v>617</v>
      </c>
      <c r="AN308" s="45" t="s">
        <v>618</v>
      </c>
      <c r="AO308" s="25" t="s">
        <v>619</v>
      </c>
      <c r="AP308" s="25" t="s">
        <v>416</v>
      </c>
      <c r="AQ308" s="72"/>
    </row>
    <row r="309" spans="1:43" s="46" customFormat="1" ht="105.75" hidden="1" customHeight="1" x14ac:dyDescent="0.25">
      <c r="A309" s="42" t="s">
        <v>41</v>
      </c>
      <c r="B309" s="43" t="s">
        <v>437</v>
      </c>
      <c r="C309" s="43">
        <v>415</v>
      </c>
      <c r="D309" s="22" t="s">
        <v>749</v>
      </c>
      <c r="E309" s="22" t="s">
        <v>750</v>
      </c>
      <c r="F309" s="23">
        <v>44621</v>
      </c>
      <c r="G309" s="23">
        <v>44651</v>
      </c>
      <c r="H309" s="271">
        <f>SUM(I309:I312)</f>
        <v>1</v>
      </c>
      <c r="I309" s="24">
        <v>0.2</v>
      </c>
      <c r="J309" s="24"/>
      <c r="K309" s="24"/>
      <c r="L309" s="24"/>
      <c r="M309" s="24"/>
      <c r="N309" s="24">
        <v>1</v>
      </c>
      <c r="O309" s="24"/>
      <c r="P309" s="24"/>
      <c r="Q309" s="24"/>
      <c r="R309" s="24"/>
      <c r="S309" s="24"/>
      <c r="T309" s="24"/>
      <c r="U309" s="24"/>
      <c r="V309" s="24"/>
      <c r="W309" s="24"/>
      <c r="X309" s="24"/>
      <c r="Y309" s="24"/>
      <c r="Z309" s="24"/>
      <c r="AA309" s="24"/>
      <c r="AB309" s="24"/>
      <c r="AC309" s="24"/>
      <c r="AD309" s="24"/>
      <c r="AE309" s="24"/>
      <c r="AF309" s="24"/>
      <c r="AG309" s="24"/>
      <c r="AH309" s="24">
        <f t="shared" si="48"/>
        <v>1</v>
      </c>
      <c r="AI309" s="44">
        <f t="shared" si="48"/>
        <v>0</v>
      </c>
      <c r="AJ309" s="22" t="s">
        <v>751</v>
      </c>
      <c r="AK309" s="47" t="s">
        <v>82</v>
      </c>
      <c r="AL309" s="47" t="s">
        <v>82</v>
      </c>
      <c r="AM309" s="45" t="s">
        <v>617</v>
      </c>
      <c r="AN309" s="45" t="s">
        <v>618</v>
      </c>
      <c r="AO309" s="25" t="s">
        <v>619</v>
      </c>
      <c r="AP309" s="25" t="s">
        <v>416</v>
      </c>
      <c r="AQ309" s="72"/>
    </row>
    <row r="310" spans="1:43" s="46" customFormat="1" ht="111.75" hidden="1" customHeight="1" x14ac:dyDescent="0.25">
      <c r="A310" s="42" t="s">
        <v>41</v>
      </c>
      <c r="B310" s="43" t="s">
        <v>437</v>
      </c>
      <c r="C310" s="43">
        <v>415</v>
      </c>
      <c r="D310" s="22" t="s">
        <v>749</v>
      </c>
      <c r="E310" s="22" t="s">
        <v>752</v>
      </c>
      <c r="F310" s="23">
        <v>44713</v>
      </c>
      <c r="G310" s="23">
        <v>44926</v>
      </c>
      <c r="H310" s="271"/>
      <c r="I310" s="24">
        <v>0.2</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48"/>
        <v>1</v>
      </c>
      <c r="AI310" s="44">
        <f t="shared" si="48"/>
        <v>0</v>
      </c>
      <c r="AJ310" s="22" t="s">
        <v>753</v>
      </c>
      <c r="AK310" s="47" t="s">
        <v>82</v>
      </c>
      <c r="AL310" s="47" t="s">
        <v>82</v>
      </c>
      <c r="AM310" s="45" t="s">
        <v>617</v>
      </c>
      <c r="AN310" s="45" t="s">
        <v>618</v>
      </c>
      <c r="AO310" s="25" t="s">
        <v>619</v>
      </c>
      <c r="AP310" s="25" t="s">
        <v>416</v>
      </c>
      <c r="AQ310" s="72"/>
    </row>
    <row r="311" spans="1:43" s="46" customFormat="1" ht="108" hidden="1" customHeight="1" x14ac:dyDescent="0.25">
      <c r="A311" s="42" t="s">
        <v>41</v>
      </c>
      <c r="B311" s="43" t="s">
        <v>437</v>
      </c>
      <c r="C311" s="43">
        <v>415</v>
      </c>
      <c r="D311" s="22" t="s">
        <v>749</v>
      </c>
      <c r="E311" s="22" t="s">
        <v>754</v>
      </c>
      <c r="F311" s="23">
        <v>44621</v>
      </c>
      <c r="G311" s="23">
        <v>44926</v>
      </c>
      <c r="H311" s="271"/>
      <c r="I311" s="24">
        <v>0.3</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755</v>
      </c>
      <c r="AK311" s="47" t="s">
        <v>82</v>
      </c>
      <c r="AL311" s="47" t="s">
        <v>82</v>
      </c>
      <c r="AM311" s="45" t="s">
        <v>617</v>
      </c>
      <c r="AN311" s="45" t="s">
        <v>618</v>
      </c>
      <c r="AO311" s="25" t="s">
        <v>619</v>
      </c>
      <c r="AP311" s="25" t="s">
        <v>416</v>
      </c>
      <c r="AQ311" s="72"/>
    </row>
    <row r="312" spans="1:43" s="46" customFormat="1" ht="115.5" hidden="1" customHeight="1" x14ac:dyDescent="0.25">
      <c r="A312" s="42" t="s">
        <v>41</v>
      </c>
      <c r="B312" s="43" t="s">
        <v>437</v>
      </c>
      <c r="C312" s="43">
        <v>415</v>
      </c>
      <c r="D312" s="22" t="s">
        <v>749</v>
      </c>
      <c r="E312" s="22" t="s">
        <v>756</v>
      </c>
      <c r="F312" s="23">
        <v>44621</v>
      </c>
      <c r="G312" s="23">
        <v>44926</v>
      </c>
      <c r="H312" s="271"/>
      <c r="I312" s="24">
        <v>0.3</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c r="AE312" s="24"/>
      <c r="AF312" s="24">
        <v>0.25</v>
      </c>
      <c r="AG312" s="24"/>
      <c r="AH312" s="24">
        <f t="shared" si="48"/>
        <v>1</v>
      </c>
      <c r="AI312" s="44">
        <f t="shared" si="48"/>
        <v>0</v>
      </c>
      <c r="AJ312" s="22" t="s">
        <v>757</v>
      </c>
      <c r="AK312" s="47" t="s">
        <v>82</v>
      </c>
      <c r="AL312" s="47" t="s">
        <v>82</v>
      </c>
      <c r="AM312" s="45" t="s">
        <v>617</v>
      </c>
      <c r="AN312" s="45" t="s">
        <v>618</v>
      </c>
      <c r="AO312" s="25" t="s">
        <v>619</v>
      </c>
      <c r="AP312" s="25" t="s">
        <v>416</v>
      </c>
      <c r="AQ312" s="72"/>
    </row>
    <row r="313" spans="1:43" s="46" customFormat="1" ht="120" hidden="1" customHeight="1" x14ac:dyDescent="0.25">
      <c r="A313" s="42" t="s">
        <v>41</v>
      </c>
      <c r="B313" s="43" t="s">
        <v>437</v>
      </c>
      <c r="C313" s="43">
        <v>415</v>
      </c>
      <c r="D313" s="22" t="s">
        <v>758</v>
      </c>
      <c r="E313" s="22" t="s">
        <v>759</v>
      </c>
      <c r="F313" s="23">
        <v>44562</v>
      </c>
      <c r="G313" s="23">
        <v>44926</v>
      </c>
      <c r="H313" s="271">
        <f>SUM(I313:I315)</f>
        <v>1</v>
      </c>
      <c r="I313" s="24">
        <v>0.6</v>
      </c>
      <c r="J313" s="24">
        <v>8.3333333333333343E-2</v>
      </c>
      <c r="K313" s="24"/>
      <c r="L313" s="24">
        <v>8.3333333333333343E-2</v>
      </c>
      <c r="M313" s="24"/>
      <c r="N313" s="24">
        <v>8.3333333333333343E-2</v>
      </c>
      <c r="O313" s="24"/>
      <c r="P313" s="24">
        <v>8.3333333333333343E-2</v>
      </c>
      <c r="Q313" s="24"/>
      <c r="R313" s="24">
        <v>8.3333333333333343E-2</v>
      </c>
      <c r="S313" s="24"/>
      <c r="T313" s="24">
        <v>8.3333333333333343E-2</v>
      </c>
      <c r="U313" s="24"/>
      <c r="V313" s="24">
        <v>8.3333333333333343E-2</v>
      </c>
      <c r="W313" s="24"/>
      <c r="X313" s="24">
        <v>8.3333333333333343E-2</v>
      </c>
      <c r="Y313" s="24"/>
      <c r="Z313" s="24">
        <v>8.3333333333333343E-2</v>
      </c>
      <c r="AA313" s="24"/>
      <c r="AB313" s="24">
        <v>8.3333333333333343E-2</v>
      </c>
      <c r="AC313" s="24"/>
      <c r="AD313" s="24">
        <v>8.3333333333333343E-2</v>
      </c>
      <c r="AE313" s="24"/>
      <c r="AF313" s="24">
        <v>8.3333333333333343E-2</v>
      </c>
      <c r="AG313" s="24"/>
      <c r="AH313" s="24">
        <f t="shared" si="48"/>
        <v>1.0000000000000002</v>
      </c>
      <c r="AI313" s="44">
        <f t="shared" si="48"/>
        <v>0</v>
      </c>
      <c r="AJ313" s="22" t="s">
        <v>760</v>
      </c>
      <c r="AK313" s="47" t="s">
        <v>82</v>
      </c>
      <c r="AL313" s="47" t="s">
        <v>82</v>
      </c>
      <c r="AM313" s="45" t="s">
        <v>617</v>
      </c>
      <c r="AN313" s="45" t="s">
        <v>618</v>
      </c>
      <c r="AO313" s="25" t="s">
        <v>619</v>
      </c>
      <c r="AP313" s="25" t="s">
        <v>416</v>
      </c>
      <c r="AQ313" s="72"/>
    </row>
    <row r="314" spans="1:43" s="46" customFormat="1" ht="120" hidden="1" customHeight="1" x14ac:dyDescent="0.25">
      <c r="A314" s="42" t="s">
        <v>41</v>
      </c>
      <c r="B314" s="43" t="s">
        <v>437</v>
      </c>
      <c r="C314" s="43">
        <v>415</v>
      </c>
      <c r="D314" s="22" t="s">
        <v>758</v>
      </c>
      <c r="E314" s="22" t="s">
        <v>761</v>
      </c>
      <c r="F314" s="23">
        <v>44713</v>
      </c>
      <c r="G314" s="23">
        <v>44926</v>
      </c>
      <c r="H314" s="271"/>
      <c r="I314" s="24">
        <v>0.25</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762</v>
      </c>
      <c r="AK314" s="47" t="s">
        <v>82</v>
      </c>
      <c r="AL314" s="47" t="s">
        <v>82</v>
      </c>
      <c r="AM314" s="45" t="s">
        <v>617</v>
      </c>
      <c r="AN314" s="45" t="s">
        <v>618</v>
      </c>
      <c r="AO314" s="25" t="s">
        <v>619</v>
      </c>
      <c r="AP314" s="25" t="s">
        <v>416</v>
      </c>
      <c r="AQ314" s="72"/>
    </row>
    <row r="315" spans="1:43" s="46" customFormat="1" ht="128.25" hidden="1" customHeight="1" x14ac:dyDescent="0.25">
      <c r="A315" s="42" t="s">
        <v>41</v>
      </c>
      <c r="B315" s="43" t="s">
        <v>437</v>
      </c>
      <c r="C315" s="43">
        <v>415</v>
      </c>
      <c r="D315" s="22" t="s">
        <v>758</v>
      </c>
      <c r="E315" s="22" t="s">
        <v>763</v>
      </c>
      <c r="F315" s="23">
        <v>44713</v>
      </c>
      <c r="G315" s="23">
        <v>44926</v>
      </c>
      <c r="H315" s="271"/>
      <c r="I315" s="24">
        <v>0.15</v>
      </c>
      <c r="J315" s="24"/>
      <c r="K315" s="24"/>
      <c r="L315" s="24"/>
      <c r="M315" s="24"/>
      <c r="N315" s="24"/>
      <c r="O315" s="24"/>
      <c r="P315" s="24"/>
      <c r="Q315" s="24"/>
      <c r="R315" s="24"/>
      <c r="S315" s="24"/>
      <c r="T315" s="24">
        <v>0.5</v>
      </c>
      <c r="U315" s="24"/>
      <c r="V315" s="24"/>
      <c r="W315" s="24"/>
      <c r="X315" s="24"/>
      <c r="Y315" s="24"/>
      <c r="Z315" s="24"/>
      <c r="AA315" s="24"/>
      <c r="AB315" s="24"/>
      <c r="AC315" s="24"/>
      <c r="AD315" s="24">
        <v>0.5</v>
      </c>
      <c r="AE315" s="24"/>
      <c r="AF315" s="24"/>
      <c r="AG315" s="24"/>
      <c r="AH315" s="24">
        <f t="shared" si="48"/>
        <v>1</v>
      </c>
      <c r="AI315" s="44">
        <f t="shared" si="48"/>
        <v>0</v>
      </c>
      <c r="AJ315" s="22" t="s">
        <v>764</v>
      </c>
      <c r="AK315" s="47" t="s">
        <v>82</v>
      </c>
      <c r="AL315" s="47" t="s">
        <v>82</v>
      </c>
      <c r="AM315" s="45" t="s">
        <v>617</v>
      </c>
      <c r="AN315" s="45" t="s">
        <v>618</v>
      </c>
      <c r="AO315" s="25" t="s">
        <v>619</v>
      </c>
      <c r="AP315" s="25" t="s">
        <v>416</v>
      </c>
      <c r="AQ315" s="72"/>
    </row>
    <row r="316" spans="1:43" s="46" customFormat="1" ht="142.5" hidden="1" customHeight="1" x14ac:dyDescent="0.25">
      <c r="A316" s="42" t="s">
        <v>41</v>
      </c>
      <c r="B316" s="43" t="s">
        <v>437</v>
      </c>
      <c r="C316" s="43">
        <v>415</v>
      </c>
      <c r="D316" s="22" t="s">
        <v>765</v>
      </c>
      <c r="E316" s="22" t="s">
        <v>766</v>
      </c>
      <c r="F316" s="23">
        <v>44621</v>
      </c>
      <c r="G316" s="23">
        <v>44926</v>
      </c>
      <c r="H316" s="271">
        <f>SUM(I316:I319)</f>
        <v>1</v>
      </c>
      <c r="I316" s="24">
        <v>0.15</v>
      </c>
      <c r="J316" s="24"/>
      <c r="K316" s="24"/>
      <c r="L316" s="24"/>
      <c r="M316" s="24"/>
      <c r="N316" s="24">
        <v>0.25</v>
      </c>
      <c r="O316" s="24"/>
      <c r="P316" s="24"/>
      <c r="Q316" s="24"/>
      <c r="R316" s="24"/>
      <c r="S316" s="24"/>
      <c r="T316" s="24">
        <v>0.25</v>
      </c>
      <c r="U316" s="24"/>
      <c r="V316" s="24"/>
      <c r="W316" s="24"/>
      <c r="X316" s="24"/>
      <c r="Y316" s="24"/>
      <c r="Z316" s="24">
        <v>0.25</v>
      </c>
      <c r="AA316" s="24"/>
      <c r="AB316" s="24"/>
      <c r="AC316" s="24"/>
      <c r="AD316" s="24">
        <v>0.25</v>
      </c>
      <c r="AE316" s="24"/>
      <c r="AF316" s="24"/>
      <c r="AG316" s="24"/>
      <c r="AH316" s="24">
        <f t="shared" si="48"/>
        <v>1</v>
      </c>
      <c r="AI316" s="44">
        <f t="shared" si="48"/>
        <v>0</v>
      </c>
      <c r="AJ316" s="22" t="s">
        <v>767</v>
      </c>
      <c r="AK316" s="47" t="s">
        <v>82</v>
      </c>
      <c r="AL316" s="47" t="s">
        <v>82</v>
      </c>
      <c r="AM316" s="45" t="s">
        <v>617</v>
      </c>
      <c r="AN316" s="45" t="s">
        <v>618</v>
      </c>
      <c r="AO316" s="25" t="s">
        <v>619</v>
      </c>
      <c r="AP316" s="25" t="s">
        <v>416</v>
      </c>
      <c r="AQ316" s="72"/>
    </row>
    <row r="317" spans="1:43" s="46" customFormat="1" ht="142.5" hidden="1" customHeight="1" x14ac:dyDescent="0.25">
      <c r="A317" s="42" t="s">
        <v>41</v>
      </c>
      <c r="B317" s="43" t="s">
        <v>437</v>
      </c>
      <c r="C317" s="43">
        <v>415</v>
      </c>
      <c r="D317" s="22" t="s">
        <v>765</v>
      </c>
      <c r="E317" s="22" t="s">
        <v>768</v>
      </c>
      <c r="F317" s="23">
        <v>44621</v>
      </c>
      <c r="G317" s="23">
        <v>44926</v>
      </c>
      <c r="H317" s="271"/>
      <c r="I317" s="24">
        <v>0.35</v>
      </c>
      <c r="J317" s="24"/>
      <c r="K317" s="24"/>
      <c r="L317" s="24"/>
      <c r="M317" s="24"/>
      <c r="N317" s="24">
        <v>0.25</v>
      </c>
      <c r="O317" s="24"/>
      <c r="P317" s="24"/>
      <c r="Q317" s="24"/>
      <c r="R317" s="24"/>
      <c r="S317" s="24"/>
      <c r="T317" s="24">
        <v>0.25</v>
      </c>
      <c r="U317" s="24"/>
      <c r="V317" s="24"/>
      <c r="W317" s="24"/>
      <c r="X317" s="24"/>
      <c r="Y317" s="24"/>
      <c r="Z317" s="24">
        <v>0.25</v>
      </c>
      <c r="AA317" s="24"/>
      <c r="AB317" s="24"/>
      <c r="AC317" s="24"/>
      <c r="AD317" s="24">
        <v>0.25</v>
      </c>
      <c r="AE317" s="24"/>
      <c r="AF317" s="24"/>
      <c r="AG317" s="24"/>
      <c r="AH317" s="24">
        <f t="shared" si="48"/>
        <v>1</v>
      </c>
      <c r="AI317" s="44">
        <f t="shared" si="48"/>
        <v>0</v>
      </c>
      <c r="AJ317" s="22" t="s">
        <v>769</v>
      </c>
      <c r="AK317" s="47" t="s">
        <v>82</v>
      </c>
      <c r="AL317" s="47" t="s">
        <v>82</v>
      </c>
      <c r="AM317" s="45" t="s">
        <v>617</v>
      </c>
      <c r="AN317" s="45" t="s">
        <v>618</v>
      </c>
      <c r="AO317" s="25" t="s">
        <v>619</v>
      </c>
      <c r="AP317" s="25" t="s">
        <v>416</v>
      </c>
      <c r="AQ317" s="72"/>
    </row>
    <row r="318" spans="1:43" s="46" customFormat="1" ht="142.5" hidden="1" customHeight="1" x14ac:dyDescent="0.25">
      <c r="A318" s="42" t="s">
        <v>41</v>
      </c>
      <c r="B318" s="43" t="s">
        <v>437</v>
      </c>
      <c r="C318" s="43">
        <v>415</v>
      </c>
      <c r="D318" s="22" t="s">
        <v>765</v>
      </c>
      <c r="E318" s="22" t="s">
        <v>770</v>
      </c>
      <c r="F318" s="23">
        <v>44621</v>
      </c>
      <c r="G318" s="23">
        <v>44926</v>
      </c>
      <c r="H318" s="271"/>
      <c r="I318" s="24">
        <v>0.35</v>
      </c>
      <c r="J318" s="24"/>
      <c r="K318" s="24"/>
      <c r="L318" s="24"/>
      <c r="M318" s="24"/>
      <c r="N318" s="24">
        <v>0.25</v>
      </c>
      <c r="O318" s="24"/>
      <c r="P318" s="24"/>
      <c r="Q318" s="24"/>
      <c r="R318" s="24"/>
      <c r="S318" s="24"/>
      <c r="T318" s="24">
        <v>0.25</v>
      </c>
      <c r="U318" s="24"/>
      <c r="V318" s="24"/>
      <c r="W318" s="24"/>
      <c r="X318" s="24"/>
      <c r="Y318" s="24"/>
      <c r="Z318" s="24">
        <v>0.25</v>
      </c>
      <c r="AA318" s="24"/>
      <c r="AB318" s="24"/>
      <c r="AC318" s="24"/>
      <c r="AD318" s="24">
        <v>0.25</v>
      </c>
      <c r="AE318" s="24"/>
      <c r="AF318" s="24"/>
      <c r="AG318" s="24"/>
      <c r="AH318" s="24">
        <f t="shared" si="48"/>
        <v>1</v>
      </c>
      <c r="AI318" s="44">
        <f t="shared" si="48"/>
        <v>0</v>
      </c>
      <c r="AJ318" s="22" t="s">
        <v>771</v>
      </c>
      <c r="AK318" s="47" t="s">
        <v>82</v>
      </c>
      <c r="AL318" s="47" t="s">
        <v>82</v>
      </c>
      <c r="AM318" s="45" t="s">
        <v>617</v>
      </c>
      <c r="AN318" s="45" t="s">
        <v>618</v>
      </c>
      <c r="AO318" s="25" t="s">
        <v>619</v>
      </c>
      <c r="AP318" s="25" t="s">
        <v>416</v>
      </c>
      <c r="AQ318" s="72"/>
    </row>
    <row r="319" spans="1:43" s="46" customFormat="1" ht="140.25" hidden="1" customHeight="1" x14ac:dyDescent="0.25">
      <c r="A319" s="42" t="s">
        <v>41</v>
      </c>
      <c r="B319" s="43" t="s">
        <v>437</v>
      </c>
      <c r="C319" s="43">
        <v>423</v>
      </c>
      <c r="D319" s="22" t="s">
        <v>765</v>
      </c>
      <c r="E319" s="22" t="s">
        <v>772</v>
      </c>
      <c r="F319" s="23">
        <v>44866</v>
      </c>
      <c r="G319" s="23">
        <v>44895</v>
      </c>
      <c r="H319" s="271"/>
      <c r="I319" s="24">
        <v>0.15</v>
      </c>
      <c r="J319" s="24"/>
      <c r="K319" s="24"/>
      <c r="L319" s="24"/>
      <c r="M319" s="24"/>
      <c r="N319" s="24"/>
      <c r="O319" s="24"/>
      <c r="P319" s="24"/>
      <c r="Q319" s="24"/>
      <c r="R319" s="24"/>
      <c r="S319" s="24"/>
      <c r="T319" s="24"/>
      <c r="U319" s="24"/>
      <c r="V319" s="24"/>
      <c r="W319" s="24"/>
      <c r="X319" s="24"/>
      <c r="Y319" s="24"/>
      <c r="Z319" s="24"/>
      <c r="AA319" s="24"/>
      <c r="AB319" s="24"/>
      <c r="AC319" s="24"/>
      <c r="AD319" s="24">
        <v>1</v>
      </c>
      <c r="AE319" s="24"/>
      <c r="AF319" s="24"/>
      <c r="AG319" s="24"/>
      <c r="AH319" s="24">
        <f t="shared" si="48"/>
        <v>1</v>
      </c>
      <c r="AI319" s="44">
        <f t="shared" si="48"/>
        <v>0</v>
      </c>
      <c r="AJ319" s="22" t="s">
        <v>773</v>
      </c>
      <c r="AK319" s="47" t="s">
        <v>82</v>
      </c>
      <c r="AL319" s="47" t="s">
        <v>82</v>
      </c>
      <c r="AM319" s="45" t="s">
        <v>617</v>
      </c>
      <c r="AN319" s="45" t="s">
        <v>618</v>
      </c>
      <c r="AO319" s="25" t="s">
        <v>619</v>
      </c>
      <c r="AP319" s="25" t="s">
        <v>416</v>
      </c>
      <c r="AQ319" s="72"/>
    </row>
    <row r="320" spans="1:43" s="46" customFormat="1" ht="125.25" hidden="1" customHeight="1" x14ac:dyDescent="0.25">
      <c r="A320" s="42" t="s">
        <v>41</v>
      </c>
      <c r="B320" s="43" t="s">
        <v>437</v>
      </c>
      <c r="C320" s="43">
        <v>424</v>
      </c>
      <c r="D320" s="22" t="s">
        <v>774</v>
      </c>
      <c r="E320" s="22" t="s">
        <v>775</v>
      </c>
      <c r="F320" s="23">
        <v>44713</v>
      </c>
      <c r="G320" s="23">
        <v>44926</v>
      </c>
      <c r="H320" s="271">
        <f>SUM(I320:I323)</f>
        <v>1</v>
      </c>
      <c r="I320" s="24">
        <v>0.1</v>
      </c>
      <c r="J320" s="24"/>
      <c r="K320" s="24"/>
      <c r="L320" s="24"/>
      <c r="M320" s="24"/>
      <c r="N320" s="24"/>
      <c r="O320" s="24"/>
      <c r="P320" s="24"/>
      <c r="Q320" s="24"/>
      <c r="R320" s="24"/>
      <c r="S320" s="24"/>
      <c r="T320" s="24">
        <v>0.5</v>
      </c>
      <c r="U320" s="24"/>
      <c r="V320" s="24"/>
      <c r="W320" s="24"/>
      <c r="X320" s="24"/>
      <c r="Y320" s="24"/>
      <c r="Z320" s="24"/>
      <c r="AA320" s="24"/>
      <c r="AB320" s="24"/>
      <c r="AC320" s="24"/>
      <c r="AD320" s="24">
        <v>0.5</v>
      </c>
      <c r="AE320" s="24"/>
      <c r="AF320" s="24"/>
      <c r="AG320" s="24"/>
      <c r="AH320" s="24">
        <f t="shared" si="48"/>
        <v>1</v>
      </c>
      <c r="AI320" s="44">
        <f t="shared" si="48"/>
        <v>0</v>
      </c>
      <c r="AJ320" s="22" t="s">
        <v>776</v>
      </c>
      <c r="AK320" s="47" t="s">
        <v>82</v>
      </c>
      <c r="AL320" s="47" t="s">
        <v>82</v>
      </c>
      <c r="AM320" s="45" t="s">
        <v>617</v>
      </c>
      <c r="AN320" s="45" t="s">
        <v>618</v>
      </c>
      <c r="AO320" s="25" t="s">
        <v>619</v>
      </c>
      <c r="AP320" s="25" t="s">
        <v>416</v>
      </c>
      <c r="AQ320" s="72"/>
    </row>
    <row r="321" spans="1:43" s="46" customFormat="1" ht="117" hidden="1" customHeight="1" x14ac:dyDescent="0.25">
      <c r="A321" s="42" t="s">
        <v>41</v>
      </c>
      <c r="B321" s="43" t="s">
        <v>437</v>
      </c>
      <c r="C321" s="43">
        <v>424</v>
      </c>
      <c r="D321" s="22" t="s">
        <v>774</v>
      </c>
      <c r="E321" s="22" t="s">
        <v>777</v>
      </c>
      <c r="F321" s="23">
        <v>44593</v>
      </c>
      <c r="G321" s="23">
        <v>44895</v>
      </c>
      <c r="H321" s="271"/>
      <c r="I321" s="24">
        <v>0.4</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 t="shared" si="48"/>
        <v>0.99999999999999989</v>
      </c>
      <c r="AI321" s="44">
        <f t="shared" si="48"/>
        <v>0</v>
      </c>
      <c r="AJ321" s="22" t="s">
        <v>778</v>
      </c>
      <c r="AK321" s="47" t="s">
        <v>82</v>
      </c>
      <c r="AL321" s="47" t="s">
        <v>82</v>
      </c>
      <c r="AM321" s="45" t="s">
        <v>617</v>
      </c>
      <c r="AN321" s="45" t="s">
        <v>618</v>
      </c>
      <c r="AO321" s="25" t="s">
        <v>619</v>
      </c>
      <c r="AP321" s="25" t="s">
        <v>416</v>
      </c>
      <c r="AQ321" s="72"/>
    </row>
    <row r="322" spans="1:43" s="46" customFormat="1" ht="105.75" hidden="1" customHeight="1" x14ac:dyDescent="0.25">
      <c r="A322" s="42" t="s">
        <v>41</v>
      </c>
      <c r="B322" s="43" t="s">
        <v>437</v>
      </c>
      <c r="C322" s="43">
        <v>424</v>
      </c>
      <c r="D322" s="22" t="s">
        <v>774</v>
      </c>
      <c r="E322" s="22" t="s">
        <v>779</v>
      </c>
      <c r="F322" s="23">
        <v>44713</v>
      </c>
      <c r="G322" s="23">
        <v>44926</v>
      </c>
      <c r="H322" s="271"/>
      <c r="I322" s="24">
        <v>0.3</v>
      </c>
      <c r="J322" s="24"/>
      <c r="K322" s="24"/>
      <c r="L322" s="24"/>
      <c r="M322" s="24"/>
      <c r="N322" s="24"/>
      <c r="O322" s="24"/>
      <c r="P322" s="24"/>
      <c r="Q322" s="24"/>
      <c r="R322" s="24"/>
      <c r="S322" s="24"/>
      <c r="T322" s="24">
        <v>0.5</v>
      </c>
      <c r="U322" s="24"/>
      <c r="V322" s="24"/>
      <c r="W322" s="24"/>
      <c r="X322" s="24"/>
      <c r="Y322" s="24"/>
      <c r="Z322" s="24"/>
      <c r="AA322" s="24"/>
      <c r="AB322" s="24"/>
      <c r="AC322" s="24"/>
      <c r="AD322" s="24">
        <v>0.5</v>
      </c>
      <c r="AE322" s="24"/>
      <c r="AF322" s="24"/>
      <c r="AG322" s="24"/>
      <c r="AH322" s="24">
        <f t="shared" si="48"/>
        <v>1</v>
      </c>
      <c r="AI322" s="44">
        <f t="shared" si="48"/>
        <v>0</v>
      </c>
      <c r="AJ322" s="22" t="s">
        <v>780</v>
      </c>
      <c r="AK322" s="47" t="s">
        <v>82</v>
      </c>
      <c r="AL322" s="47" t="s">
        <v>82</v>
      </c>
      <c r="AM322" s="45" t="s">
        <v>617</v>
      </c>
      <c r="AN322" s="45" t="s">
        <v>618</v>
      </c>
      <c r="AO322" s="25" t="s">
        <v>619</v>
      </c>
      <c r="AP322" s="25" t="s">
        <v>416</v>
      </c>
      <c r="AQ322" s="72"/>
    </row>
    <row r="323" spans="1:43" s="46" customFormat="1" ht="139.5" hidden="1" customHeight="1" x14ac:dyDescent="0.25">
      <c r="A323" s="42" t="s">
        <v>41</v>
      </c>
      <c r="B323" s="43" t="s">
        <v>437</v>
      </c>
      <c r="C323" s="43">
        <v>424</v>
      </c>
      <c r="D323" s="22" t="s">
        <v>781</v>
      </c>
      <c r="E323" s="22" t="s">
        <v>782</v>
      </c>
      <c r="F323" s="23">
        <v>44713</v>
      </c>
      <c r="G323" s="23">
        <v>44926</v>
      </c>
      <c r="H323" s="271"/>
      <c r="I323" s="24">
        <v>0.2</v>
      </c>
      <c r="J323" s="24"/>
      <c r="K323" s="24"/>
      <c r="L323" s="24"/>
      <c r="M323" s="24"/>
      <c r="N323" s="24"/>
      <c r="O323" s="24"/>
      <c r="P323" s="24"/>
      <c r="Q323" s="24"/>
      <c r="R323" s="24"/>
      <c r="S323" s="24"/>
      <c r="T323" s="24">
        <v>0.5</v>
      </c>
      <c r="U323" s="24"/>
      <c r="V323" s="24"/>
      <c r="W323" s="24"/>
      <c r="X323" s="24"/>
      <c r="Y323" s="24"/>
      <c r="Z323" s="24"/>
      <c r="AA323" s="24"/>
      <c r="AB323" s="24"/>
      <c r="AC323" s="24"/>
      <c r="AD323" s="24">
        <v>0.5</v>
      </c>
      <c r="AE323" s="24"/>
      <c r="AF323" s="24"/>
      <c r="AG323" s="24"/>
      <c r="AH323" s="24">
        <f t="shared" si="48"/>
        <v>1</v>
      </c>
      <c r="AI323" s="44">
        <f t="shared" si="48"/>
        <v>0</v>
      </c>
      <c r="AJ323" s="22" t="s">
        <v>783</v>
      </c>
      <c r="AK323" s="47" t="s">
        <v>82</v>
      </c>
      <c r="AL323" s="47" t="s">
        <v>82</v>
      </c>
      <c r="AM323" s="45" t="s">
        <v>617</v>
      </c>
      <c r="AN323" s="45" t="s">
        <v>618</v>
      </c>
      <c r="AO323" s="25" t="s">
        <v>619</v>
      </c>
      <c r="AP323" s="25" t="s">
        <v>416</v>
      </c>
      <c r="AQ323" s="72"/>
    </row>
    <row r="324" spans="1:43" s="46" customFormat="1" ht="42.75" hidden="1" x14ac:dyDescent="0.25">
      <c r="A324" s="42" t="s">
        <v>41</v>
      </c>
      <c r="B324" s="43" t="s">
        <v>437</v>
      </c>
      <c r="C324" s="43">
        <v>422</v>
      </c>
      <c r="D324" s="56" t="s">
        <v>784</v>
      </c>
      <c r="E324" s="57" t="s">
        <v>785</v>
      </c>
      <c r="F324" s="52">
        <v>44621</v>
      </c>
      <c r="G324" s="52">
        <v>44925</v>
      </c>
      <c r="H324" s="306">
        <v>1</v>
      </c>
      <c r="I324" s="59">
        <v>0.4</v>
      </c>
      <c r="J324" s="58" t="s">
        <v>705</v>
      </c>
      <c r="K324" s="58" t="s">
        <v>705</v>
      </c>
      <c r="L324" s="58" t="s">
        <v>705</v>
      </c>
      <c r="M324" s="58" t="s">
        <v>705</v>
      </c>
      <c r="N324" s="59">
        <v>0.25</v>
      </c>
      <c r="O324" s="58" t="s">
        <v>705</v>
      </c>
      <c r="P324" s="58" t="s">
        <v>705</v>
      </c>
      <c r="Q324" s="58" t="s">
        <v>705</v>
      </c>
      <c r="R324" s="58" t="s">
        <v>705</v>
      </c>
      <c r="S324" s="58" t="s">
        <v>705</v>
      </c>
      <c r="T324" s="59">
        <v>0.25</v>
      </c>
      <c r="U324" s="58" t="s">
        <v>705</v>
      </c>
      <c r="V324" s="58" t="s">
        <v>705</v>
      </c>
      <c r="W324" s="58" t="s">
        <v>705</v>
      </c>
      <c r="X324" s="58" t="s">
        <v>705</v>
      </c>
      <c r="Y324" s="58" t="s">
        <v>705</v>
      </c>
      <c r="Z324" s="59">
        <v>0.25</v>
      </c>
      <c r="AA324" s="58" t="s">
        <v>705</v>
      </c>
      <c r="AB324" s="58" t="s">
        <v>705</v>
      </c>
      <c r="AC324" s="58" t="s">
        <v>705</v>
      </c>
      <c r="AD324" s="58" t="s">
        <v>705</v>
      </c>
      <c r="AE324" s="58" t="s">
        <v>705</v>
      </c>
      <c r="AF324" s="59">
        <v>0.25</v>
      </c>
      <c r="AG324" s="58" t="s">
        <v>705</v>
      </c>
      <c r="AH324" s="59">
        <f>AF324+Z324+T324+N324</f>
        <v>1</v>
      </c>
      <c r="AI324" s="44">
        <v>0</v>
      </c>
      <c r="AJ324" s="57" t="s">
        <v>786</v>
      </c>
      <c r="AK324" s="307">
        <v>20639</v>
      </c>
      <c r="AL324" s="303">
        <v>1750624640</v>
      </c>
      <c r="AM324" s="58" t="s">
        <v>787</v>
      </c>
      <c r="AN324" s="58" t="s">
        <v>788</v>
      </c>
      <c r="AO324" s="58" t="s">
        <v>789</v>
      </c>
      <c r="AP324" s="58" t="s">
        <v>790</v>
      </c>
      <c r="AQ324" s="72"/>
    </row>
    <row r="325" spans="1:43" s="46" customFormat="1" ht="142.5" hidden="1" x14ac:dyDescent="0.25">
      <c r="A325" s="42" t="s">
        <v>41</v>
      </c>
      <c r="B325" s="43" t="s">
        <v>437</v>
      </c>
      <c r="C325" s="43">
        <v>422</v>
      </c>
      <c r="D325" s="56" t="s">
        <v>784</v>
      </c>
      <c r="E325" s="57" t="s">
        <v>791</v>
      </c>
      <c r="F325" s="52">
        <v>44562</v>
      </c>
      <c r="G325" s="52">
        <v>44925</v>
      </c>
      <c r="H325" s="306"/>
      <c r="I325" s="59">
        <v>0.4</v>
      </c>
      <c r="J325" s="59">
        <v>0.08</v>
      </c>
      <c r="K325" s="59" t="s">
        <v>705</v>
      </c>
      <c r="L325" s="59">
        <v>0.08</v>
      </c>
      <c r="M325" s="59" t="s">
        <v>705</v>
      </c>
      <c r="N325" s="59">
        <v>0.08</v>
      </c>
      <c r="O325" s="59" t="s">
        <v>705</v>
      </c>
      <c r="P325" s="59">
        <v>0.08</v>
      </c>
      <c r="Q325" s="59" t="s">
        <v>705</v>
      </c>
      <c r="R325" s="59">
        <v>0.08</v>
      </c>
      <c r="S325" s="59" t="s">
        <v>705</v>
      </c>
      <c r="T325" s="59">
        <v>0.08</v>
      </c>
      <c r="U325" s="59" t="s">
        <v>705</v>
      </c>
      <c r="V325" s="59">
        <v>0.08</v>
      </c>
      <c r="W325" s="59" t="s">
        <v>705</v>
      </c>
      <c r="X325" s="59">
        <v>0.08</v>
      </c>
      <c r="Y325" s="59" t="s">
        <v>705</v>
      </c>
      <c r="Z325" s="59">
        <v>0.09</v>
      </c>
      <c r="AA325" s="59" t="s">
        <v>705</v>
      </c>
      <c r="AB325" s="59">
        <v>0.09</v>
      </c>
      <c r="AC325" s="59" t="s">
        <v>705</v>
      </c>
      <c r="AD325" s="59">
        <v>0.09</v>
      </c>
      <c r="AE325" s="59" t="s">
        <v>705</v>
      </c>
      <c r="AF325" s="59">
        <v>0.09</v>
      </c>
      <c r="AG325" s="59" t="s">
        <v>705</v>
      </c>
      <c r="AH325" s="59">
        <f>+J325+L325+N325+P325+R325+T325+V325+X325+Z325+AB325+AD325+AF325</f>
        <v>0.99999999999999989</v>
      </c>
      <c r="AI325" s="44">
        <v>0</v>
      </c>
      <c r="AJ325" s="57" t="s">
        <v>792</v>
      </c>
      <c r="AK325" s="308"/>
      <c r="AL325" s="304"/>
      <c r="AM325" s="58" t="s">
        <v>787</v>
      </c>
      <c r="AN325" s="58" t="s">
        <v>788</v>
      </c>
      <c r="AO325" s="58" t="s">
        <v>789</v>
      </c>
      <c r="AP325" s="58" t="s">
        <v>790</v>
      </c>
      <c r="AQ325" s="72"/>
    </row>
    <row r="326" spans="1:43" s="46" customFormat="1" ht="42.75" hidden="1" x14ac:dyDescent="0.25">
      <c r="A326" s="42" t="s">
        <v>41</v>
      </c>
      <c r="B326" s="43" t="s">
        <v>437</v>
      </c>
      <c r="C326" s="43">
        <v>422</v>
      </c>
      <c r="D326" s="56" t="s">
        <v>784</v>
      </c>
      <c r="E326" s="57" t="s">
        <v>793</v>
      </c>
      <c r="F326" s="52">
        <v>44713</v>
      </c>
      <c r="G326" s="52">
        <v>44925</v>
      </c>
      <c r="H326" s="306"/>
      <c r="I326" s="59">
        <v>0.2</v>
      </c>
      <c r="J326" s="58" t="s">
        <v>705</v>
      </c>
      <c r="K326" s="58" t="s">
        <v>705</v>
      </c>
      <c r="L326" s="58" t="s">
        <v>705</v>
      </c>
      <c r="M326" s="58" t="s">
        <v>705</v>
      </c>
      <c r="N326" s="58" t="s">
        <v>705</v>
      </c>
      <c r="O326" s="58" t="s">
        <v>705</v>
      </c>
      <c r="P326" s="58" t="s">
        <v>705</v>
      </c>
      <c r="Q326" s="58" t="s">
        <v>705</v>
      </c>
      <c r="R326" s="58" t="s">
        <v>705</v>
      </c>
      <c r="S326" s="58" t="s">
        <v>705</v>
      </c>
      <c r="T326" s="59">
        <v>0.5</v>
      </c>
      <c r="U326" s="58" t="s">
        <v>705</v>
      </c>
      <c r="V326" s="58" t="s">
        <v>705</v>
      </c>
      <c r="W326" s="58" t="s">
        <v>705</v>
      </c>
      <c r="X326" s="58" t="s">
        <v>705</v>
      </c>
      <c r="Y326" s="58" t="s">
        <v>705</v>
      </c>
      <c r="Z326" s="58" t="s">
        <v>705</v>
      </c>
      <c r="AA326" s="58" t="s">
        <v>705</v>
      </c>
      <c r="AB326" s="58" t="s">
        <v>705</v>
      </c>
      <c r="AC326" s="58" t="s">
        <v>705</v>
      </c>
      <c r="AD326" s="58" t="s">
        <v>705</v>
      </c>
      <c r="AE326" s="58" t="s">
        <v>705</v>
      </c>
      <c r="AF326" s="59">
        <v>0.5</v>
      </c>
      <c r="AG326" s="58" t="s">
        <v>705</v>
      </c>
      <c r="AH326" s="59">
        <v>1</v>
      </c>
      <c r="AI326" s="44">
        <v>0</v>
      </c>
      <c r="AJ326" s="57" t="s">
        <v>794</v>
      </c>
      <c r="AK326" s="308"/>
      <c r="AL326" s="305"/>
      <c r="AM326" s="58" t="s">
        <v>787</v>
      </c>
      <c r="AN326" s="58" t="s">
        <v>788</v>
      </c>
      <c r="AO326" s="58" t="s">
        <v>789</v>
      </c>
      <c r="AP326" s="58" t="s">
        <v>790</v>
      </c>
      <c r="AQ326" s="72"/>
    </row>
    <row r="327" spans="1:43" s="46" customFormat="1" ht="69" hidden="1" customHeight="1" x14ac:dyDescent="0.25">
      <c r="A327" s="42" t="s">
        <v>41</v>
      </c>
      <c r="B327" s="43" t="s">
        <v>437</v>
      </c>
      <c r="C327" s="43">
        <v>423</v>
      </c>
      <c r="D327" s="56" t="s">
        <v>795</v>
      </c>
      <c r="E327" s="57" t="s">
        <v>796</v>
      </c>
      <c r="F327" s="52">
        <v>44621</v>
      </c>
      <c r="G327" s="52">
        <v>44925</v>
      </c>
      <c r="H327" s="271">
        <f>+I327+I328+I329+I330+I333+I331+I332+I334+I335</f>
        <v>0.99999999999999989</v>
      </c>
      <c r="I327" s="59">
        <v>0.05</v>
      </c>
      <c r="J327" s="58" t="s">
        <v>705</v>
      </c>
      <c r="K327" s="58" t="s">
        <v>705</v>
      </c>
      <c r="L327" s="58" t="s">
        <v>705</v>
      </c>
      <c r="M327" s="58" t="s">
        <v>705</v>
      </c>
      <c r="N327" s="59">
        <v>0.25</v>
      </c>
      <c r="O327" s="58" t="s">
        <v>705</v>
      </c>
      <c r="P327" s="58" t="s">
        <v>705</v>
      </c>
      <c r="Q327" s="58" t="s">
        <v>705</v>
      </c>
      <c r="R327" s="59">
        <v>0.25</v>
      </c>
      <c r="S327" s="58" t="s">
        <v>705</v>
      </c>
      <c r="T327" s="58" t="s">
        <v>705</v>
      </c>
      <c r="U327" s="58" t="s">
        <v>705</v>
      </c>
      <c r="V327" s="58" t="s">
        <v>705</v>
      </c>
      <c r="W327" s="58" t="s">
        <v>705</v>
      </c>
      <c r="X327" s="59">
        <v>0.25</v>
      </c>
      <c r="Y327" s="58" t="s">
        <v>705</v>
      </c>
      <c r="Z327" s="58" t="s">
        <v>705</v>
      </c>
      <c r="AA327" s="58" t="s">
        <v>705</v>
      </c>
      <c r="AB327" s="59">
        <v>0.25</v>
      </c>
      <c r="AC327" s="59"/>
      <c r="AD327" s="58" t="s">
        <v>705</v>
      </c>
      <c r="AE327" s="58" t="s">
        <v>705</v>
      </c>
      <c r="AF327" s="58" t="s">
        <v>705</v>
      </c>
      <c r="AG327" s="58" t="s">
        <v>705</v>
      </c>
      <c r="AH327" s="59">
        <f>+N327+R327+X327+AB327</f>
        <v>1</v>
      </c>
      <c r="AI327" s="44">
        <v>0</v>
      </c>
      <c r="AJ327" s="57" t="s">
        <v>797</v>
      </c>
      <c r="AK327" s="302">
        <v>1</v>
      </c>
      <c r="AL327" s="269">
        <v>668524360</v>
      </c>
      <c r="AM327" s="45" t="s">
        <v>787</v>
      </c>
      <c r="AN327" s="45" t="s">
        <v>798</v>
      </c>
      <c r="AO327" s="45" t="s">
        <v>789</v>
      </c>
      <c r="AP327" s="25" t="s">
        <v>790</v>
      </c>
      <c r="AQ327" s="72"/>
    </row>
    <row r="328" spans="1:43" s="46" customFormat="1" ht="42.75" hidden="1" x14ac:dyDescent="0.25">
      <c r="A328" s="42" t="s">
        <v>41</v>
      </c>
      <c r="B328" s="43" t="s">
        <v>437</v>
      </c>
      <c r="C328" s="43">
        <v>423</v>
      </c>
      <c r="D328" s="56" t="s">
        <v>795</v>
      </c>
      <c r="E328" s="57" t="s">
        <v>799</v>
      </c>
      <c r="F328" s="52">
        <v>44593</v>
      </c>
      <c r="G328" s="52">
        <v>44895</v>
      </c>
      <c r="H328" s="271"/>
      <c r="I328" s="59">
        <v>0.15</v>
      </c>
      <c r="J328" s="58" t="s">
        <v>705</v>
      </c>
      <c r="K328" s="58" t="s">
        <v>705</v>
      </c>
      <c r="L328" s="59">
        <v>0.04</v>
      </c>
      <c r="M328" s="58" t="s">
        <v>705</v>
      </c>
      <c r="N328" s="59">
        <v>0.1</v>
      </c>
      <c r="O328" s="58" t="s">
        <v>705</v>
      </c>
      <c r="P328" s="59">
        <v>0.2</v>
      </c>
      <c r="Q328" s="58" t="s">
        <v>705</v>
      </c>
      <c r="R328" s="59">
        <v>0.03</v>
      </c>
      <c r="S328" s="58" t="s">
        <v>705</v>
      </c>
      <c r="T328" s="59">
        <v>0.1</v>
      </c>
      <c r="U328" s="58" t="s">
        <v>705</v>
      </c>
      <c r="V328" s="59">
        <v>0.2</v>
      </c>
      <c r="W328" s="58" t="s">
        <v>705</v>
      </c>
      <c r="X328" s="59">
        <v>0.03</v>
      </c>
      <c r="Y328" s="58" t="s">
        <v>705</v>
      </c>
      <c r="Z328" s="59">
        <v>0.03</v>
      </c>
      <c r="AA328" s="58" t="s">
        <v>705</v>
      </c>
      <c r="AB328" s="59">
        <v>0.09</v>
      </c>
      <c r="AC328" s="58" t="s">
        <v>705</v>
      </c>
      <c r="AD328" s="59">
        <v>0.18</v>
      </c>
      <c r="AE328" s="58" t="s">
        <v>705</v>
      </c>
      <c r="AF328" s="58" t="s">
        <v>705</v>
      </c>
      <c r="AG328" s="58" t="s">
        <v>705</v>
      </c>
      <c r="AH328" s="59">
        <f>+L328+N328+P328+R328+T328+V328+X328+Z328+AB328+AD328</f>
        <v>1</v>
      </c>
      <c r="AI328" s="44">
        <v>0</v>
      </c>
      <c r="AJ328" s="57" t="s">
        <v>800</v>
      </c>
      <c r="AK328" s="302"/>
      <c r="AL328" s="270"/>
      <c r="AM328" s="45" t="s">
        <v>787</v>
      </c>
      <c r="AN328" s="45" t="s">
        <v>798</v>
      </c>
      <c r="AO328" s="45" t="s">
        <v>789</v>
      </c>
      <c r="AP328" s="25" t="s">
        <v>790</v>
      </c>
      <c r="AQ328" s="72"/>
    </row>
    <row r="329" spans="1:43" s="46" customFormat="1" ht="42.75" hidden="1" x14ac:dyDescent="0.25">
      <c r="A329" s="42" t="s">
        <v>41</v>
      </c>
      <c r="B329" s="43" t="s">
        <v>437</v>
      </c>
      <c r="C329" s="43">
        <v>423</v>
      </c>
      <c r="D329" s="56" t="s">
        <v>795</v>
      </c>
      <c r="E329" s="57" t="s">
        <v>801</v>
      </c>
      <c r="F329" s="52">
        <v>44593</v>
      </c>
      <c r="G329" s="52">
        <v>44864</v>
      </c>
      <c r="H329" s="271"/>
      <c r="I329" s="59">
        <v>0.05</v>
      </c>
      <c r="J329" s="58" t="s">
        <v>705</v>
      </c>
      <c r="K329" s="58" t="s">
        <v>705</v>
      </c>
      <c r="L329" s="59">
        <v>0.05</v>
      </c>
      <c r="M329" s="58" t="s">
        <v>705</v>
      </c>
      <c r="N329" s="59">
        <v>0.1</v>
      </c>
      <c r="O329" s="58" t="s">
        <v>705</v>
      </c>
      <c r="P329" s="59">
        <v>0.1</v>
      </c>
      <c r="Q329" s="58" t="s">
        <v>705</v>
      </c>
      <c r="R329" s="59">
        <v>0.25</v>
      </c>
      <c r="S329" s="58" t="s">
        <v>705</v>
      </c>
      <c r="T329" s="59">
        <v>0.05</v>
      </c>
      <c r="U329" s="58" t="s">
        <v>705</v>
      </c>
      <c r="V329" s="59">
        <v>0.1</v>
      </c>
      <c r="W329" s="58" t="s">
        <v>705</v>
      </c>
      <c r="X329" s="59">
        <v>0.1</v>
      </c>
      <c r="Y329" s="58" t="s">
        <v>705</v>
      </c>
      <c r="Z329" s="59">
        <v>0.1</v>
      </c>
      <c r="AA329" s="58" t="s">
        <v>705</v>
      </c>
      <c r="AB329" s="59">
        <v>0.15</v>
      </c>
      <c r="AC329" s="58" t="s">
        <v>705</v>
      </c>
      <c r="AD329" s="58" t="s">
        <v>705</v>
      </c>
      <c r="AE329" s="58" t="s">
        <v>705</v>
      </c>
      <c r="AF329" s="58" t="s">
        <v>705</v>
      </c>
      <c r="AG329" s="58" t="s">
        <v>705</v>
      </c>
      <c r="AH329" s="59">
        <f>+L329+N329+P329+R329+T329+V329+X329+Z329+AB329</f>
        <v>1</v>
      </c>
      <c r="AI329" s="44">
        <v>0</v>
      </c>
      <c r="AJ329" s="57" t="s">
        <v>802</v>
      </c>
      <c r="AK329" s="302"/>
      <c r="AL329" s="270"/>
      <c r="AM329" s="45" t="s">
        <v>787</v>
      </c>
      <c r="AN329" s="45" t="s">
        <v>798</v>
      </c>
      <c r="AO329" s="45" t="s">
        <v>789</v>
      </c>
      <c r="AP329" s="25" t="s">
        <v>790</v>
      </c>
      <c r="AQ329" s="72"/>
    </row>
    <row r="330" spans="1:43" s="46" customFormat="1" ht="71.25" hidden="1" customHeight="1" x14ac:dyDescent="0.25">
      <c r="A330" s="42" t="s">
        <v>41</v>
      </c>
      <c r="B330" s="43" t="s">
        <v>437</v>
      </c>
      <c r="C330" s="43">
        <v>423</v>
      </c>
      <c r="D330" s="56" t="s">
        <v>795</v>
      </c>
      <c r="E330" s="57" t="s">
        <v>803</v>
      </c>
      <c r="F330" s="52">
        <v>44652</v>
      </c>
      <c r="G330" s="52">
        <v>44772</v>
      </c>
      <c r="H330" s="271"/>
      <c r="I330" s="59">
        <v>0.05</v>
      </c>
      <c r="J330" s="58" t="s">
        <v>705</v>
      </c>
      <c r="K330" s="58" t="s">
        <v>705</v>
      </c>
      <c r="L330" s="58" t="s">
        <v>705</v>
      </c>
      <c r="M330" s="58" t="s">
        <v>705</v>
      </c>
      <c r="N330" s="58" t="s">
        <v>705</v>
      </c>
      <c r="O330" s="58" t="s">
        <v>705</v>
      </c>
      <c r="P330" s="59">
        <v>0.25</v>
      </c>
      <c r="Q330" s="58" t="s">
        <v>705</v>
      </c>
      <c r="R330" s="59">
        <v>0.25</v>
      </c>
      <c r="S330" s="58" t="s">
        <v>705</v>
      </c>
      <c r="T330" s="59">
        <v>0.25</v>
      </c>
      <c r="U330" s="58" t="s">
        <v>705</v>
      </c>
      <c r="V330" s="59">
        <v>0.25</v>
      </c>
      <c r="W330" s="58" t="s">
        <v>705</v>
      </c>
      <c r="X330" s="59"/>
      <c r="Y330" s="58" t="s">
        <v>705</v>
      </c>
      <c r="Z330" s="59"/>
      <c r="AA330" s="58" t="s">
        <v>705</v>
      </c>
      <c r="AB330" s="58"/>
      <c r="AC330" s="58" t="s">
        <v>705</v>
      </c>
      <c r="AD330" s="58" t="s">
        <v>705</v>
      </c>
      <c r="AE330" s="58" t="s">
        <v>705</v>
      </c>
      <c r="AF330" s="58" t="s">
        <v>705</v>
      </c>
      <c r="AG330" s="58" t="s">
        <v>705</v>
      </c>
      <c r="AH330" s="59">
        <f>+P330+R330+T330+V330</f>
        <v>1</v>
      </c>
      <c r="AI330" s="44">
        <v>0</v>
      </c>
      <c r="AJ330" s="57" t="s">
        <v>804</v>
      </c>
      <c r="AK330" s="302"/>
      <c r="AL330" s="270"/>
      <c r="AM330" s="45" t="s">
        <v>787</v>
      </c>
      <c r="AN330" s="45" t="s">
        <v>798</v>
      </c>
      <c r="AO330" s="45" t="s">
        <v>789</v>
      </c>
      <c r="AP330" s="25" t="s">
        <v>790</v>
      </c>
      <c r="AQ330" s="72"/>
    </row>
    <row r="331" spans="1:43" s="46" customFormat="1" ht="69.75" hidden="1" customHeight="1" x14ac:dyDescent="0.25">
      <c r="A331" s="42" t="s">
        <v>41</v>
      </c>
      <c r="B331" s="43" t="s">
        <v>437</v>
      </c>
      <c r="C331" s="43">
        <v>423</v>
      </c>
      <c r="D331" s="56" t="s">
        <v>795</v>
      </c>
      <c r="E331" s="57" t="s">
        <v>805</v>
      </c>
      <c r="F331" s="52">
        <v>44774</v>
      </c>
      <c r="G331" s="52">
        <v>44864</v>
      </c>
      <c r="H331" s="271"/>
      <c r="I331" s="59">
        <v>0.2</v>
      </c>
      <c r="J331" s="58" t="s">
        <v>705</v>
      </c>
      <c r="K331" s="58" t="s">
        <v>705</v>
      </c>
      <c r="L331" s="58" t="s">
        <v>705</v>
      </c>
      <c r="M331" s="58" t="s">
        <v>705</v>
      </c>
      <c r="N331" s="58" t="s">
        <v>705</v>
      </c>
      <c r="O331" s="58" t="s">
        <v>705</v>
      </c>
      <c r="P331" s="58" t="s">
        <v>705</v>
      </c>
      <c r="Q331" s="58" t="s">
        <v>705</v>
      </c>
      <c r="R331" s="58" t="s">
        <v>705</v>
      </c>
      <c r="S331" s="58" t="s">
        <v>705</v>
      </c>
      <c r="T331" s="58" t="s">
        <v>705</v>
      </c>
      <c r="U331" s="58" t="s">
        <v>705</v>
      </c>
      <c r="V331" s="58" t="s">
        <v>705</v>
      </c>
      <c r="W331" s="58" t="s">
        <v>705</v>
      </c>
      <c r="X331" s="59">
        <v>0.2</v>
      </c>
      <c r="Y331" s="58" t="s">
        <v>705</v>
      </c>
      <c r="Z331" s="59">
        <v>0.4</v>
      </c>
      <c r="AA331" s="58" t="s">
        <v>705</v>
      </c>
      <c r="AB331" s="59">
        <v>0.4</v>
      </c>
      <c r="AC331" s="58" t="s">
        <v>705</v>
      </c>
      <c r="AD331" s="59"/>
      <c r="AE331" s="58" t="s">
        <v>705</v>
      </c>
      <c r="AF331" s="58" t="s">
        <v>705</v>
      </c>
      <c r="AG331" s="58" t="s">
        <v>705</v>
      </c>
      <c r="AH331" s="59">
        <f>+X331+Z331+AB331</f>
        <v>1</v>
      </c>
      <c r="AI331" s="44">
        <v>0</v>
      </c>
      <c r="AJ331" s="57" t="s">
        <v>806</v>
      </c>
      <c r="AK331" s="302"/>
      <c r="AL331" s="270"/>
      <c r="AM331" s="45" t="s">
        <v>787</v>
      </c>
      <c r="AN331" s="45" t="s">
        <v>798</v>
      </c>
      <c r="AO331" s="45" t="s">
        <v>789</v>
      </c>
      <c r="AP331" s="25" t="s">
        <v>790</v>
      </c>
      <c r="AQ331" s="72"/>
    </row>
    <row r="332" spans="1:43" s="46" customFormat="1" ht="63" hidden="1" customHeight="1" x14ac:dyDescent="0.25">
      <c r="A332" s="42" t="s">
        <v>41</v>
      </c>
      <c r="B332" s="43" t="s">
        <v>437</v>
      </c>
      <c r="C332" s="43">
        <v>423</v>
      </c>
      <c r="D332" s="56" t="s">
        <v>795</v>
      </c>
      <c r="E332" s="57" t="s">
        <v>807</v>
      </c>
      <c r="F332" s="52">
        <v>44593</v>
      </c>
      <c r="G332" s="52">
        <v>44926</v>
      </c>
      <c r="H332" s="271"/>
      <c r="I332" s="59">
        <v>0.15</v>
      </c>
      <c r="J332" s="58" t="s">
        <v>705</v>
      </c>
      <c r="K332" s="58" t="s">
        <v>705</v>
      </c>
      <c r="L332" s="59">
        <v>0.09</v>
      </c>
      <c r="M332" s="58" t="s">
        <v>705</v>
      </c>
      <c r="N332" s="59">
        <v>0.09</v>
      </c>
      <c r="O332" s="58" t="s">
        <v>705</v>
      </c>
      <c r="P332" s="59">
        <v>0.09</v>
      </c>
      <c r="Q332" s="58" t="s">
        <v>705</v>
      </c>
      <c r="R332" s="59">
        <v>0.09</v>
      </c>
      <c r="S332" s="58" t="s">
        <v>705</v>
      </c>
      <c r="T332" s="59">
        <v>0.09</v>
      </c>
      <c r="U332" s="58" t="s">
        <v>705</v>
      </c>
      <c r="V332" s="59">
        <v>0.09</v>
      </c>
      <c r="W332" s="58" t="s">
        <v>705</v>
      </c>
      <c r="X332" s="59">
        <v>0.09</v>
      </c>
      <c r="Y332" s="58" t="s">
        <v>705</v>
      </c>
      <c r="Z332" s="59">
        <v>0.09</v>
      </c>
      <c r="AA332" s="58" t="s">
        <v>705</v>
      </c>
      <c r="AB332" s="59">
        <v>0.09</v>
      </c>
      <c r="AC332" s="58" t="s">
        <v>705</v>
      </c>
      <c r="AD332" s="59">
        <v>0.09</v>
      </c>
      <c r="AE332" s="58" t="s">
        <v>705</v>
      </c>
      <c r="AF332" s="59">
        <v>0.1</v>
      </c>
      <c r="AG332" s="58" t="s">
        <v>705</v>
      </c>
      <c r="AH332" s="59">
        <f>+L332+N332+P332+R332+T332+V332+X332+Z332+AB332+AD332+AF332</f>
        <v>0.99999999999999978</v>
      </c>
      <c r="AI332" s="44">
        <v>0</v>
      </c>
      <c r="AJ332" s="57" t="s">
        <v>808</v>
      </c>
      <c r="AK332" s="302"/>
      <c r="AL332" s="270"/>
      <c r="AM332" s="45" t="s">
        <v>787</v>
      </c>
      <c r="AN332" s="45" t="s">
        <v>798</v>
      </c>
      <c r="AO332" s="45" t="s">
        <v>789</v>
      </c>
      <c r="AP332" s="25" t="s">
        <v>790</v>
      </c>
      <c r="AQ332" s="72"/>
    </row>
    <row r="333" spans="1:43" s="46" customFormat="1" ht="73.5" hidden="1" customHeight="1" x14ac:dyDescent="0.25">
      <c r="A333" s="42" t="s">
        <v>41</v>
      </c>
      <c r="B333" s="43" t="s">
        <v>437</v>
      </c>
      <c r="C333" s="43">
        <v>423</v>
      </c>
      <c r="D333" s="56" t="s">
        <v>795</v>
      </c>
      <c r="E333" s="57" t="s">
        <v>809</v>
      </c>
      <c r="F333" s="52">
        <v>44774</v>
      </c>
      <c r="G333" s="52">
        <v>44803</v>
      </c>
      <c r="H333" s="271"/>
      <c r="I333" s="59">
        <v>0.15</v>
      </c>
      <c r="J333" s="58" t="s">
        <v>705</v>
      </c>
      <c r="K333" s="58" t="s">
        <v>705</v>
      </c>
      <c r="L333" s="58" t="s">
        <v>705</v>
      </c>
      <c r="M333" s="58" t="s">
        <v>705</v>
      </c>
      <c r="N333" s="58" t="s">
        <v>705</v>
      </c>
      <c r="O333" s="58" t="s">
        <v>705</v>
      </c>
      <c r="P333" s="58" t="s">
        <v>705</v>
      </c>
      <c r="Q333" s="58" t="s">
        <v>705</v>
      </c>
      <c r="R333" s="58" t="s">
        <v>705</v>
      </c>
      <c r="S333" s="58" t="s">
        <v>705</v>
      </c>
      <c r="T333" s="58" t="s">
        <v>705</v>
      </c>
      <c r="U333" s="58" t="s">
        <v>705</v>
      </c>
      <c r="V333" s="58" t="s">
        <v>705</v>
      </c>
      <c r="W333" s="58" t="s">
        <v>705</v>
      </c>
      <c r="X333" s="59">
        <v>1</v>
      </c>
      <c r="Y333" s="58" t="s">
        <v>705</v>
      </c>
      <c r="Z333" s="58" t="s">
        <v>705</v>
      </c>
      <c r="AA333" s="58" t="s">
        <v>705</v>
      </c>
      <c r="AB333" s="58" t="s">
        <v>705</v>
      </c>
      <c r="AC333" s="58" t="s">
        <v>705</v>
      </c>
      <c r="AD333" s="58" t="s">
        <v>705</v>
      </c>
      <c r="AE333" s="58" t="s">
        <v>705</v>
      </c>
      <c r="AF333" s="58" t="s">
        <v>705</v>
      </c>
      <c r="AG333" s="58" t="s">
        <v>705</v>
      </c>
      <c r="AH333" s="59">
        <f>+X333</f>
        <v>1</v>
      </c>
      <c r="AI333" s="44">
        <v>0</v>
      </c>
      <c r="AJ333" s="57" t="s">
        <v>810</v>
      </c>
      <c r="AK333" s="302"/>
      <c r="AL333" s="270"/>
      <c r="AM333" s="45" t="s">
        <v>787</v>
      </c>
      <c r="AN333" s="45" t="s">
        <v>798</v>
      </c>
      <c r="AO333" s="45" t="s">
        <v>789</v>
      </c>
      <c r="AP333" s="25" t="s">
        <v>790</v>
      </c>
      <c r="AQ333" s="72"/>
    </row>
    <row r="334" spans="1:43" s="46" customFormat="1" ht="63" hidden="1" customHeight="1" x14ac:dyDescent="0.25">
      <c r="A334" s="42" t="s">
        <v>41</v>
      </c>
      <c r="B334" s="43" t="s">
        <v>437</v>
      </c>
      <c r="C334" s="43">
        <v>423</v>
      </c>
      <c r="D334" s="56" t="s">
        <v>795</v>
      </c>
      <c r="E334" s="57" t="s">
        <v>811</v>
      </c>
      <c r="F334" s="52">
        <v>44896</v>
      </c>
      <c r="G334" s="52">
        <v>44925</v>
      </c>
      <c r="H334" s="271"/>
      <c r="I334" s="59">
        <v>0.1</v>
      </c>
      <c r="J334" s="58" t="s">
        <v>705</v>
      </c>
      <c r="K334" s="58" t="s">
        <v>705</v>
      </c>
      <c r="L334" s="58" t="s">
        <v>705</v>
      </c>
      <c r="M334" s="58" t="s">
        <v>705</v>
      </c>
      <c r="N334" s="58" t="s">
        <v>705</v>
      </c>
      <c r="O334" s="58" t="s">
        <v>705</v>
      </c>
      <c r="P334" s="58" t="s">
        <v>705</v>
      </c>
      <c r="Q334" s="58" t="s">
        <v>705</v>
      </c>
      <c r="R334" s="58" t="s">
        <v>705</v>
      </c>
      <c r="S334" s="58" t="s">
        <v>705</v>
      </c>
      <c r="T334" s="58" t="s">
        <v>705</v>
      </c>
      <c r="U334" s="58" t="s">
        <v>705</v>
      </c>
      <c r="V334" s="58" t="s">
        <v>705</v>
      </c>
      <c r="W334" s="58" t="s">
        <v>705</v>
      </c>
      <c r="X334" s="58" t="s">
        <v>705</v>
      </c>
      <c r="Y334" s="58" t="s">
        <v>705</v>
      </c>
      <c r="Z334" s="58" t="s">
        <v>705</v>
      </c>
      <c r="AA334" s="58" t="s">
        <v>705</v>
      </c>
      <c r="AB334" s="58" t="s">
        <v>705</v>
      </c>
      <c r="AC334" s="58" t="s">
        <v>705</v>
      </c>
      <c r="AD334" s="58" t="s">
        <v>705</v>
      </c>
      <c r="AE334" s="58" t="s">
        <v>705</v>
      </c>
      <c r="AF334" s="59">
        <v>1</v>
      </c>
      <c r="AG334" s="58" t="s">
        <v>705</v>
      </c>
      <c r="AH334" s="59">
        <f>+AF334</f>
        <v>1</v>
      </c>
      <c r="AI334" s="44">
        <v>0</v>
      </c>
      <c r="AJ334" s="57" t="s">
        <v>812</v>
      </c>
      <c r="AK334" s="302"/>
      <c r="AL334" s="270"/>
      <c r="AM334" s="45" t="s">
        <v>787</v>
      </c>
      <c r="AN334" s="45" t="s">
        <v>798</v>
      </c>
      <c r="AO334" s="45" t="s">
        <v>789</v>
      </c>
      <c r="AP334" s="25" t="s">
        <v>790</v>
      </c>
      <c r="AQ334" s="72"/>
    </row>
    <row r="335" spans="1:43" s="46" customFormat="1" ht="71.25" hidden="1" x14ac:dyDescent="0.25">
      <c r="A335" s="42" t="s">
        <v>41</v>
      </c>
      <c r="B335" s="43" t="s">
        <v>437</v>
      </c>
      <c r="C335" s="43">
        <v>423</v>
      </c>
      <c r="D335" s="56" t="s">
        <v>795</v>
      </c>
      <c r="E335" s="57" t="s">
        <v>813</v>
      </c>
      <c r="F335" s="52">
        <v>44593</v>
      </c>
      <c r="G335" s="52">
        <v>44926</v>
      </c>
      <c r="H335" s="271"/>
      <c r="I335" s="59">
        <v>0.1</v>
      </c>
      <c r="J335" s="58" t="s">
        <v>705</v>
      </c>
      <c r="K335" s="58" t="s">
        <v>705</v>
      </c>
      <c r="L335" s="59">
        <v>0.09</v>
      </c>
      <c r="M335" s="58" t="s">
        <v>705</v>
      </c>
      <c r="N335" s="59">
        <v>0.09</v>
      </c>
      <c r="O335" s="58" t="s">
        <v>705</v>
      </c>
      <c r="P335" s="59">
        <v>0.09</v>
      </c>
      <c r="Q335" s="58" t="s">
        <v>705</v>
      </c>
      <c r="R335" s="59">
        <v>0.09</v>
      </c>
      <c r="S335" s="58" t="s">
        <v>705</v>
      </c>
      <c r="T335" s="59">
        <v>0.09</v>
      </c>
      <c r="U335" s="58" t="s">
        <v>705</v>
      </c>
      <c r="V335" s="59">
        <v>0.09</v>
      </c>
      <c r="W335" s="58" t="s">
        <v>705</v>
      </c>
      <c r="X335" s="59">
        <v>0.09</v>
      </c>
      <c r="Y335" s="58" t="s">
        <v>705</v>
      </c>
      <c r="Z335" s="59">
        <v>0.09</v>
      </c>
      <c r="AA335" s="58" t="s">
        <v>705</v>
      </c>
      <c r="AB335" s="59">
        <v>0.09</v>
      </c>
      <c r="AC335" s="58" t="s">
        <v>705</v>
      </c>
      <c r="AD335" s="59">
        <v>0.09</v>
      </c>
      <c r="AE335" s="58" t="s">
        <v>705</v>
      </c>
      <c r="AF335" s="59">
        <v>0.1</v>
      </c>
      <c r="AG335" s="58" t="s">
        <v>705</v>
      </c>
      <c r="AH335" s="59">
        <f>+L335+N335+P335+R335+T335+V335+X335+Z335+AB335+AD335+AF335</f>
        <v>0.99999999999999978</v>
      </c>
      <c r="AI335" s="44">
        <v>0</v>
      </c>
      <c r="AJ335" s="57" t="s">
        <v>814</v>
      </c>
      <c r="AK335" s="302"/>
      <c r="AL335" s="277"/>
      <c r="AM335" s="45" t="s">
        <v>787</v>
      </c>
      <c r="AN335" s="45" t="s">
        <v>798</v>
      </c>
      <c r="AO335" s="45" t="s">
        <v>789</v>
      </c>
      <c r="AP335" s="25" t="s">
        <v>790</v>
      </c>
      <c r="AQ335" s="72"/>
    </row>
    <row r="336" spans="1:43" s="46" customFormat="1" ht="73.5" hidden="1" customHeight="1" x14ac:dyDescent="0.25">
      <c r="A336" s="42" t="s">
        <v>41</v>
      </c>
      <c r="B336" s="43" t="s">
        <v>437</v>
      </c>
      <c r="C336" s="43">
        <v>423</v>
      </c>
      <c r="D336" s="57" t="s">
        <v>815</v>
      </c>
      <c r="E336" s="57" t="s">
        <v>816</v>
      </c>
      <c r="F336" s="52">
        <v>44682</v>
      </c>
      <c r="G336" s="52">
        <v>44773</v>
      </c>
      <c r="H336" s="59">
        <v>1</v>
      </c>
      <c r="I336" s="59">
        <v>0.2</v>
      </c>
      <c r="J336" s="58" t="s">
        <v>705</v>
      </c>
      <c r="K336" s="58" t="s">
        <v>705</v>
      </c>
      <c r="L336" s="58" t="s">
        <v>705</v>
      </c>
      <c r="M336" s="58" t="s">
        <v>705</v>
      </c>
      <c r="N336" s="58" t="s">
        <v>705</v>
      </c>
      <c r="O336" s="58" t="s">
        <v>705</v>
      </c>
      <c r="P336" s="58" t="s">
        <v>705</v>
      </c>
      <c r="Q336" s="58" t="s">
        <v>705</v>
      </c>
      <c r="R336" s="59">
        <v>0.2</v>
      </c>
      <c r="S336" s="58" t="s">
        <v>705</v>
      </c>
      <c r="T336" s="59">
        <v>0.5</v>
      </c>
      <c r="U336" s="58" t="s">
        <v>705</v>
      </c>
      <c r="V336" s="59">
        <v>0.3</v>
      </c>
      <c r="W336" s="58" t="s">
        <v>705</v>
      </c>
      <c r="X336" s="58" t="s">
        <v>705</v>
      </c>
      <c r="Y336" s="58" t="s">
        <v>705</v>
      </c>
      <c r="Z336" s="58" t="s">
        <v>705</v>
      </c>
      <c r="AA336" s="58" t="s">
        <v>705</v>
      </c>
      <c r="AB336" s="58" t="s">
        <v>705</v>
      </c>
      <c r="AC336" s="58" t="s">
        <v>705</v>
      </c>
      <c r="AD336" s="58" t="s">
        <v>705</v>
      </c>
      <c r="AE336" s="58" t="s">
        <v>705</v>
      </c>
      <c r="AF336" s="58" t="s">
        <v>705</v>
      </c>
      <c r="AG336" s="58" t="s">
        <v>705</v>
      </c>
      <c r="AH336" s="24">
        <f>+R336+T336+V336</f>
        <v>1</v>
      </c>
      <c r="AI336" s="44">
        <v>0</v>
      </c>
      <c r="AJ336" s="57" t="s">
        <v>817</v>
      </c>
      <c r="AK336" s="45" t="s">
        <v>82</v>
      </c>
      <c r="AL336" s="47" t="s">
        <v>82</v>
      </c>
      <c r="AM336" s="45" t="s">
        <v>787</v>
      </c>
      <c r="AN336" s="58" t="s">
        <v>788</v>
      </c>
      <c r="AO336" s="58" t="s">
        <v>789</v>
      </c>
      <c r="AP336" s="25" t="s">
        <v>790</v>
      </c>
      <c r="AQ336" s="72"/>
    </row>
    <row r="337" spans="1:43" s="46" customFormat="1" ht="103.5" hidden="1" customHeight="1" x14ac:dyDescent="0.25">
      <c r="A337" s="42" t="s">
        <v>41</v>
      </c>
      <c r="B337" s="43" t="s">
        <v>437</v>
      </c>
      <c r="C337" s="43">
        <v>424</v>
      </c>
      <c r="D337" s="22" t="s">
        <v>818</v>
      </c>
      <c r="E337" s="22" t="s">
        <v>819</v>
      </c>
      <c r="F337" s="23">
        <v>44593</v>
      </c>
      <c r="G337" s="23">
        <v>44895</v>
      </c>
      <c r="H337" s="271">
        <f>I337+I338+I339+I340+I341</f>
        <v>0.99999999999999989</v>
      </c>
      <c r="I337" s="24">
        <v>0.25</v>
      </c>
      <c r="J337" s="24"/>
      <c r="K337" s="24"/>
      <c r="L337" s="24">
        <v>0.1</v>
      </c>
      <c r="M337" s="24"/>
      <c r="N337" s="24">
        <v>0.1</v>
      </c>
      <c r="O337" s="24"/>
      <c r="P337" s="24">
        <v>0.1</v>
      </c>
      <c r="Q337" s="24"/>
      <c r="R337" s="24">
        <v>0.1</v>
      </c>
      <c r="S337" s="24"/>
      <c r="T337" s="24">
        <v>0.1</v>
      </c>
      <c r="U337" s="24"/>
      <c r="V337" s="24">
        <v>0.1</v>
      </c>
      <c r="W337" s="24"/>
      <c r="X337" s="24">
        <v>0.1</v>
      </c>
      <c r="Y337" s="24"/>
      <c r="Z337" s="24">
        <v>0.1</v>
      </c>
      <c r="AA337" s="24"/>
      <c r="AB337" s="24">
        <v>0.1</v>
      </c>
      <c r="AC337" s="24"/>
      <c r="AD337" s="24">
        <v>0.1</v>
      </c>
      <c r="AE337" s="24"/>
      <c r="AF337" s="24"/>
      <c r="AG337" s="24"/>
      <c r="AH337" s="24">
        <f>+J337+L337+N337+P337+R337+T337+V337+X337+Z337+AB337+AD337+AF337</f>
        <v>0.99999999999999989</v>
      </c>
      <c r="AI337" s="44">
        <f>+K337+M337+O337+Q337+S337+U337+W337+Y337+AA337+AC337+AE337+AG337</f>
        <v>0</v>
      </c>
      <c r="AJ337" s="22" t="s">
        <v>820</v>
      </c>
      <c r="AK337" s="302">
        <v>150</v>
      </c>
      <c r="AL337" s="269">
        <v>1499652000</v>
      </c>
      <c r="AM337" s="45" t="s">
        <v>651</v>
      </c>
      <c r="AN337" s="45" t="s">
        <v>652</v>
      </c>
      <c r="AO337" s="25" t="s">
        <v>653</v>
      </c>
      <c r="AP337" s="25" t="s">
        <v>416</v>
      </c>
      <c r="AQ337" s="72"/>
    </row>
    <row r="338" spans="1:43" s="46" customFormat="1" ht="103.5" hidden="1" customHeight="1" x14ac:dyDescent="0.25">
      <c r="A338" s="42" t="s">
        <v>41</v>
      </c>
      <c r="B338" s="43" t="s">
        <v>437</v>
      </c>
      <c r="C338" s="43">
        <v>424</v>
      </c>
      <c r="D338" s="22" t="s">
        <v>818</v>
      </c>
      <c r="E338" s="22" t="s">
        <v>821</v>
      </c>
      <c r="F338" s="23">
        <v>44621</v>
      </c>
      <c r="G338" s="23">
        <v>44925</v>
      </c>
      <c r="H338" s="271"/>
      <c r="I338" s="24">
        <v>0.25</v>
      </c>
      <c r="J338" s="24"/>
      <c r="K338" s="24"/>
      <c r="L338" s="24"/>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v>0.1</v>
      </c>
      <c r="AG338" s="24"/>
      <c r="AH338" s="24">
        <f t="shared" ref="AH338:AI356" si="49">+J338+L338+N338+P338+R338+T338+V338+X338+Z338+AB338+AD338+AF338</f>
        <v>0.99999999999999989</v>
      </c>
      <c r="AI338" s="44">
        <f t="shared" si="49"/>
        <v>0</v>
      </c>
      <c r="AJ338" s="22" t="s">
        <v>822</v>
      </c>
      <c r="AK338" s="302"/>
      <c r="AL338" s="270"/>
      <c r="AM338" s="45" t="s">
        <v>651</v>
      </c>
      <c r="AN338" s="45" t="s">
        <v>652</v>
      </c>
      <c r="AO338" s="25" t="s">
        <v>653</v>
      </c>
      <c r="AP338" s="25" t="s">
        <v>416</v>
      </c>
      <c r="AQ338" s="72"/>
    </row>
    <row r="339" spans="1:43" s="46" customFormat="1" ht="128.25" hidden="1" x14ac:dyDescent="0.25">
      <c r="A339" s="42" t="s">
        <v>41</v>
      </c>
      <c r="B339" s="43" t="s">
        <v>437</v>
      </c>
      <c r="C339" s="43">
        <v>424</v>
      </c>
      <c r="D339" s="22" t="s">
        <v>818</v>
      </c>
      <c r="E339" s="22" t="s">
        <v>823</v>
      </c>
      <c r="F339" s="23">
        <v>44621</v>
      </c>
      <c r="G339" s="23">
        <v>44925</v>
      </c>
      <c r="H339" s="271"/>
      <c r="I339" s="24">
        <v>0.1</v>
      </c>
      <c r="J339" s="24"/>
      <c r="K339" s="24"/>
      <c r="L339" s="24"/>
      <c r="M339" s="24"/>
      <c r="N339" s="24">
        <v>0.1</v>
      </c>
      <c r="O339" s="24"/>
      <c r="P339" s="24">
        <v>0.1</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49"/>
        <v>0.99999999999999989</v>
      </c>
      <c r="AI339" s="44">
        <f t="shared" si="49"/>
        <v>0</v>
      </c>
      <c r="AJ339" s="22" t="s">
        <v>824</v>
      </c>
      <c r="AK339" s="302"/>
      <c r="AL339" s="270"/>
      <c r="AM339" s="45" t="s">
        <v>651</v>
      </c>
      <c r="AN339" s="45" t="s">
        <v>652</v>
      </c>
      <c r="AO339" s="25" t="s">
        <v>653</v>
      </c>
      <c r="AP339" s="25" t="s">
        <v>416</v>
      </c>
      <c r="AQ339" s="72"/>
    </row>
    <row r="340" spans="1:43" s="46" customFormat="1" ht="99.75" hidden="1" x14ac:dyDescent="0.25">
      <c r="A340" s="42" t="s">
        <v>41</v>
      </c>
      <c r="B340" s="43" t="s">
        <v>437</v>
      </c>
      <c r="C340" s="43">
        <v>424</v>
      </c>
      <c r="D340" s="22" t="s">
        <v>818</v>
      </c>
      <c r="E340" s="22" t="s">
        <v>825</v>
      </c>
      <c r="F340" s="23">
        <v>44593</v>
      </c>
      <c r="G340" s="23">
        <v>44925</v>
      </c>
      <c r="H340" s="271"/>
      <c r="I340" s="24">
        <v>0.3</v>
      </c>
      <c r="J340" s="24"/>
      <c r="K340" s="24"/>
      <c r="L340" s="24">
        <v>0.09</v>
      </c>
      <c r="M340" s="24"/>
      <c r="N340" s="24">
        <v>0.09</v>
      </c>
      <c r="O340" s="24"/>
      <c r="P340" s="24">
        <v>0.09</v>
      </c>
      <c r="Q340" s="24"/>
      <c r="R340" s="24">
        <v>0.09</v>
      </c>
      <c r="S340" s="24"/>
      <c r="T340" s="24">
        <v>0.09</v>
      </c>
      <c r="U340" s="24"/>
      <c r="V340" s="24">
        <v>0.09</v>
      </c>
      <c r="W340" s="24"/>
      <c r="X340" s="24">
        <v>0.09</v>
      </c>
      <c r="Y340" s="24"/>
      <c r="Z340" s="24">
        <v>0.09</v>
      </c>
      <c r="AA340" s="24"/>
      <c r="AB340" s="24">
        <v>0.09</v>
      </c>
      <c r="AC340" s="24"/>
      <c r="AD340" s="24">
        <v>0.1</v>
      </c>
      <c r="AE340" s="24"/>
      <c r="AF340" s="24">
        <v>0.09</v>
      </c>
      <c r="AG340" s="24"/>
      <c r="AH340" s="24">
        <f t="shared" si="49"/>
        <v>0.99999999999999978</v>
      </c>
      <c r="AI340" s="44">
        <f t="shared" si="49"/>
        <v>0</v>
      </c>
      <c r="AJ340" s="22" t="s">
        <v>826</v>
      </c>
      <c r="AK340" s="302"/>
      <c r="AL340" s="270"/>
      <c r="AM340" s="45" t="s">
        <v>651</v>
      </c>
      <c r="AN340" s="45" t="s">
        <v>652</v>
      </c>
      <c r="AO340" s="25" t="s">
        <v>653</v>
      </c>
      <c r="AP340" s="25" t="s">
        <v>416</v>
      </c>
      <c r="AQ340" s="72"/>
    </row>
    <row r="341" spans="1:43" s="46" customFormat="1" ht="57" hidden="1" x14ac:dyDescent="0.25">
      <c r="A341" s="42" t="s">
        <v>41</v>
      </c>
      <c r="B341" s="43" t="s">
        <v>437</v>
      </c>
      <c r="C341" s="43">
        <v>424</v>
      </c>
      <c r="D341" s="22" t="s">
        <v>818</v>
      </c>
      <c r="E341" s="22" t="s">
        <v>827</v>
      </c>
      <c r="F341" s="23">
        <v>44743</v>
      </c>
      <c r="G341" s="23">
        <v>44925</v>
      </c>
      <c r="H341" s="271"/>
      <c r="I341" s="24">
        <v>0.1</v>
      </c>
      <c r="J341" s="24"/>
      <c r="K341" s="24"/>
      <c r="L341" s="24"/>
      <c r="M341" s="24"/>
      <c r="N341" s="24"/>
      <c r="O341" s="24"/>
      <c r="P341" s="24"/>
      <c r="Q341" s="24"/>
      <c r="R341" s="24"/>
      <c r="S341" s="24"/>
      <c r="T341" s="24"/>
      <c r="U341" s="24"/>
      <c r="V341" s="24">
        <v>0.1</v>
      </c>
      <c r="W341" s="24"/>
      <c r="X341" s="24">
        <v>0.15</v>
      </c>
      <c r="Y341" s="24"/>
      <c r="Z341" s="24">
        <v>0.2</v>
      </c>
      <c r="AA341" s="24"/>
      <c r="AB341" s="24">
        <v>0.2</v>
      </c>
      <c r="AC341" s="24"/>
      <c r="AD341" s="24">
        <v>0.2</v>
      </c>
      <c r="AE341" s="24"/>
      <c r="AF341" s="24">
        <v>0.15</v>
      </c>
      <c r="AG341" s="24"/>
      <c r="AH341" s="24">
        <f t="shared" si="49"/>
        <v>1</v>
      </c>
      <c r="AI341" s="44">
        <f t="shared" si="49"/>
        <v>0</v>
      </c>
      <c r="AJ341" s="22" t="s">
        <v>828</v>
      </c>
      <c r="AK341" s="302"/>
      <c r="AL341" s="277"/>
      <c r="AM341" s="45" t="s">
        <v>651</v>
      </c>
      <c r="AN341" s="45" t="s">
        <v>652</v>
      </c>
      <c r="AO341" s="25" t="s">
        <v>653</v>
      </c>
      <c r="AP341" s="25" t="s">
        <v>416</v>
      </c>
      <c r="AQ341" s="72"/>
    </row>
    <row r="342" spans="1:43" s="46" customFormat="1" ht="78" hidden="1" customHeight="1" x14ac:dyDescent="0.25">
      <c r="A342" s="42" t="s">
        <v>41</v>
      </c>
      <c r="B342" s="43" t="s">
        <v>437</v>
      </c>
      <c r="C342" s="43">
        <v>424</v>
      </c>
      <c r="D342" s="22" t="s">
        <v>829</v>
      </c>
      <c r="E342" s="22" t="s">
        <v>830</v>
      </c>
      <c r="F342" s="23">
        <v>44682</v>
      </c>
      <c r="G342" s="23">
        <v>44742</v>
      </c>
      <c r="H342" s="271">
        <f>+I342+I343+I344</f>
        <v>1</v>
      </c>
      <c r="I342" s="24">
        <v>0.4</v>
      </c>
      <c r="J342" s="24"/>
      <c r="K342" s="24"/>
      <c r="L342" s="24"/>
      <c r="M342" s="24"/>
      <c r="N342" s="24"/>
      <c r="O342" s="24"/>
      <c r="P342" s="24"/>
      <c r="Q342" s="24"/>
      <c r="R342" s="24">
        <v>0.5</v>
      </c>
      <c r="S342" s="24"/>
      <c r="T342" s="24">
        <v>0.5</v>
      </c>
      <c r="U342" s="24"/>
      <c r="V342" s="24"/>
      <c r="W342" s="24"/>
      <c r="X342" s="24"/>
      <c r="Y342" s="24"/>
      <c r="Z342" s="24"/>
      <c r="AA342" s="24"/>
      <c r="AB342" s="24"/>
      <c r="AC342" s="24"/>
      <c r="AD342" s="24"/>
      <c r="AE342" s="24"/>
      <c r="AF342" s="24"/>
      <c r="AG342" s="24"/>
      <c r="AH342" s="24">
        <f t="shared" si="49"/>
        <v>1</v>
      </c>
      <c r="AI342" s="44">
        <f t="shared" si="49"/>
        <v>0</v>
      </c>
      <c r="AJ342" s="22" t="s">
        <v>831</v>
      </c>
      <c r="AK342" s="47" t="s">
        <v>82</v>
      </c>
      <c r="AL342" s="47" t="s">
        <v>82</v>
      </c>
      <c r="AM342" s="45" t="s">
        <v>651</v>
      </c>
      <c r="AN342" s="45" t="s">
        <v>652</v>
      </c>
      <c r="AO342" s="25" t="s">
        <v>653</v>
      </c>
      <c r="AP342" s="25" t="s">
        <v>416</v>
      </c>
      <c r="AQ342" s="72"/>
    </row>
    <row r="343" spans="1:43" s="46" customFormat="1" ht="78" hidden="1" customHeight="1" x14ac:dyDescent="0.25">
      <c r="A343" s="42" t="s">
        <v>41</v>
      </c>
      <c r="B343" s="43" t="s">
        <v>437</v>
      </c>
      <c r="C343" s="43">
        <v>424</v>
      </c>
      <c r="D343" s="22" t="s">
        <v>829</v>
      </c>
      <c r="E343" s="22" t="s">
        <v>832</v>
      </c>
      <c r="F343" s="23">
        <v>44593</v>
      </c>
      <c r="G343" s="23">
        <v>44895</v>
      </c>
      <c r="H343" s="271"/>
      <c r="I343" s="24">
        <v>0.4</v>
      </c>
      <c r="J343" s="24"/>
      <c r="K343" s="24"/>
      <c r="L343" s="24">
        <v>0.1</v>
      </c>
      <c r="M343" s="24"/>
      <c r="N343" s="24">
        <v>0.1</v>
      </c>
      <c r="O343" s="24"/>
      <c r="P343" s="24">
        <v>0.1</v>
      </c>
      <c r="Q343" s="24"/>
      <c r="R343" s="24">
        <v>0.1</v>
      </c>
      <c r="S343" s="24"/>
      <c r="T343" s="24">
        <v>0.1</v>
      </c>
      <c r="U343" s="24"/>
      <c r="V343" s="24">
        <v>0.1</v>
      </c>
      <c r="W343" s="24"/>
      <c r="X343" s="24">
        <v>0.1</v>
      </c>
      <c r="Y343" s="24"/>
      <c r="Z343" s="24">
        <v>0.1</v>
      </c>
      <c r="AA343" s="24"/>
      <c r="AB343" s="24">
        <v>0.1</v>
      </c>
      <c r="AC343" s="24"/>
      <c r="AD343" s="24">
        <v>0.1</v>
      </c>
      <c r="AE343" s="24"/>
      <c r="AF343" s="24"/>
      <c r="AG343" s="24"/>
      <c r="AH343" s="24">
        <f t="shared" si="49"/>
        <v>0.99999999999999989</v>
      </c>
      <c r="AI343" s="44">
        <f t="shared" si="49"/>
        <v>0</v>
      </c>
      <c r="AJ343" s="22" t="s">
        <v>833</v>
      </c>
      <c r="AK343" s="45" t="s">
        <v>82</v>
      </c>
      <c r="AL343" s="47" t="s">
        <v>82</v>
      </c>
      <c r="AM343" s="45" t="s">
        <v>651</v>
      </c>
      <c r="AN343" s="45" t="s">
        <v>652</v>
      </c>
      <c r="AO343" s="25" t="s">
        <v>653</v>
      </c>
      <c r="AP343" s="25" t="s">
        <v>416</v>
      </c>
      <c r="AQ343" s="72"/>
    </row>
    <row r="344" spans="1:43" s="46" customFormat="1" ht="59.25" hidden="1" customHeight="1" x14ac:dyDescent="0.25">
      <c r="A344" s="42" t="s">
        <v>41</v>
      </c>
      <c r="B344" s="43" t="s">
        <v>437</v>
      </c>
      <c r="C344" s="43">
        <v>424</v>
      </c>
      <c r="D344" s="22" t="s">
        <v>829</v>
      </c>
      <c r="E344" s="22" t="s">
        <v>571</v>
      </c>
      <c r="F344" s="23">
        <v>44713</v>
      </c>
      <c r="G344" s="23">
        <v>44742</v>
      </c>
      <c r="H344" s="271"/>
      <c r="I344" s="24">
        <v>0.2</v>
      </c>
      <c r="J344" s="24"/>
      <c r="K344" s="24"/>
      <c r="L344" s="24"/>
      <c r="M344" s="24"/>
      <c r="N344" s="24"/>
      <c r="O344" s="24"/>
      <c r="P344" s="24"/>
      <c r="Q344" s="24"/>
      <c r="R344" s="24"/>
      <c r="S344" s="24"/>
      <c r="T344" s="24">
        <v>1</v>
      </c>
      <c r="U344" s="24"/>
      <c r="V344" s="24"/>
      <c r="W344" s="24"/>
      <c r="X344" s="24"/>
      <c r="Y344" s="24"/>
      <c r="Z344" s="24"/>
      <c r="AA344" s="24"/>
      <c r="AB344" s="24"/>
      <c r="AC344" s="24"/>
      <c r="AD344" s="24"/>
      <c r="AE344" s="24"/>
      <c r="AF344" s="24"/>
      <c r="AG344" s="24"/>
      <c r="AH344" s="24">
        <f t="shared" si="49"/>
        <v>1</v>
      </c>
      <c r="AI344" s="44">
        <f t="shared" si="49"/>
        <v>0</v>
      </c>
      <c r="AJ344" s="22" t="s">
        <v>522</v>
      </c>
      <c r="AK344" s="45" t="s">
        <v>82</v>
      </c>
      <c r="AL344" s="47" t="s">
        <v>82</v>
      </c>
      <c r="AM344" s="45" t="s">
        <v>651</v>
      </c>
      <c r="AN344" s="45" t="s">
        <v>652</v>
      </c>
      <c r="AO344" s="25" t="s">
        <v>653</v>
      </c>
      <c r="AP344" s="25" t="s">
        <v>416</v>
      </c>
      <c r="AQ344" s="72"/>
    </row>
    <row r="345" spans="1:43" s="46" customFormat="1" ht="57" hidden="1" x14ac:dyDescent="0.25">
      <c r="A345" s="42" t="s">
        <v>411</v>
      </c>
      <c r="B345" s="43" t="s">
        <v>412</v>
      </c>
      <c r="C345" s="43">
        <v>329</v>
      </c>
      <c r="D345" s="22" t="s">
        <v>834</v>
      </c>
      <c r="E345" s="22" t="s">
        <v>835</v>
      </c>
      <c r="F345" s="23">
        <v>44564</v>
      </c>
      <c r="G345" s="23">
        <v>44620</v>
      </c>
      <c r="H345" s="271">
        <v>1</v>
      </c>
      <c r="I345" s="24">
        <v>0.25</v>
      </c>
      <c r="J345" s="24">
        <v>0.4</v>
      </c>
      <c r="K345" s="24"/>
      <c r="L345" s="24">
        <v>0.6</v>
      </c>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836</v>
      </c>
      <c r="AK345" s="302">
        <v>105</v>
      </c>
      <c r="AL345" s="269">
        <v>2092450000</v>
      </c>
      <c r="AM345" s="45" t="s">
        <v>837</v>
      </c>
      <c r="AN345" s="45" t="s">
        <v>838</v>
      </c>
      <c r="AO345" s="25" t="s">
        <v>839</v>
      </c>
      <c r="AP345" s="25" t="s">
        <v>416</v>
      </c>
      <c r="AQ345" s="72"/>
    </row>
    <row r="346" spans="1:43" s="46" customFormat="1" ht="71.25" hidden="1" x14ac:dyDescent="0.25">
      <c r="A346" s="42" t="s">
        <v>411</v>
      </c>
      <c r="B346" s="43" t="s">
        <v>412</v>
      </c>
      <c r="C346" s="43">
        <v>329</v>
      </c>
      <c r="D346" s="22" t="s">
        <v>834</v>
      </c>
      <c r="E346" s="22" t="s">
        <v>840</v>
      </c>
      <c r="F346" s="23">
        <v>44621</v>
      </c>
      <c r="G346" s="23">
        <v>44681</v>
      </c>
      <c r="H346" s="271"/>
      <c r="I346" s="24">
        <v>0.2</v>
      </c>
      <c r="J346" s="24"/>
      <c r="K346" s="24"/>
      <c r="L346" s="24"/>
      <c r="M346" s="24"/>
      <c r="N346" s="24">
        <v>0.3</v>
      </c>
      <c r="O346" s="24"/>
      <c r="P346" s="24">
        <v>0.7</v>
      </c>
      <c r="Q346" s="24"/>
      <c r="R346" s="24"/>
      <c r="S346" s="24"/>
      <c r="T346" s="24"/>
      <c r="U346" s="24"/>
      <c r="V346" s="24"/>
      <c r="W346" s="24"/>
      <c r="X346" s="24"/>
      <c r="Y346" s="24"/>
      <c r="Z346" s="24"/>
      <c r="AA346" s="24"/>
      <c r="AB346" s="24"/>
      <c r="AC346" s="24"/>
      <c r="AD346" s="24"/>
      <c r="AE346" s="24"/>
      <c r="AF346" s="24"/>
      <c r="AG346" s="24"/>
      <c r="AH346" s="24">
        <f t="shared" si="49"/>
        <v>1</v>
      </c>
      <c r="AI346" s="44">
        <f t="shared" si="49"/>
        <v>0</v>
      </c>
      <c r="AJ346" s="22" t="s">
        <v>841</v>
      </c>
      <c r="AK346" s="302"/>
      <c r="AL346" s="270"/>
      <c r="AM346" s="45" t="s">
        <v>837</v>
      </c>
      <c r="AN346" s="45" t="s">
        <v>838</v>
      </c>
      <c r="AO346" s="25" t="s">
        <v>839</v>
      </c>
      <c r="AP346" s="25" t="s">
        <v>416</v>
      </c>
      <c r="AQ346" s="72"/>
    </row>
    <row r="347" spans="1:43" s="46" customFormat="1" ht="99" customHeight="1" x14ac:dyDescent="0.25">
      <c r="A347" s="69" t="s">
        <v>411</v>
      </c>
      <c r="B347" s="70" t="s">
        <v>412</v>
      </c>
      <c r="C347" s="70">
        <v>329</v>
      </c>
      <c r="D347" s="71" t="s">
        <v>834</v>
      </c>
      <c r="E347" s="71" t="s">
        <v>916</v>
      </c>
      <c r="F347" s="81">
        <v>44621</v>
      </c>
      <c r="G347" s="81">
        <v>44742</v>
      </c>
      <c r="H347" s="271"/>
      <c r="I347" s="68">
        <v>0.1</v>
      </c>
      <c r="J347" s="68"/>
      <c r="K347" s="68"/>
      <c r="L347" s="68"/>
      <c r="M347" s="68"/>
      <c r="N347" s="68">
        <v>0.25</v>
      </c>
      <c r="O347" s="68"/>
      <c r="P347" s="68">
        <v>0.25</v>
      </c>
      <c r="Q347" s="68"/>
      <c r="R347" s="68">
        <v>0.25</v>
      </c>
      <c r="S347" s="68"/>
      <c r="T347" s="68">
        <v>0.25</v>
      </c>
      <c r="U347" s="68"/>
      <c r="V347" s="68"/>
      <c r="W347" s="68"/>
      <c r="X347" s="68"/>
      <c r="Y347" s="68"/>
      <c r="Z347" s="68"/>
      <c r="AA347" s="68"/>
      <c r="AB347" s="68"/>
      <c r="AC347" s="68"/>
      <c r="AD347" s="68"/>
      <c r="AE347" s="68"/>
      <c r="AF347" s="68"/>
      <c r="AG347" s="68"/>
      <c r="AH347" s="68">
        <f t="shared" si="49"/>
        <v>1</v>
      </c>
      <c r="AI347" s="77">
        <f t="shared" si="49"/>
        <v>0</v>
      </c>
      <c r="AJ347" s="71" t="s">
        <v>917</v>
      </c>
      <c r="AK347" s="302"/>
      <c r="AL347" s="270"/>
      <c r="AM347" s="78" t="s">
        <v>837</v>
      </c>
      <c r="AN347" s="78" t="s">
        <v>838</v>
      </c>
      <c r="AO347" s="79" t="s">
        <v>839</v>
      </c>
      <c r="AP347" s="79" t="s">
        <v>416</v>
      </c>
      <c r="AQ347" s="316" t="s">
        <v>955</v>
      </c>
    </row>
    <row r="348" spans="1:43" s="46" customFormat="1" ht="99" customHeight="1" x14ac:dyDescent="0.25">
      <c r="A348" s="69" t="s">
        <v>411</v>
      </c>
      <c r="B348" s="70" t="s">
        <v>412</v>
      </c>
      <c r="C348" s="70">
        <v>329</v>
      </c>
      <c r="D348" s="71" t="s">
        <v>834</v>
      </c>
      <c r="E348" s="111" t="s">
        <v>842</v>
      </c>
      <c r="F348" s="112">
        <v>44743</v>
      </c>
      <c r="G348" s="112">
        <v>44925</v>
      </c>
      <c r="H348" s="271"/>
      <c r="I348" s="68">
        <v>0.1</v>
      </c>
      <c r="J348" s="76"/>
      <c r="K348" s="76"/>
      <c r="L348" s="76"/>
      <c r="M348" s="76"/>
      <c r="N348" s="76"/>
      <c r="O348" s="76"/>
      <c r="P348" s="76"/>
      <c r="Q348" s="76"/>
      <c r="R348" s="76"/>
      <c r="S348" s="76"/>
      <c r="T348" s="76"/>
      <c r="U348" s="76"/>
      <c r="V348" s="76">
        <v>0.1</v>
      </c>
      <c r="W348" s="76"/>
      <c r="X348" s="76">
        <v>0.1</v>
      </c>
      <c r="Y348" s="76"/>
      <c r="Z348" s="76">
        <v>0.2</v>
      </c>
      <c r="AA348" s="76"/>
      <c r="AB348" s="76">
        <v>0.25</v>
      </c>
      <c r="AC348" s="76"/>
      <c r="AD348" s="76">
        <v>0.25</v>
      </c>
      <c r="AE348" s="76"/>
      <c r="AF348" s="76">
        <v>0.1</v>
      </c>
      <c r="AG348" s="76"/>
      <c r="AH348" s="68">
        <f t="shared" ref="AH348" si="50">+J348+L348+N348+P348+R348+T348+V348+X348+Z348+AB348+AD348+AF348</f>
        <v>1</v>
      </c>
      <c r="AI348" s="77">
        <f t="shared" ref="AI348" si="51">+K348+M348+O348+Q348+S348+U348+W348+Y348+AA348+AC348+AE348+AG348</f>
        <v>0</v>
      </c>
      <c r="AJ348" s="71" t="s">
        <v>956</v>
      </c>
      <c r="AK348" s="302"/>
      <c r="AL348" s="270"/>
      <c r="AM348" s="78" t="s">
        <v>837</v>
      </c>
      <c r="AN348" s="78" t="s">
        <v>838</v>
      </c>
      <c r="AO348" s="79" t="s">
        <v>839</v>
      </c>
      <c r="AP348" s="79" t="s">
        <v>416</v>
      </c>
      <c r="AQ348" s="317"/>
    </row>
    <row r="349" spans="1:43" s="46" customFormat="1" ht="76.5" hidden="1" customHeight="1" x14ac:dyDescent="0.25">
      <c r="A349" s="42" t="s">
        <v>411</v>
      </c>
      <c r="B349" s="43" t="s">
        <v>412</v>
      </c>
      <c r="C349" s="43">
        <v>329</v>
      </c>
      <c r="D349" s="22" t="s">
        <v>834</v>
      </c>
      <c r="E349" s="22" t="s">
        <v>844</v>
      </c>
      <c r="F349" s="23">
        <v>44564</v>
      </c>
      <c r="G349" s="23">
        <v>44681</v>
      </c>
      <c r="H349" s="271"/>
      <c r="I349" s="24">
        <v>0.35</v>
      </c>
      <c r="J349" s="24">
        <v>0.1</v>
      </c>
      <c r="K349" s="24"/>
      <c r="L349" s="24">
        <v>0.3</v>
      </c>
      <c r="M349" s="24"/>
      <c r="N349" s="24">
        <v>0.4</v>
      </c>
      <c r="O349" s="24"/>
      <c r="P349" s="24">
        <v>0.2</v>
      </c>
      <c r="Q349" s="24"/>
      <c r="R349" s="24"/>
      <c r="S349" s="24"/>
      <c r="T349" s="24"/>
      <c r="U349" s="24"/>
      <c r="V349" s="24"/>
      <c r="W349" s="24"/>
      <c r="X349" s="24"/>
      <c r="Y349" s="24"/>
      <c r="Z349" s="24"/>
      <c r="AA349" s="24"/>
      <c r="AB349" s="24"/>
      <c r="AC349" s="24"/>
      <c r="AD349" s="24"/>
      <c r="AE349" s="24"/>
      <c r="AF349" s="24"/>
      <c r="AG349" s="24"/>
      <c r="AH349" s="24">
        <f t="shared" si="49"/>
        <v>1</v>
      </c>
      <c r="AI349" s="44">
        <f t="shared" si="49"/>
        <v>0</v>
      </c>
      <c r="AJ349" s="22" t="s">
        <v>845</v>
      </c>
      <c r="AK349" s="302"/>
      <c r="AL349" s="270"/>
      <c r="AM349" s="45" t="s">
        <v>837</v>
      </c>
      <c r="AN349" s="45" t="s">
        <v>838</v>
      </c>
      <c r="AO349" s="25" t="s">
        <v>839</v>
      </c>
      <c r="AP349" s="25" t="s">
        <v>416</v>
      </c>
      <c r="AQ349" s="72"/>
    </row>
    <row r="350" spans="1:43" s="46" customFormat="1" ht="69.75" hidden="1" customHeight="1" x14ac:dyDescent="0.25">
      <c r="A350" s="42" t="s">
        <v>411</v>
      </c>
      <c r="B350" s="43" t="s">
        <v>412</v>
      </c>
      <c r="C350" s="43">
        <v>329</v>
      </c>
      <c r="D350" s="22" t="s">
        <v>834</v>
      </c>
      <c r="E350" s="22" t="s">
        <v>846</v>
      </c>
      <c r="F350" s="23">
        <v>44621</v>
      </c>
      <c r="G350" s="23">
        <v>44681</v>
      </c>
      <c r="H350" s="271"/>
      <c r="I350" s="24">
        <v>0.1</v>
      </c>
      <c r="J350" s="24"/>
      <c r="K350" s="24"/>
      <c r="L350" s="24"/>
      <c r="M350" s="24"/>
      <c r="N350" s="24">
        <v>0.3</v>
      </c>
      <c r="O350" s="24"/>
      <c r="P350" s="24">
        <v>0.7</v>
      </c>
      <c r="Q350" s="24"/>
      <c r="R350" s="24"/>
      <c r="S350" s="24"/>
      <c r="T350" s="24"/>
      <c r="U350" s="24"/>
      <c r="V350" s="24"/>
      <c r="W350" s="24"/>
      <c r="X350" s="24"/>
      <c r="Y350" s="24"/>
      <c r="Z350" s="24"/>
      <c r="AA350" s="24"/>
      <c r="AB350" s="24"/>
      <c r="AC350" s="24"/>
      <c r="AD350" s="24"/>
      <c r="AE350" s="24"/>
      <c r="AF350" s="24"/>
      <c r="AG350" s="24"/>
      <c r="AH350" s="24">
        <f t="shared" si="49"/>
        <v>1</v>
      </c>
      <c r="AI350" s="44">
        <f t="shared" si="49"/>
        <v>0</v>
      </c>
      <c r="AJ350" s="22" t="s">
        <v>847</v>
      </c>
      <c r="AK350" s="302"/>
      <c r="AL350" s="277"/>
      <c r="AM350" s="45" t="s">
        <v>837</v>
      </c>
      <c r="AN350" s="45" t="s">
        <v>838</v>
      </c>
      <c r="AO350" s="25" t="s">
        <v>839</v>
      </c>
      <c r="AP350" s="25" t="s">
        <v>416</v>
      </c>
      <c r="AQ350" s="72"/>
    </row>
    <row r="351" spans="1:43" s="46" customFormat="1" ht="57" hidden="1" x14ac:dyDescent="0.25">
      <c r="A351" s="42" t="s">
        <v>411</v>
      </c>
      <c r="B351" s="43" t="s">
        <v>412</v>
      </c>
      <c r="C351" s="43">
        <v>329</v>
      </c>
      <c r="D351" s="22" t="s">
        <v>848</v>
      </c>
      <c r="E351" s="22" t="s">
        <v>849</v>
      </c>
      <c r="F351" s="23">
        <v>44593</v>
      </c>
      <c r="G351" s="23">
        <v>44620</v>
      </c>
      <c r="H351" s="271">
        <f>+I351+I352+I354+I356+I357+I359</f>
        <v>1</v>
      </c>
      <c r="I351" s="24">
        <v>0.2</v>
      </c>
      <c r="J351" s="65"/>
      <c r="K351" s="24"/>
      <c r="L351" s="24">
        <v>1</v>
      </c>
      <c r="M351" s="24"/>
      <c r="N351" s="24"/>
      <c r="O351" s="24"/>
      <c r="P351" s="24"/>
      <c r="Q351" s="24"/>
      <c r="R351" s="24"/>
      <c r="S351" s="24"/>
      <c r="T351" s="24"/>
      <c r="U351" s="24"/>
      <c r="V351" s="24"/>
      <c r="W351" s="24"/>
      <c r="X351" s="24"/>
      <c r="Y351" s="24"/>
      <c r="Z351" s="24"/>
      <c r="AA351" s="24"/>
      <c r="AB351" s="24"/>
      <c r="AC351" s="24"/>
      <c r="AD351" s="24"/>
      <c r="AE351" s="24"/>
      <c r="AF351" s="24"/>
      <c r="AG351" s="24"/>
      <c r="AH351" s="24" t="e">
        <f>+L351+#REF!+N351+P351+R351+T351+V351+X351+Z351+AB351+AD351+AF351</f>
        <v>#REF!</v>
      </c>
      <c r="AI351" s="44">
        <f t="shared" si="49"/>
        <v>0</v>
      </c>
      <c r="AJ351" s="22" t="s">
        <v>850</v>
      </c>
      <c r="AK351" s="47" t="s">
        <v>82</v>
      </c>
      <c r="AL351" s="47" t="s">
        <v>82</v>
      </c>
      <c r="AM351" s="45" t="s">
        <v>837</v>
      </c>
      <c r="AN351" s="45" t="s">
        <v>838</v>
      </c>
      <c r="AO351" s="25" t="s">
        <v>839</v>
      </c>
      <c r="AP351" s="25" t="s">
        <v>416</v>
      </c>
      <c r="AQ351" s="72"/>
    </row>
    <row r="352" spans="1:43" s="46" customFormat="1" ht="165" customHeight="1" x14ac:dyDescent="0.25">
      <c r="A352" s="69" t="s">
        <v>411</v>
      </c>
      <c r="B352" s="70" t="s">
        <v>412</v>
      </c>
      <c r="C352" s="70">
        <v>329</v>
      </c>
      <c r="D352" s="71" t="s">
        <v>848</v>
      </c>
      <c r="E352" s="71" t="s">
        <v>851</v>
      </c>
      <c r="F352" s="81">
        <v>44652</v>
      </c>
      <c r="G352" s="81">
        <v>44711</v>
      </c>
      <c r="H352" s="271"/>
      <c r="I352" s="68">
        <v>0.2</v>
      </c>
      <c r="J352" s="68"/>
      <c r="K352" s="68"/>
      <c r="L352" s="68"/>
      <c r="M352" s="68"/>
      <c r="N352" s="68"/>
      <c r="O352" s="68"/>
      <c r="P352" s="68">
        <v>0.3</v>
      </c>
      <c r="Q352" s="68"/>
      <c r="R352" s="68">
        <v>0.7</v>
      </c>
      <c r="S352" s="68"/>
      <c r="T352" s="68"/>
      <c r="U352" s="68"/>
      <c r="V352" s="68"/>
      <c r="W352" s="68"/>
      <c r="X352" s="68"/>
      <c r="Y352" s="68"/>
      <c r="Z352" s="68"/>
      <c r="AA352" s="68"/>
      <c r="AB352" s="68"/>
      <c r="AC352" s="68"/>
      <c r="AD352" s="68"/>
      <c r="AE352" s="68"/>
      <c r="AF352" s="68"/>
      <c r="AG352" s="68"/>
      <c r="AH352" s="68">
        <f t="shared" si="49"/>
        <v>1</v>
      </c>
      <c r="AI352" s="77">
        <f t="shared" si="49"/>
        <v>0</v>
      </c>
      <c r="AJ352" s="71" t="s">
        <v>852</v>
      </c>
      <c r="AK352" s="80" t="s">
        <v>82</v>
      </c>
      <c r="AL352" s="80" t="s">
        <v>82</v>
      </c>
      <c r="AM352" s="78" t="s">
        <v>837</v>
      </c>
      <c r="AN352" s="78" t="s">
        <v>838</v>
      </c>
      <c r="AO352" s="79" t="s">
        <v>839</v>
      </c>
      <c r="AP352" s="79" t="s">
        <v>416</v>
      </c>
      <c r="AQ352" s="316" t="s">
        <v>957</v>
      </c>
    </row>
    <row r="353" spans="1:43" s="46" customFormat="1" ht="165" customHeight="1" x14ac:dyDescent="0.25">
      <c r="A353" s="69" t="s">
        <v>411</v>
      </c>
      <c r="B353" s="70" t="s">
        <v>412</v>
      </c>
      <c r="C353" s="70">
        <v>329</v>
      </c>
      <c r="D353" s="71" t="s">
        <v>848</v>
      </c>
      <c r="E353" s="71" t="s">
        <v>851</v>
      </c>
      <c r="F353" s="81">
        <v>44652</v>
      </c>
      <c r="G353" s="112">
        <v>44804</v>
      </c>
      <c r="H353" s="271"/>
      <c r="I353" s="68">
        <v>0.2</v>
      </c>
      <c r="J353" s="68"/>
      <c r="K353" s="68"/>
      <c r="L353" s="68"/>
      <c r="M353" s="68"/>
      <c r="N353" s="68"/>
      <c r="O353" s="68"/>
      <c r="P353" s="68">
        <v>0.3</v>
      </c>
      <c r="Q353" s="68"/>
      <c r="R353" s="68">
        <v>0.15</v>
      </c>
      <c r="S353" s="68"/>
      <c r="T353" s="68">
        <v>0.2</v>
      </c>
      <c r="U353" s="68"/>
      <c r="V353" s="68">
        <v>0.15</v>
      </c>
      <c r="W353" s="68"/>
      <c r="X353" s="68">
        <v>0.2</v>
      </c>
      <c r="Y353" s="68"/>
      <c r="Z353" s="68"/>
      <c r="AA353" s="68"/>
      <c r="AB353" s="68"/>
      <c r="AC353" s="68"/>
      <c r="AD353" s="68"/>
      <c r="AE353" s="68"/>
      <c r="AF353" s="68"/>
      <c r="AG353" s="68"/>
      <c r="AH353" s="68">
        <f t="shared" ref="AH353" si="52">+J353+L353+N353+P353+R353+T353+V353+X353+Z353+AB353+AD353+AF353</f>
        <v>1</v>
      </c>
      <c r="AI353" s="77">
        <f t="shared" ref="AI353" si="53">+K353+M353+O353+Q353+S353+U353+W353+Y353+AA353+AC353+AE353+AG353</f>
        <v>0</v>
      </c>
      <c r="AJ353" s="71" t="s">
        <v>852</v>
      </c>
      <c r="AK353" s="80" t="s">
        <v>82</v>
      </c>
      <c r="AL353" s="80" t="s">
        <v>82</v>
      </c>
      <c r="AM353" s="78" t="s">
        <v>837</v>
      </c>
      <c r="AN353" s="78" t="s">
        <v>838</v>
      </c>
      <c r="AO353" s="79" t="s">
        <v>839</v>
      </c>
      <c r="AP353" s="79" t="s">
        <v>416</v>
      </c>
      <c r="AQ353" s="317"/>
    </row>
    <row r="354" spans="1:43" s="46" customFormat="1" ht="161.25" customHeight="1" x14ac:dyDescent="0.25">
      <c r="A354" s="69" t="s">
        <v>411</v>
      </c>
      <c r="B354" s="70" t="s">
        <v>412</v>
      </c>
      <c r="C354" s="70">
        <v>329</v>
      </c>
      <c r="D354" s="71" t="s">
        <v>848</v>
      </c>
      <c r="E354" s="71" t="s">
        <v>853</v>
      </c>
      <c r="F354" s="81">
        <v>44713</v>
      </c>
      <c r="G354" s="81">
        <v>44757</v>
      </c>
      <c r="H354" s="271"/>
      <c r="I354" s="113">
        <v>0.05</v>
      </c>
      <c r="J354" s="68"/>
      <c r="K354" s="68"/>
      <c r="L354" s="68"/>
      <c r="M354" s="68"/>
      <c r="N354" s="68"/>
      <c r="O354" s="68"/>
      <c r="P354" s="68"/>
      <c r="Q354" s="68"/>
      <c r="R354" s="68"/>
      <c r="S354" s="68"/>
      <c r="T354" s="68">
        <v>0.4</v>
      </c>
      <c r="U354" s="68"/>
      <c r="V354" s="68">
        <v>0.6</v>
      </c>
      <c r="W354" s="68"/>
      <c r="X354" s="68"/>
      <c r="Y354" s="68"/>
      <c r="Z354" s="68"/>
      <c r="AA354" s="68"/>
      <c r="AB354" s="68"/>
      <c r="AC354" s="68"/>
      <c r="AD354" s="68"/>
      <c r="AE354" s="68"/>
      <c r="AF354" s="68"/>
      <c r="AG354" s="68"/>
      <c r="AH354" s="68">
        <f t="shared" si="49"/>
        <v>1</v>
      </c>
      <c r="AI354" s="77">
        <f t="shared" si="49"/>
        <v>0</v>
      </c>
      <c r="AJ354" s="71" t="s">
        <v>854</v>
      </c>
      <c r="AK354" s="80" t="s">
        <v>82</v>
      </c>
      <c r="AL354" s="80" t="s">
        <v>82</v>
      </c>
      <c r="AM354" s="78" t="s">
        <v>837</v>
      </c>
      <c r="AN354" s="78" t="s">
        <v>838</v>
      </c>
      <c r="AO354" s="79" t="s">
        <v>839</v>
      </c>
      <c r="AP354" s="79" t="s">
        <v>416</v>
      </c>
      <c r="AQ354" s="316" t="s">
        <v>958</v>
      </c>
    </row>
    <row r="355" spans="1:43" s="46" customFormat="1" ht="161.25" customHeight="1" x14ac:dyDescent="0.25">
      <c r="A355" s="69" t="s">
        <v>411</v>
      </c>
      <c r="B355" s="70" t="s">
        <v>412</v>
      </c>
      <c r="C355" s="70">
        <v>329</v>
      </c>
      <c r="D355" s="71" t="s">
        <v>848</v>
      </c>
      <c r="E355" s="71" t="s">
        <v>853</v>
      </c>
      <c r="F355" s="112">
        <v>44775</v>
      </c>
      <c r="G355" s="112">
        <v>44819</v>
      </c>
      <c r="H355" s="271"/>
      <c r="I355" s="113">
        <v>0.05</v>
      </c>
      <c r="J355" s="68"/>
      <c r="K355" s="68"/>
      <c r="L355" s="68"/>
      <c r="M355" s="68"/>
      <c r="N355" s="68"/>
      <c r="O355" s="68"/>
      <c r="P355" s="68"/>
      <c r="Q355" s="68"/>
      <c r="R355" s="68"/>
      <c r="S355" s="68"/>
      <c r="T355" s="68"/>
      <c r="U355" s="68"/>
      <c r="V355" s="68"/>
      <c r="W355" s="68"/>
      <c r="X355" s="68">
        <v>0.5</v>
      </c>
      <c r="Y355" s="68"/>
      <c r="Z355" s="68">
        <v>0.5</v>
      </c>
      <c r="AA355" s="68"/>
      <c r="AB355" s="68"/>
      <c r="AC355" s="68"/>
      <c r="AD355" s="68"/>
      <c r="AE355" s="68"/>
      <c r="AF355" s="68"/>
      <c r="AG355" s="68"/>
      <c r="AH355" s="68">
        <f t="shared" ref="AH355" si="54">+J355+L355+N355+P355+R355+T355+V355+X355+Z355+AB355+AD355+AF355</f>
        <v>1</v>
      </c>
      <c r="AI355" s="77">
        <f t="shared" ref="AI355" si="55">+K355+M355+O355+Q355+S355+U355+W355+Y355+AA355+AC355+AE355+AG355</f>
        <v>0</v>
      </c>
      <c r="AJ355" s="71" t="s">
        <v>854</v>
      </c>
      <c r="AK355" s="80" t="s">
        <v>82</v>
      </c>
      <c r="AL355" s="80" t="s">
        <v>82</v>
      </c>
      <c r="AM355" s="78" t="s">
        <v>837</v>
      </c>
      <c r="AN355" s="78" t="s">
        <v>838</v>
      </c>
      <c r="AO355" s="79" t="s">
        <v>839</v>
      </c>
      <c r="AP355" s="79" t="s">
        <v>416</v>
      </c>
      <c r="AQ355" s="317"/>
    </row>
    <row r="356" spans="1:43" s="46" customFormat="1" ht="57" hidden="1" x14ac:dyDescent="0.25">
      <c r="A356" s="42" t="s">
        <v>411</v>
      </c>
      <c r="B356" s="43" t="s">
        <v>412</v>
      </c>
      <c r="C356" s="43">
        <v>329</v>
      </c>
      <c r="D356" s="22" t="s">
        <v>848</v>
      </c>
      <c r="E356" s="22" t="s">
        <v>855</v>
      </c>
      <c r="F356" s="51">
        <v>44713</v>
      </c>
      <c r="G356" s="51">
        <v>44742</v>
      </c>
      <c r="H356" s="271"/>
      <c r="I356" s="48">
        <v>0.1</v>
      </c>
      <c r="J356" s="24"/>
      <c r="K356" s="24"/>
      <c r="L356" s="24"/>
      <c r="M356" s="24"/>
      <c r="N356" s="24"/>
      <c r="O356" s="24"/>
      <c r="P356" s="24"/>
      <c r="Q356" s="24"/>
      <c r="R356" s="24"/>
      <c r="S356" s="24"/>
      <c r="T356" s="24">
        <v>1</v>
      </c>
      <c r="U356" s="24"/>
      <c r="V356" s="24"/>
      <c r="W356" s="24"/>
      <c r="X356" s="24"/>
      <c r="Y356" s="24"/>
      <c r="Z356" s="24"/>
      <c r="AA356" s="24"/>
      <c r="AB356" s="24"/>
      <c r="AC356" s="24"/>
      <c r="AD356" s="24"/>
      <c r="AE356" s="24"/>
      <c r="AF356" s="24"/>
      <c r="AG356" s="24"/>
      <c r="AH356" s="24">
        <f t="shared" si="49"/>
        <v>1</v>
      </c>
      <c r="AI356" s="44">
        <f t="shared" si="49"/>
        <v>0</v>
      </c>
      <c r="AJ356" s="22" t="s">
        <v>522</v>
      </c>
      <c r="AK356" s="47" t="s">
        <v>82</v>
      </c>
      <c r="AL356" s="47" t="s">
        <v>82</v>
      </c>
      <c r="AM356" s="45" t="s">
        <v>837</v>
      </c>
      <c r="AN356" s="45" t="s">
        <v>838</v>
      </c>
      <c r="AO356" s="25" t="s">
        <v>839</v>
      </c>
      <c r="AP356" s="25" t="s">
        <v>416</v>
      </c>
      <c r="AQ356" s="72"/>
    </row>
    <row r="357" spans="1:43" s="46" customFormat="1" ht="114" customHeight="1" x14ac:dyDescent="0.25">
      <c r="A357" s="69" t="s">
        <v>411</v>
      </c>
      <c r="B357" s="70" t="s">
        <v>412</v>
      </c>
      <c r="C357" s="70">
        <v>329</v>
      </c>
      <c r="D357" s="71" t="s">
        <v>848</v>
      </c>
      <c r="E357" s="71" t="s">
        <v>856</v>
      </c>
      <c r="F357" s="81">
        <v>44866</v>
      </c>
      <c r="G357" s="81">
        <v>44895</v>
      </c>
      <c r="H357" s="271"/>
      <c r="I357" s="68">
        <v>0.15</v>
      </c>
      <c r="J357" s="68"/>
      <c r="K357" s="68"/>
      <c r="L357" s="68"/>
      <c r="M357" s="68"/>
      <c r="N357" s="68"/>
      <c r="O357" s="68"/>
      <c r="P357" s="68"/>
      <c r="Q357" s="68"/>
      <c r="R357" s="68"/>
      <c r="S357" s="68"/>
      <c r="T357" s="68"/>
      <c r="U357" s="68"/>
      <c r="V357" s="68"/>
      <c r="W357" s="68"/>
      <c r="X357" s="68"/>
      <c r="Y357" s="68"/>
      <c r="Z357" s="68"/>
      <c r="AA357" s="68"/>
      <c r="AB357" s="68"/>
      <c r="AC357" s="68"/>
      <c r="AD357" s="68">
        <v>1</v>
      </c>
      <c r="AE357" s="68"/>
      <c r="AF357" s="68"/>
      <c r="AG357" s="68"/>
      <c r="AH357" s="68">
        <f t="shared" ref="AH357:AI359" si="56">+J357+L357+N357+P357+R357+T357+V357+X357+Z357+AB357+AD357+AF357</f>
        <v>1</v>
      </c>
      <c r="AI357" s="77">
        <f t="shared" si="56"/>
        <v>0</v>
      </c>
      <c r="AJ357" s="114" t="s">
        <v>857</v>
      </c>
      <c r="AK357" s="80" t="s">
        <v>82</v>
      </c>
      <c r="AL357" s="80" t="s">
        <v>82</v>
      </c>
      <c r="AM357" s="78" t="s">
        <v>837</v>
      </c>
      <c r="AN357" s="78" t="s">
        <v>838</v>
      </c>
      <c r="AO357" s="79" t="s">
        <v>839</v>
      </c>
      <c r="AP357" s="79" t="s">
        <v>416</v>
      </c>
      <c r="AQ357" s="316" t="s">
        <v>959</v>
      </c>
    </row>
    <row r="358" spans="1:43" s="46" customFormat="1" ht="57" x14ac:dyDescent="0.25">
      <c r="A358" s="69" t="s">
        <v>411</v>
      </c>
      <c r="B358" s="70" t="s">
        <v>412</v>
      </c>
      <c r="C358" s="70">
        <v>329</v>
      </c>
      <c r="D358" s="71" t="s">
        <v>848</v>
      </c>
      <c r="E358" s="71" t="s">
        <v>856</v>
      </c>
      <c r="F358" s="81">
        <v>44866</v>
      </c>
      <c r="G358" s="112">
        <v>44911</v>
      </c>
      <c r="H358" s="271"/>
      <c r="I358" s="68">
        <v>0.15</v>
      </c>
      <c r="J358" s="68"/>
      <c r="K358" s="68"/>
      <c r="L358" s="68"/>
      <c r="M358" s="68"/>
      <c r="N358" s="68"/>
      <c r="O358" s="68"/>
      <c r="P358" s="68"/>
      <c r="Q358" s="68"/>
      <c r="R358" s="68"/>
      <c r="S358" s="68"/>
      <c r="T358" s="68"/>
      <c r="U358" s="68"/>
      <c r="V358" s="68"/>
      <c r="W358" s="68"/>
      <c r="X358" s="68"/>
      <c r="Y358" s="68"/>
      <c r="Z358" s="68"/>
      <c r="AA358" s="68"/>
      <c r="AB358" s="68"/>
      <c r="AC358" s="68"/>
      <c r="AD358" s="76">
        <v>0.2</v>
      </c>
      <c r="AE358" s="76"/>
      <c r="AF358" s="76">
        <v>0.8</v>
      </c>
      <c r="AG358" s="68"/>
      <c r="AH358" s="68">
        <f t="shared" ref="AH358" si="57">+J358+L358+N358+P358+R358+T358+V358+X358+Z358+AB358+AD358+AF358</f>
        <v>1</v>
      </c>
      <c r="AI358" s="77">
        <f t="shared" ref="AI358" si="58">+K358+M358+O358+Q358+S358+U358+W358+Y358+AA358+AC358+AE358+AG358</f>
        <v>0</v>
      </c>
      <c r="AJ358" s="114" t="s">
        <v>857</v>
      </c>
      <c r="AK358" s="80" t="s">
        <v>82</v>
      </c>
      <c r="AL358" s="80" t="s">
        <v>82</v>
      </c>
      <c r="AM358" s="78" t="s">
        <v>837</v>
      </c>
      <c r="AN358" s="78" t="s">
        <v>838</v>
      </c>
      <c r="AO358" s="79" t="s">
        <v>839</v>
      </c>
      <c r="AP358" s="79" t="s">
        <v>416</v>
      </c>
      <c r="AQ358" s="317"/>
    </row>
    <row r="359" spans="1:43" s="46" customFormat="1" ht="81" hidden="1" customHeight="1" x14ac:dyDescent="0.25">
      <c r="A359" s="42" t="s">
        <v>411</v>
      </c>
      <c r="B359" s="43" t="s">
        <v>412</v>
      </c>
      <c r="C359" s="43">
        <v>329</v>
      </c>
      <c r="D359" s="22" t="s">
        <v>848</v>
      </c>
      <c r="E359" s="22" t="s">
        <v>858</v>
      </c>
      <c r="F359" s="51">
        <v>44562</v>
      </c>
      <c r="G359" s="51">
        <v>44925</v>
      </c>
      <c r="H359" s="271"/>
      <c r="I359" s="24">
        <v>0.3</v>
      </c>
      <c r="J359" s="24">
        <v>0.05</v>
      </c>
      <c r="K359" s="24"/>
      <c r="L359" s="24">
        <v>0.05</v>
      </c>
      <c r="M359" s="24"/>
      <c r="N359" s="24">
        <v>0.05</v>
      </c>
      <c r="O359" s="24"/>
      <c r="P359" s="24">
        <v>0.05</v>
      </c>
      <c r="Q359" s="24"/>
      <c r="R359" s="24">
        <v>0.1</v>
      </c>
      <c r="S359" s="24"/>
      <c r="T359" s="24">
        <v>0.1</v>
      </c>
      <c r="U359" s="24"/>
      <c r="V359" s="24">
        <v>0.1</v>
      </c>
      <c r="W359" s="24"/>
      <c r="X359" s="24">
        <v>0.1</v>
      </c>
      <c r="Y359" s="24"/>
      <c r="Z359" s="24">
        <v>0.1</v>
      </c>
      <c r="AA359" s="24"/>
      <c r="AB359" s="24">
        <v>0.1</v>
      </c>
      <c r="AC359" s="24"/>
      <c r="AD359" s="24">
        <v>0.1</v>
      </c>
      <c r="AE359" s="24"/>
      <c r="AF359" s="24">
        <v>0.1</v>
      </c>
      <c r="AG359" s="24"/>
      <c r="AH359" s="24">
        <f t="shared" si="56"/>
        <v>0.99999999999999989</v>
      </c>
      <c r="AI359" s="44">
        <f t="shared" si="56"/>
        <v>0</v>
      </c>
      <c r="AJ359" s="27" t="s">
        <v>859</v>
      </c>
      <c r="AK359" s="47" t="s">
        <v>82</v>
      </c>
      <c r="AL359" s="47" t="s">
        <v>82</v>
      </c>
      <c r="AM359" s="45" t="s">
        <v>837</v>
      </c>
      <c r="AN359" s="45" t="s">
        <v>838</v>
      </c>
      <c r="AO359" s="25" t="s">
        <v>839</v>
      </c>
      <c r="AP359" s="25" t="s">
        <v>416</v>
      </c>
      <c r="AQ359" s="72"/>
    </row>
    <row r="360" spans="1:43" s="46" customFormat="1" ht="57" hidden="1" x14ac:dyDescent="0.25">
      <c r="A360" s="42" t="s">
        <v>41</v>
      </c>
      <c r="B360" s="43" t="s">
        <v>437</v>
      </c>
      <c r="C360" s="43">
        <v>424</v>
      </c>
      <c r="D360" s="22" t="s">
        <v>860</v>
      </c>
      <c r="E360" s="22" t="s">
        <v>861</v>
      </c>
      <c r="F360" s="23">
        <v>44593</v>
      </c>
      <c r="G360" s="23">
        <v>44926</v>
      </c>
      <c r="H360" s="272">
        <f>+I360+I361+I362+I364+I365+I366+I367+I368+I369+I370</f>
        <v>0.99999999999999989</v>
      </c>
      <c r="I360" s="24">
        <v>0.1</v>
      </c>
      <c r="J360" s="24"/>
      <c r="K360" s="24"/>
      <c r="L360" s="24">
        <v>0.08</v>
      </c>
      <c r="M360" s="24"/>
      <c r="N360" s="24">
        <v>0.08</v>
      </c>
      <c r="O360" s="24"/>
      <c r="P360" s="24">
        <v>0.1</v>
      </c>
      <c r="Q360" s="24"/>
      <c r="R360" s="24">
        <v>0.08</v>
      </c>
      <c r="S360" s="24"/>
      <c r="T360" s="24">
        <v>0.1</v>
      </c>
      <c r="U360" s="24"/>
      <c r="V360" s="24">
        <v>0.1</v>
      </c>
      <c r="W360" s="24"/>
      <c r="X360" s="24">
        <v>0.1</v>
      </c>
      <c r="Y360" s="24"/>
      <c r="Z360" s="24">
        <v>0.1</v>
      </c>
      <c r="AA360" s="24"/>
      <c r="AB360" s="24">
        <v>0.08</v>
      </c>
      <c r="AC360" s="24"/>
      <c r="AD360" s="24">
        <v>0.08</v>
      </c>
      <c r="AE360" s="24"/>
      <c r="AF360" s="24">
        <v>0.1</v>
      </c>
      <c r="AG360" s="24"/>
      <c r="AH360" s="28">
        <f>+J360+L360+N360+P360+R360+T360+V360+X360+Z360+AB360+AD360+AF360</f>
        <v>0.99999999999999989</v>
      </c>
      <c r="AI360" s="29">
        <v>0</v>
      </c>
      <c r="AJ360" s="30" t="s">
        <v>862</v>
      </c>
      <c r="AK360" s="47" t="s">
        <v>82</v>
      </c>
      <c r="AL360" s="47" t="s">
        <v>82</v>
      </c>
      <c r="AM360" s="31" t="s">
        <v>863</v>
      </c>
      <c r="AN360" s="31" t="s">
        <v>864</v>
      </c>
      <c r="AO360" s="31" t="s">
        <v>865</v>
      </c>
      <c r="AP360" s="25" t="s">
        <v>444</v>
      </c>
      <c r="AQ360" s="72"/>
    </row>
    <row r="361" spans="1:43" s="46" customFormat="1" ht="42.75" hidden="1" x14ac:dyDescent="0.25">
      <c r="A361" s="42" t="s">
        <v>41</v>
      </c>
      <c r="B361" s="43" t="s">
        <v>437</v>
      </c>
      <c r="C361" s="43">
        <v>424</v>
      </c>
      <c r="D361" s="22" t="s">
        <v>860</v>
      </c>
      <c r="E361" s="22" t="s">
        <v>866</v>
      </c>
      <c r="F361" s="23">
        <v>44593</v>
      </c>
      <c r="G361" s="23">
        <v>44926</v>
      </c>
      <c r="H361" s="272"/>
      <c r="I361" s="24">
        <v>0.1</v>
      </c>
      <c r="J361" s="24"/>
      <c r="K361" s="24"/>
      <c r="L361" s="24">
        <v>0.06</v>
      </c>
      <c r="M361" s="24"/>
      <c r="N361" s="24">
        <v>0.12</v>
      </c>
      <c r="O361" s="24"/>
      <c r="P361" s="24">
        <v>0.08</v>
      </c>
      <c r="Q361" s="24"/>
      <c r="R361" s="24">
        <v>0.08</v>
      </c>
      <c r="S361" s="24"/>
      <c r="T361" s="24">
        <v>0.12</v>
      </c>
      <c r="U361" s="24"/>
      <c r="V361" s="24">
        <v>0.08</v>
      </c>
      <c r="W361" s="24"/>
      <c r="X361" s="24">
        <v>0.08</v>
      </c>
      <c r="Y361" s="24"/>
      <c r="Z361" s="24">
        <v>0.08</v>
      </c>
      <c r="AA361" s="24"/>
      <c r="AB361" s="24">
        <v>0.08</v>
      </c>
      <c r="AC361" s="24"/>
      <c r="AD361" s="24">
        <v>0.12</v>
      </c>
      <c r="AE361" s="24"/>
      <c r="AF361" s="24">
        <v>0.1</v>
      </c>
      <c r="AG361" s="24"/>
      <c r="AH361" s="28">
        <f t="shared" ref="AH361:AH370" si="59">+J361+L361+N361+P361+R361+T361+V361+X361+Z361+AB361+AD361+AF361</f>
        <v>0.99999999999999989</v>
      </c>
      <c r="AI361" s="29">
        <v>0</v>
      </c>
      <c r="AJ361" s="30" t="s">
        <v>867</v>
      </c>
      <c r="AK361" s="47" t="s">
        <v>82</v>
      </c>
      <c r="AL361" s="47" t="s">
        <v>82</v>
      </c>
      <c r="AM361" s="31" t="s">
        <v>863</v>
      </c>
      <c r="AN361" s="31" t="s">
        <v>864</v>
      </c>
      <c r="AO361" s="31" t="s">
        <v>865</v>
      </c>
      <c r="AP361" s="25" t="s">
        <v>444</v>
      </c>
      <c r="AQ361" s="72"/>
    </row>
    <row r="362" spans="1:43" s="46" customFormat="1" ht="136.5" customHeight="1" x14ac:dyDescent="0.25">
      <c r="A362" s="69" t="s">
        <v>41</v>
      </c>
      <c r="B362" s="70" t="s">
        <v>437</v>
      </c>
      <c r="C362" s="70">
        <v>424</v>
      </c>
      <c r="D362" s="71" t="s">
        <v>860</v>
      </c>
      <c r="E362" s="71" t="s">
        <v>868</v>
      </c>
      <c r="F362" s="81">
        <v>44682</v>
      </c>
      <c r="G362" s="81">
        <v>44895</v>
      </c>
      <c r="H362" s="272"/>
      <c r="I362" s="68">
        <v>0.1</v>
      </c>
      <c r="J362" s="68"/>
      <c r="K362" s="68"/>
      <c r="L362" s="68"/>
      <c r="M362" s="68"/>
      <c r="N362" s="68"/>
      <c r="O362" s="68"/>
      <c r="P362" s="68"/>
      <c r="Q362" s="68"/>
      <c r="R362" s="68">
        <v>0.2</v>
      </c>
      <c r="S362" s="68"/>
      <c r="T362" s="68">
        <v>0.25</v>
      </c>
      <c r="U362" s="68"/>
      <c r="V362" s="68"/>
      <c r="W362" s="68"/>
      <c r="X362" s="68"/>
      <c r="Y362" s="68"/>
      <c r="Z362" s="68">
        <v>0.25</v>
      </c>
      <c r="AA362" s="68"/>
      <c r="AB362" s="68"/>
      <c r="AC362" s="68"/>
      <c r="AD362" s="68">
        <v>0.3</v>
      </c>
      <c r="AE362" s="68"/>
      <c r="AF362" s="68"/>
      <c r="AG362" s="68"/>
      <c r="AH362" s="121">
        <f t="shared" si="59"/>
        <v>1</v>
      </c>
      <c r="AI362" s="122">
        <v>0</v>
      </c>
      <c r="AJ362" s="123" t="s">
        <v>918</v>
      </c>
      <c r="AK362" s="80" t="s">
        <v>82</v>
      </c>
      <c r="AL362" s="80" t="s">
        <v>82</v>
      </c>
      <c r="AM362" s="124" t="s">
        <v>863</v>
      </c>
      <c r="AN362" s="124" t="s">
        <v>864</v>
      </c>
      <c r="AO362" s="124" t="s">
        <v>865</v>
      </c>
      <c r="AP362" s="79" t="s">
        <v>444</v>
      </c>
      <c r="AQ362" s="314" t="s">
        <v>960</v>
      </c>
    </row>
    <row r="363" spans="1:43" s="46" customFormat="1" ht="136.5" customHeight="1" x14ac:dyDescent="0.25">
      <c r="A363" s="69" t="s">
        <v>41</v>
      </c>
      <c r="B363" s="70" t="s">
        <v>437</v>
      </c>
      <c r="C363" s="70">
        <v>424</v>
      </c>
      <c r="D363" s="71" t="s">
        <v>860</v>
      </c>
      <c r="E363" s="71" t="s">
        <v>868</v>
      </c>
      <c r="F363" s="93">
        <v>44743</v>
      </c>
      <c r="G363" s="81">
        <v>44895</v>
      </c>
      <c r="H363" s="272"/>
      <c r="I363" s="68">
        <v>0.1</v>
      </c>
      <c r="J363" s="68"/>
      <c r="K363" s="68"/>
      <c r="L363" s="68"/>
      <c r="M363" s="68"/>
      <c r="N363" s="68"/>
      <c r="O363" s="68"/>
      <c r="P363" s="68"/>
      <c r="Q363" s="68"/>
      <c r="R363" s="68"/>
      <c r="S363" s="68"/>
      <c r="T363" s="68"/>
      <c r="U363" s="68"/>
      <c r="V363" s="76">
        <v>0.2</v>
      </c>
      <c r="W363" s="76"/>
      <c r="X363" s="76">
        <v>0.2</v>
      </c>
      <c r="Y363" s="76"/>
      <c r="Z363" s="76">
        <v>0.2</v>
      </c>
      <c r="AA363" s="76"/>
      <c r="AB363" s="76">
        <v>0.2</v>
      </c>
      <c r="AC363" s="76"/>
      <c r="AD363" s="76">
        <v>0.2</v>
      </c>
      <c r="AE363" s="68"/>
      <c r="AF363" s="68"/>
      <c r="AG363" s="68"/>
      <c r="AH363" s="121">
        <f t="shared" ref="AH363" si="60">+J363+L363+N363+P363+R363+T363+V363+X363+Z363+AB363+AD363+AF363</f>
        <v>1</v>
      </c>
      <c r="AI363" s="122">
        <v>0</v>
      </c>
      <c r="AJ363" s="125" t="s">
        <v>869</v>
      </c>
      <c r="AK363" s="80" t="s">
        <v>82</v>
      </c>
      <c r="AL363" s="80" t="s">
        <v>82</v>
      </c>
      <c r="AM363" s="124" t="s">
        <v>863</v>
      </c>
      <c r="AN363" s="124" t="s">
        <v>864</v>
      </c>
      <c r="AO363" s="124" t="s">
        <v>865</v>
      </c>
      <c r="AP363" s="79" t="s">
        <v>444</v>
      </c>
      <c r="AQ363" s="315"/>
    </row>
    <row r="364" spans="1:43" s="46" customFormat="1" ht="54" hidden="1" customHeight="1" x14ac:dyDescent="0.25">
      <c r="A364" s="42" t="s">
        <v>41</v>
      </c>
      <c r="B364" s="43" t="s">
        <v>437</v>
      </c>
      <c r="C364" s="43">
        <v>424</v>
      </c>
      <c r="D364" s="22" t="s">
        <v>860</v>
      </c>
      <c r="E364" s="22" t="s">
        <v>870</v>
      </c>
      <c r="F364" s="23">
        <v>44593</v>
      </c>
      <c r="G364" s="23">
        <v>44742</v>
      </c>
      <c r="H364" s="272"/>
      <c r="I364" s="24">
        <v>0.1</v>
      </c>
      <c r="J364" s="24"/>
      <c r="K364" s="24"/>
      <c r="L364" s="24">
        <v>0.15</v>
      </c>
      <c r="M364" s="24"/>
      <c r="N364" s="24"/>
      <c r="O364" s="24"/>
      <c r="P364" s="24">
        <v>0.2</v>
      </c>
      <c r="Q364" s="24"/>
      <c r="R364" s="24">
        <v>0.3</v>
      </c>
      <c r="S364" s="24"/>
      <c r="T364" s="24">
        <v>0.35</v>
      </c>
      <c r="U364" s="24"/>
      <c r="V364" s="24"/>
      <c r="W364" s="24"/>
      <c r="X364" s="24"/>
      <c r="Y364" s="24"/>
      <c r="Z364" s="24"/>
      <c r="AA364" s="24"/>
      <c r="AB364" s="24"/>
      <c r="AC364" s="24"/>
      <c r="AD364" s="24"/>
      <c r="AE364" s="24"/>
      <c r="AF364" s="24"/>
      <c r="AG364" s="24"/>
      <c r="AH364" s="28">
        <f t="shared" si="59"/>
        <v>0.99999999999999989</v>
      </c>
      <c r="AI364" s="29">
        <v>0</v>
      </c>
      <c r="AJ364" s="30" t="s">
        <v>871</v>
      </c>
      <c r="AK364" s="47" t="s">
        <v>82</v>
      </c>
      <c r="AL364" s="47" t="s">
        <v>82</v>
      </c>
      <c r="AM364" s="31" t="s">
        <v>863</v>
      </c>
      <c r="AN364" s="31" t="s">
        <v>864</v>
      </c>
      <c r="AO364" s="31" t="s">
        <v>865</v>
      </c>
      <c r="AP364" s="25" t="s">
        <v>444</v>
      </c>
      <c r="AQ364" s="72"/>
    </row>
    <row r="365" spans="1:43" s="46" customFormat="1" ht="71.25" hidden="1" x14ac:dyDescent="0.25">
      <c r="A365" s="42" t="s">
        <v>41</v>
      </c>
      <c r="B365" s="43" t="s">
        <v>437</v>
      </c>
      <c r="C365" s="43">
        <v>424</v>
      </c>
      <c r="D365" s="22" t="s">
        <v>860</v>
      </c>
      <c r="E365" s="22" t="s">
        <v>872</v>
      </c>
      <c r="F365" s="23">
        <v>44593</v>
      </c>
      <c r="G365" s="23">
        <v>44895</v>
      </c>
      <c r="H365" s="272"/>
      <c r="I365" s="24">
        <v>0.1</v>
      </c>
      <c r="J365" s="24"/>
      <c r="K365" s="24"/>
      <c r="L365" s="24">
        <v>0.1</v>
      </c>
      <c r="M365" s="24"/>
      <c r="N365" s="24">
        <v>0.1</v>
      </c>
      <c r="O365" s="24"/>
      <c r="P365" s="24"/>
      <c r="Q365" s="24"/>
      <c r="R365" s="24">
        <v>0.2</v>
      </c>
      <c r="S365" s="24"/>
      <c r="T365" s="24"/>
      <c r="U365" s="24"/>
      <c r="V365" s="24">
        <v>0.2</v>
      </c>
      <c r="W365" s="24"/>
      <c r="X365" s="24"/>
      <c r="Y365" s="24"/>
      <c r="Z365" s="24">
        <v>0.2</v>
      </c>
      <c r="AA365" s="24"/>
      <c r="AB365" s="24"/>
      <c r="AC365" s="24"/>
      <c r="AD365" s="24">
        <v>0.2</v>
      </c>
      <c r="AE365" s="24"/>
      <c r="AF365" s="24"/>
      <c r="AG365" s="24"/>
      <c r="AH365" s="28">
        <f t="shared" si="59"/>
        <v>1</v>
      </c>
      <c r="AI365" s="29">
        <v>0</v>
      </c>
      <c r="AJ365" s="30" t="s">
        <v>873</v>
      </c>
      <c r="AK365" s="47" t="s">
        <v>82</v>
      </c>
      <c r="AL365" s="47" t="s">
        <v>82</v>
      </c>
      <c r="AM365" s="31" t="s">
        <v>863</v>
      </c>
      <c r="AN365" s="31" t="s">
        <v>864</v>
      </c>
      <c r="AO365" s="31" t="s">
        <v>865</v>
      </c>
      <c r="AP365" s="25" t="s">
        <v>444</v>
      </c>
      <c r="AQ365" s="72"/>
    </row>
    <row r="366" spans="1:43" s="46" customFormat="1" ht="71.25" hidden="1" x14ac:dyDescent="0.25">
      <c r="A366" s="42" t="s">
        <v>41</v>
      </c>
      <c r="B366" s="43" t="s">
        <v>437</v>
      </c>
      <c r="C366" s="43">
        <v>424</v>
      </c>
      <c r="D366" s="22" t="s">
        <v>860</v>
      </c>
      <c r="E366" s="22" t="s">
        <v>874</v>
      </c>
      <c r="F366" s="23">
        <v>44593</v>
      </c>
      <c r="G366" s="23">
        <v>44925</v>
      </c>
      <c r="H366" s="272"/>
      <c r="I366" s="24">
        <v>0.1</v>
      </c>
      <c r="J366" s="24"/>
      <c r="K366" s="24"/>
      <c r="L366" s="24">
        <v>0.1</v>
      </c>
      <c r="M366" s="24"/>
      <c r="N366" s="24">
        <v>0.1</v>
      </c>
      <c r="O366" s="24"/>
      <c r="P366" s="24"/>
      <c r="Q366" s="24"/>
      <c r="R366" s="24">
        <v>0.2</v>
      </c>
      <c r="S366" s="24"/>
      <c r="T366" s="24"/>
      <c r="U366" s="24"/>
      <c r="V366" s="24">
        <v>0.2</v>
      </c>
      <c r="W366" s="24"/>
      <c r="X366" s="24"/>
      <c r="Y366" s="24"/>
      <c r="Z366" s="24"/>
      <c r="AA366" s="24"/>
      <c r="AB366" s="24">
        <v>0.1</v>
      </c>
      <c r="AC366" s="24"/>
      <c r="AD366" s="24"/>
      <c r="AE366" s="24"/>
      <c r="AF366" s="24">
        <v>0.3</v>
      </c>
      <c r="AG366" s="24"/>
      <c r="AH366" s="28">
        <f t="shared" si="59"/>
        <v>1</v>
      </c>
      <c r="AI366" s="29">
        <v>0</v>
      </c>
      <c r="AJ366" s="30" t="s">
        <v>875</v>
      </c>
      <c r="AK366" s="47" t="s">
        <v>82</v>
      </c>
      <c r="AL366" s="47" t="s">
        <v>82</v>
      </c>
      <c r="AM366" s="31" t="s">
        <v>863</v>
      </c>
      <c r="AN366" s="31" t="s">
        <v>864</v>
      </c>
      <c r="AO366" s="31" t="s">
        <v>865</v>
      </c>
      <c r="AP366" s="25" t="s">
        <v>444</v>
      </c>
      <c r="AQ366" s="72"/>
    </row>
    <row r="367" spans="1:43" s="46" customFormat="1" ht="42.75" hidden="1" customHeight="1" x14ac:dyDescent="0.25">
      <c r="A367" s="42" t="s">
        <v>41</v>
      </c>
      <c r="B367" s="43" t="s">
        <v>437</v>
      </c>
      <c r="C367" s="43">
        <v>424</v>
      </c>
      <c r="D367" s="22" t="s">
        <v>860</v>
      </c>
      <c r="E367" s="22" t="s">
        <v>876</v>
      </c>
      <c r="F367" s="23">
        <v>44593</v>
      </c>
      <c r="G367" s="23">
        <v>44895</v>
      </c>
      <c r="H367" s="272"/>
      <c r="I367" s="24">
        <v>0.1</v>
      </c>
      <c r="J367" s="24"/>
      <c r="K367" s="24"/>
      <c r="L367" s="24">
        <v>0.1</v>
      </c>
      <c r="M367" s="24"/>
      <c r="N367" s="24"/>
      <c r="O367" s="24"/>
      <c r="P367" s="24"/>
      <c r="Q367" s="24"/>
      <c r="R367" s="24">
        <v>0.2</v>
      </c>
      <c r="S367" s="24"/>
      <c r="T367" s="24">
        <v>0.2</v>
      </c>
      <c r="U367" s="24"/>
      <c r="V367" s="24"/>
      <c r="W367" s="24"/>
      <c r="X367" s="24"/>
      <c r="Y367" s="24"/>
      <c r="Z367" s="24"/>
      <c r="AA367" s="24"/>
      <c r="AB367" s="24">
        <v>0.3</v>
      </c>
      <c r="AC367" s="24"/>
      <c r="AD367" s="24">
        <v>0.2</v>
      </c>
      <c r="AE367" s="24"/>
      <c r="AF367" s="24"/>
      <c r="AG367" s="24"/>
      <c r="AH367" s="28">
        <f t="shared" si="59"/>
        <v>1</v>
      </c>
      <c r="AI367" s="29">
        <v>0</v>
      </c>
      <c r="AJ367" s="30" t="s">
        <v>877</v>
      </c>
      <c r="AK367" s="47" t="s">
        <v>82</v>
      </c>
      <c r="AL367" s="47" t="s">
        <v>82</v>
      </c>
      <c r="AM367" s="31" t="s">
        <v>863</v>
      </c>
      <c r="AN367" s="31" t="s">
        <v>864</v>
      </c>
      <c r="AO367" s="31" t="s">
        <v>865</v>
      </c>
      <c r="AP367" s="25" t="s">
        <v>444</v>
      </c>
      <c r="AQ367" s="72"/>
    </row>
    <row r="368" spans="1:43" s="46" customFormat="1" ht="68.25" hidden="1" customHeight="1" x14ac:dyDescent="0.25">
      <c r="A368" s="42" t="s">
        <v>41</v>
      </c>
      <c r="B368" s="43" t="s">
        <v>437</v>
      </c>
      <c r="C368" s="43">
        <v>424</v>
      </c>
      <c r="D368" s="22" t="s">
        <v>860</v>
      </c>
      <c r="E368" s="22" t="s">
        <v>878</v>
      </c>
      <c r="F368" s="23">
        <v>44593</v>
      </c>
      <c r="G368" s="23">
        <v>44926</v>
      </c>
      <c r="H368" s="272"/>
      <c r="I368" s="24">
        <v>0.1</v>
      </c>
      <c r="J368" s="24"/>
      <c r="K368" s="24"/>
      <c r="L368" s="24">
        <v>0.1</v>
      </c>
      <c r="M368" s="24"/>
      <c r="N368" s="24">
        <v>0.2</v>
      </c>
      <c r="O368" s="24"/>
      <c r="P368" s="24"/>
      <c r="Q368" s="24"/>
      <c r="R368" s="24">
        <v>0.15</v>
      </c>
      <c r="S368" s="24"/>
      <c r="T368" s="24"/>
      <c r="U368" s="24"/>
      <c r="V368" s="24"/>
      <c r="W368" s="24"/>
      <c r="X368" s="24"/>
      <c r="Y368" s="24"/>
      <c r="Z368" s="24">
        <v>0.25</v>
      </c>
      <c r="AA368" s="24"/>
      <c r="AB368" s="24"/>
      <c r="AC368" s="24"/>
      <c r="AD368" s="24"/>
      <c r="AE368" s="24"/>
      <c r="AF368" s="24">
        <v>0.3</v>
      </c>
      <c r="AG368" s="24"/>
      <c r="AH368" s="28">
        <f t="shared" si="59"/>
        <v>1</v>
      </c>
      <c r="AI368" s="29">
        <v>0</v>
      </c>
      <c r="AJ368" s="30" t="s">
        <v>879</v>
      </c>
      <c r="AK368" s="47" t="s">
        <v>82</v>
      </c>
      <c r="AL368" s="47" t="s">
        <v>82</v>
      </c>
      <c r="AM368" s="31" t="s">
        <v>863</v>
      </c>
      <c r="AN368" s="31" t="s">
        <v>864</v>
      </c>
      <c r="AO368" s="31" t="s">
        <v>865</v>
      </c>
      <c r="AP368" s="25" t="s">
        <v>444</v>
      </c>
      <c r="AQ368" s="72"/>
    </row>
    <row r="369" spans="1:43" ht="56.25" hidden="1" customHeight="1" x14ac:dyDescent="0.25">
      <c r="A369" s="42" t="s">
        <v>41</v>
      </c>
      <c r="B369" s="43" t="s">
        <v>437</v>
      </c>
      <c r="C369" s="43">
        <v>424</v>
      </c>
      <c r="D369" s="22" t="s">
        <v>860</v>
      </c>
      <c r="E369" s="22" t="s">
        <v>880</v>
      </c>
      <c r="F369" s="23">
        <v>44593</v>
      </c>
      <c r="G369" s="23">
        <v>44926</v>
      </c>
      <c r="H369" s="272"/>
      <c r="I369" s="24">
        <v>0.1</v>
      </c>
      <c r="J369" s="24"/>
      <c r="K369" s="24"/>
      <c r="L369" s="24">
        <v>0.2</v>
      </c>
      <c r="M369" s="24"/>
      <c r="N369" s="24">
        <v>0.2</v>
      </c>
      <c r="O369" s="24"/>
      <c r="P369" s="24"/>
      <c r="Q369" s="24"/>
      <c r="R369" s="24"/>
      <c r="S369" s="24"/>
      <c r="T369" s="24"/>
      <c r="U369" s="24"/>
      <c r="V369" s="24">
        <v>0.4</v>
      </c>
      <c r="W369" s="24"/>
      <c r="X369" s="24"/>
      <c r="Y369" s="24"/>
      <c r="Z369" s="24"/>
      <c r="AA369" s="24"/>
      <c r="AB369" s="24"/>
      <c r="AC369" s="24"/>
      <c r="AD369" s="24"/>
      <c r="AE369" s="24"/>
      <c r="AF369" s="24">
        <v>0.2</v>
      </c>
      <c r="AG369" s="24"/>
      <c r="AH369" s="28">
        <f t="shared" si="59"/>
        <v>1</v>
      </c>
      <c r="AI369" s="29">
        <v>0</v>
      </c>
      <c r="AJ369" s="30" t="s">
        <v>881</v>
      </c>
      <c r="AK369" s="47" t="s">
        <v>82</v>
      </c>
      <c r="AL369" s="47" t="s">
        <v>82</v>
      </c>
      <c r="AM369" s="31" t="s">
        <v>863</v>
      </c>
      <c r="AN369" s="31" t="s">
        <v>864</v>
      </c>
      <c r="AO369" s="31" t="s">
        <v>865</v>
      </c>
      <c r="AP369" s="25" t="s">
        <v>444</v>
      </c>
      <c r="AQ369" s="72"/>
    </row>
    <row r="370" spans="1:43" ht="55.5" hidden="1" customHeight="1" x14ac:dyDescent="0.25">
      <c r="A370" s="42" t="s">
        <v>41</v>
      </c>
      <c r="B370" s="43" t="s">
        <v>437</v>
      </c>
      <c r="C370" s="43">
        <v>424</v>
      </c>
      <c r="D370" s="22" t="s">
        <v>860</v>
      </c>
      <c r="E370" s="22" t="s">
        <v>571</v>
      </c>
      <c r="F370" s="23">
        <v>44713</v>
      </c>
      <c r="G370" s="23">
        <v>44742</v>
      </c>
      <c r="H370" s="272"/>
      <c r="I370" s="24">
        <v>0.1</v>
      </c>
      <c r="J370" s="24"/>
      <c r="K370" s="24"/>
      <c r="L370" s="24"/>
      <c r="M370" s="24"/>
      <c r="N370" s="24"/>
      <c r="O370" s="24"/>
      <c r="P370" s="24"/>
      <c r="Q370" s="24"/>
      <c r="R370" s="24"/>
      <c r="S370" s="24"/>
      <c r="T370" s="24">
        <v>1</v>
      </c>
      <c r="U370" s="24"/>
      <c r="V370" s="24"/>
      <c r="W370" s="24"/>
      <c r="X370" s="24"/>
      <c r="Y370" s="24"/>
      <c r="Z370" s="24"/>
      <c r="AA370" s="24"/>
      <c r="AB370" s="24"/>
      <c r="AC370" s="24"/>
      <c r="AD370" s="24"/>
      <c r="AE370" s="24"/>
      <c r="AF370" s="24"/>
      <c r="AG370" s="24"/>
      <c r="AH370" s="28">
        <f t="shared" si="59"/>
        <v>1</v>
      </c>
      <c r="AI370" s="29">
        <v>0</v>
      </c>
      <c r="AJ370" s="22" t="s">
        <v>522</v>
      </c>
      <c r="AK370" s="47" t="s">
        <v>82</v>
      </c>
      <c r="AL370" s="47" t="s">
        <v>82</v>
      </c>
      <c r="AM370" s="31" t="s">
        <v>863</v>
      </c>
      <c r="AN370" s="31" t="s">
        <v>864</v>
      </c>
      <c r="AO370" s="31" t="s">
        <v>865</v>
      </c>
      <c r="AP370" s="25" t="s">
        <v>444</v>
      </c>
      <c r="AQ370" s="72"/>
    </row>
    <row r="371" spans="1:43" x14ac:dyDescent="0.25">
      <c r="AL371" s="67"/>
    </row>
    <row r="376" spans="1:43" ht="15" x14ac:dyDescent="0.25">
      <c r="E376" s="39"/>
    </row>
  </sheetData>
  <autoFilter ref="A7:AQ370">
    <filterColumn colId="0">
      <colorFilter dxfId="2"/>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3">
    <mergeCell ref="AQ7:AQ9"/>
    <mergeCell ref="H342:H344"/>
    <mergeCell ref="H345:H350"/>
    <mergeCell ref="AK345:AK350"/>
    <mergeCell ref="AL345:AL350"/>
    <mergeCell ref="H351:H359"/>
    <mergeCell ref="H360:H370"/>
    <mergeCell ref="AL324:AL326"/>
    <mergeCell ref="H327:H335"/>
    <mergeCell ref="AK327:AK335"/>
    <mergeCell ref="AL327:AL335"/>
    <mergeCell ref="H337:H341"/>
    <mergeCell ref="AK337:AK341"/>
    <mergeCell ref="AL337:AL341"/>
    <mergeCell ref="AK291:AK292"/>
    <mergeCell ref="H309:H312"/>
    <mergeCell ref="H313:H315"/>
    <mergeCell ref="H316:H319"/>
    <mergeCell ref="H320:H323"/>
    <mergeCell ref="H324:H326"/>
    <mergeCell ref="AK324:AK326"/>
    <mergeCell ref="H263:H266"/>
    <mergeCell ref="H267:H271"/>
    <mergeCell ref="AK267:AK271"/>
    <mergeCell ref="AL267:AL271"/>
    <mergeCell ref="H272:H273"/>
    <mergeCell ref="H274:H277"/>
    <mergeCell ref="AK274:AK277"/>
    <mergeCell ref="AL274:AL308"/>
    <mergeCell ref="H278:H290"/>
    <mergeCell ref="H291:H308"/>
    <mergeCell ref="H238:H245"/>
    <mergeCell ref="AL246:AL256"/>
    <mergeCell ref="H247:H248"/>
    <mergeCell ref="H250:H256"/>
    <mergeCell ref="AK250:AK256"/>
    <mergeCell ref="H258:H262"/>
    <mergeCell ref="AK258:AK262"/>
    <mergeCell ref="AL258:AL262"/>
    <mergeCell ref="H212:H221"/>
    <mergeCell ref="H222:H224"/>
    <mergeCell ref="AK222:AK224"/>
    <mergeCell ref="AL222:AL224"/>
    <mergeCell ref="H225:H230"/>
    <mergeCell ref="AK225:AK230"/>
    <mergeCell ref="AL225:AL236"/>
    <mergeCell ref="H231:H236"/>
    <mergeCell ref="AK231:AK236"/>
    <mergeCell ref="H181:H187"/>
    <mergeCell ref="H188:H192"/>
    <mergeCell ref="AK188:AK192"/>
    <mergeCell ref="AL188:AL192"/>
    <mergeCell ref="H194:H203"/>
    <mergeCell ref="AK194:AK203"/>
    <mergeCell ref="AL194:AL211"/>
    <mergeCell ref="H205:H211"/>
    <mergeCell ref="AK205:AK211"/>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100:H109"/>
    <mergeCell ref="H110:H111"/>
    <mergeCell ref="H112:H121"/>
    <mergeCell ref="H122:H128"/>
    <mergeCell ref="H129:H141"/>
    <mergeCell ref="H142:H147"/>
    <mergeCell ref="H78:H84"/>
    <mergeCell ref="H85:H87"/>
    <mergeCell ref="H88:H91"/>
    <mergeCell ref="AK88:AK91"/>
    <mergeCell ref="AL88:AL91"/>
    <mergeCell ref="H92:H99"/>
    <mergeCell ref="D24:D26"/>
    <mergeCell ref="H24:H31"/>
    <mergeCell ref="H32:H53"/>
    <mergeCell ref="H54:H69"/>
    <mergeCell ref="H70:H74"/>
    <mergeCell ref="H75:H77"/>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82:AQ83"/>
    <mergeCell ref="AQ16:AQ17"/>
    <mergeCell ref="AQ54:AQ55"/>
    <mergeCell ref="AQ137:AQ138"/>
    <mergeCell ref="AQ248:AQ249"/>
    <mergeCell ref="AQ252:AQ253"/>
    <mergeCell ref="AQ254:AQ255"/>
    <mergeCell ref="AQ256:AQ257"/>
    <mergeCell ref="AQ260:AQ261"/>
    <mergeCell ref="AQ362:AQ363"/>
    <mergeCell ref="AQ352:AQ353"/>
    <mergeCell ref="AQ357:AQ358"/>
    <mergeCell ref="AQ354:AQ355"/>
    <mergeCell ref="AQ282:AQ283"/>
    <mergeCell ref="AQ301:AQ302"/>
    <mergeCell ref="AQ347:AQ348"/>
    <mergeCell ref="AQ197:AQ198"/>
    <mergeCell ref="AQ199:AQ200"/>
    <mergeCell ref="AQ201:AQ202"/>
    <mergeCell ref="AQ203:AQ204"/>
    <mergeCell ref="AQ206:AQ207"/>
    <mergeCell ref="AQ208:AQ209"/>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I204"/>
    <dataValidation allowBlank="1" showInputMessage="1" showErrorMessage="1" prompt="Son los hitos o grandes actividades a ejecutar en el plan de acción y que se pueden medir en tiempo de ejecución, producto o entregables._x000a__x000a_Nota: formular en infinitivo" sqref="D65238 D65228:D65229"/>
    <dataValidation allowBlank="1" showInputMessage="1" showErrorMessage="1" prompt="Describir el alcance de la tarea. En este sentido se deben detallar  los principales aspectos que permitirán tener claro lo que deben realizar, los entregables y los resultados esperados. " sqref="E65238:F65238 E65228:F65229"/>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8"/>
  <sheetViews>
    <sheetView view="pageBreakPreview" topLeftCell="AK162" zoomScaleNormal="100" zoomScaleSheetLayoutView="100" workbookViewId="0">
      <selection activeCell="AQ14" sqref="AQ14:AQ15"/>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7109375" style="1" customWidth="1"/>
    <col min="44" max="16384" width="11.42578125" style="1"/>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5.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x14ac:dyDescent="0.25">
      <c r="E4" s="7"/>
      <c r="F4" s="7"/>
      <c r="AJ4" s="5"/>
      <c r="AK4" s="5"/>
      <c r="AL4" s="5"/>
    </row>
    <row r="5" spans="1:43" ht="36.75" customHeight="1" x14ac:dyDescent="0.25">
      <c r="A5" s="9" t="s">
        <v>3</v>
      </c>
      <c r="B5" s="10">
        <v>44586</v>
      </c>
      <c r="C5" s="35" t="s">
        <v>4</v>
      </c>
      <c r="D5" s="37">
        <v>44728</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293" t="s">
        <v>919</v>
      </c>
    </row>
    <row r="8" spans="1:43" ht="27" hidden="1"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293"/>
    </row>
    <row r="9" spans="1:43" ht="63" hidden="1" customHeight="1" x14ac:dyDescent="0.25">
      <c r="A9" s="293"/>
      <c r="B9" s="293"/>
      <c r="C9" s="293"/>
      <c r="D9" s="293"/>
      <c r="E9" s="293"/>
      <c r="F9" s="293"/>
      <c r="G9" s="293"/>
      <c r="H9" s="293"/>
      <c r="I9" s="29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93"/>
      <c r="AI9" s="293"/>
      <c r="AJ9" s="293"/>
      <c r="AK9" s="293"/>
      <c r="AL9" s="296"/>
      <c r="AM9" s="293"/>
      <c r="AN9" s="293"/>
      <c r="AO9" s="293"/>
      <c r="AP9" s="293"/>
      <c r="AQ9" s="293"/>
    </row>
    <row r="10" spans="1:43" s="46" customFormat="1" ht="105" hidden="1" customHeight="1" x14ac:dyDescent="0.25">
      <c r="A10" s="42" t="s">
        <v>41</v>
      </c>
      <c r="B10" s="43" t="s">
        <v>42</v>
      </c>
      <c r="C10" s="43">
        <v>526</v>
      </c>
      <c r="D10" s="22" t="s">
        <v>43</v>
      </c>
      <c r="E10" s="22" t="s">
        <v>44</v>
      </c>
      <c r="F10" s="23">
        <v>44593</v>
      </c>
      <c r="G10" s="23">
        <v>44620</v>
      </c>
      <c r="H10" s="271">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90">
        <v>1</v>
      </c>
      <c r="AL10" s="269">
        <v>2153221339</v>
      </c>
      <c r="AM10" s="45" t="s">
        <v>46</v>
      </c>
      <c r="AN10" s="45" t="s">
        <v>47</v>
      </c>
      <c r="AO10" s="25" t="s">
        <v>48</v>
      </c>
      <c r="AP10" s="25" t="s">
        <v>49</v>
      </c>
      <c r="AQ10" s="72"/>
    </row>
    <row r="11" spans="1:43" s="46" customFormat="1" ht="93" hidden="1" customHeight="1" x14ac:dyDescent="0.25">
      <c r="A11" s="42" t="s">
        <v>41</v>
      </c>
      <c r="B11" s="43" t="s">
        <v>42</v>
      </c>
      <c r="C11" s="43">
        <v>526</v>
      </c>
      <c r="D11" s="22" t="s">
        <v>43</v>
      </c>
      <c r="E11" s="22" t="s">
        <v>50</v>
      </c>
      <c r="F11" s="23">
        <v>44621</v>
      </c>
      <c r="G11" s="23">
        <v>44895</v>
      </c>
      <c r="H11" s="271"/>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91"/>
      <c r="AL11" s="270"/>
      <c r="AM11" s="45" t="s">
        <v>46</v>
      </c>
      <c r="AN11" s="25" t="s">
        <v>48</v>
      </c>
      <c r="AO11" s="45" t="s">
        <v>47</v>
      </c>
      <c r="AP11" s="25" t="s">
        <v>49</v>
      </c>
      <c r="AQ11" s="72"/>
    </row>
    <row r="12" spans="1:43" s="46" customFormat="1" ht="68.25" hidden="1" customHeight="1" x14ac:dyDescent="0.25">
      <c r="A12" s="42" t="s">
        <v>41</v>
      </c>
      <c r="B12" s="43" t="s">
        <v>42</v>
      </c>
      <c r="C12" s="43">
        <v>526</v>
      </c>
      <c r="D12" s="22" t="s">
        <v>43</v>
      </c>
      <c r="E12" s="22" t="s">
        <v>52</v>
      </c>
      <c r="F12" s="23">
        <v>44621</v>
      </c>
      <c r="G12" s="23">
        <v>44910</v>
      </c>
      <c r="H12" s="271"/>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91"/>
      <c r="AL12" s="270"/>
      <c r="AM12" s="45" t="s">
        <v>46</v>
      </c>
      <c r="AN12" s="25" t="s">
        <v>48</v>
      </c>
      <c r="AO12" s="45" t="s">
        <v>47</v>
      </c>
      <c r="AP12" s="25" t="s">
        <v>49</v>
      </c>
      <c r="AQ12" s="72"/>
    </row>
    <row r="13" spans="1:43" s="46" customFormat="1" ht="83.25" hidden="1" customHeight="1" x14ac:dyDescent="0.25">
      <c r="A13" s="42" t="s">
        <v>41</v>
      </c>
      <c r="B13" s="43" t="s">
        <v>42</v>
      </c>
      <c r="C13" s="43">
        <v>526</v>
      </c>
      <c r="D13" s="22" t="s">
        <v>43</v>
      </c>
      <c r="E13" s="22" t="s">
        <v>54</v>
      </c>
      <c r="F13" s="23">
        <v>44743</v>
      </c>
      <c r="G13" s="23">
        <v>44910</v>
      </c>
      <c r="H13" s="271"/>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92"/>
      <c r="AL13" s="277"/>
      <c r="AM13" s="45" t="s">
        <v>46</v>
      </c>
      <c r="AN13" s="45" t="s">
        <v>47</v>
      </c>
      <c r="AO13" s="25" t="s">
        <v>48</v>
      </c>
      <c r="AP13" s="25" t="s">
        <v>49</v>
      </c>
      <c r="AQ13" s="72"/>
    </row>
    <row r="14" spans="1:43" s="75" customFormat="1" ht="84.75" customHeight="1" x14ac:dyDescent="0.25">
      <c r="A14" s="69" t="s">
        <v>41</v>
      </c>
      <c r="B14" s="70" t="s">
        <v>42</v>
      </c>
      <c r="C14" s="70">
        <v>527</v>
      </c>
      <c r="D14" s="71" t="s">
        <v>56</v>
      </c>
      <c r="E14" s="71" t="s">
        <v>57</v>
      </c>
      <c r="F14" s="81">
        <v>44713</v>
      </c>
      <c r="G14" s="81">
        <v>44742</v>
      </c>
      <c r="H14" s="271">
        <f>+I14+I16+I17+I18+I19+I20+I21+I22+I23</f>
        <v>0.99999999999999989</v>
      </c>
      <c r="I14" s="68">
        <v>0.1</v>
      </c>
      <c r="J14" s="68"/>
      <c r="K14" s="68"/>
      <c r="L14" s="68"/>
      <c r="M14" s="68"/>
      <c r="N14" s="68"/>
      <c r="O14" s="68"/>
      <c r="P14" s="68"/>
      <c r="Q14" s="68"/>
      <c r="R14" s="68"/>
      <c r="S14" s="68"/>
      <c r="T14" s="68">
        <v>1</v>
      </c>
      <c r="U14" s="68"/>
      <c r="V14" s="68"/>
      <c r="W14" s="68"/>
      <c r="X14" s="68"/>
      <c r="Y14" s="68"/>
      <c r="Z14" s="68"/>
      <c r="AA14" s="68"/>
      <c r="AB14" s="68"/>
      <c r="AC14" s="68"/>
      <c r="AD14" s="68"/>
      <c r="AE14" s="68"/>
      <c r="AF14" s="68"/>
      <c r="AG14" s="68"/>
      <c r="AH14" s="68">
        <f t="shared" si="0"/>
        <v>1</v>
      </c>
      <c r="AI14" s="77">
        <f t="shared" si="0"/>
        <v>0</v>
      </c>
      <c r="AJ14" s="71" t="s">
        <v>58</v>
      </c>
      <c r="AK14" s="302">
        <v>1</v>
      </c>
      <c r="AL14" s="269">
        <v>1048640000</v>
      </c>
      <c r="AM14" s="78" t="s">
        <v>59</v>
      </c>
      <c r="AN14" s="78" t="s">
        <v>60</v>
      </c>
      <c r="AO14" s="79" t="s">
        <v>48</v>
      </c>
      <c r="AP14" s="79" t="s">
        <v>49</v>
      </c>
      <c r="AQ14" s="321" t="s">
        <v>980</v>
      </c>
    </row>
    <row r="15" spans="1:43" s="75" customFormat="1" ht="84.75" customHeight="1" x14ac:dyDescent="0.25">
      <c r="A15" s="69" t="s">
        <v>41</v>
      </c>
      <c r="B15" s="70" t="s">
        <v>42</v>
      </c>
      <c r="C15" s="70">
        <v>527</v>
      </c>
      <c r="D15" s="71" t="s">
        <v>56</v>
      </c>
      <c r="E15" s="71" t="s">
        <v>57</v>
      </c>
      <c r="F15" s="93">
        <v>44743</v>
      </c>
      <c r="G15" s="93">
        <v>44773</v>
      </c>
      <c r="H15" s="271"/>
      <c r="I15" s="68">
        <v>0.1</v>
      </c>
      <c r="J15" s="68"/>
      <c r="K15" s="68"/>
      <c r="L15" s="68"/>
      <c r="M15" s="68"/>
      <c r="N15" s="68"/>
      <c r="O15" s="68"/>
      <c r="P15" s="68"/>
      <c r="Q15" s="68"/>
      <c r="R15" s="68"/>
      <c r="S15" s="68"/>
      <c r="T15" s="68"/>
      <c r="U15" s="68"/>
      <c r="V15" s="76">
        <v>1</v>
      </c>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302"/>
      <c r="AL15" s="270"/>
      <c r="AM15" s="78" t="s">
        <v>59</v>
      </c>
      <c r="AN15" s="78" t="s">
        <v>60</v>
      </c>
      <c r="AO15" s="79" t="s">
        <v>48</v>
      </c>
      <c r="AP15" s="79" t="s">
        <v>49</v>
      </c>
      <c r="AQ15" s="322"/>
    </row>
    <row r="16" spans="1:43" s="46" customFormat="1" ht="90.75" hidden="1" customHeight="1" x14ac:dyDescent="0.25">
      <c r="A16" s="42" t="s">
        <v>41</v>
      </c>
      <c r="B16" s="43" t="s">
        <v>42</v>
      </c>
      <c r="C16" s="43">
        <v>527</v>
      </c>
      <c r="D16" s="22" t="s">
        <v>56</v>
      </c>
      <c r="E16" s="22" t="s">
        <v>61</v>
      </c>
      <c r="F16" s="23">
        <v>44593</v>
      </c>
      <c r="G16" s="23">
        <v>44773</v>
      </c>
      <c r="H16" s="271"/>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302"/>
      <c r="AL16" s="270"/>
      <c r="AM16" s="45" t="s">
        <v>59</v>
      </c>
      <c r="AN16" s="45" t="s">
        <v>60</v>
      </c>
      <c r="AO16" s="25" t="s">
        <v>48</v>
      </c>
      <c r="AP16" s="25" t="s">
        <v>49</v>
      </c>
      <c r="AQ16" s="72"/>
    </row>
    <row r="17" spans="1:43" s="46" customFormat="1" ht="72" hidden="1" customHeight="1" x14ac:dyDescent="0.25">
      <c r="A17" s="42" t="s">
        <v>41</v>
      </c>
      <c r="B17" s="43" t="s">
        <v>42</v>
      </c>
      <c r="C17" s="43">
        <v>527</v>
      </c>
      <c r="D17" s="22" t="s">
        <v>56</v>
      </c>
      <c r="E17" s="22" t="s">
        <v>63</v>
      </c>
      <c r="F17" s="23">
        <v>44621</v>
      </c>
      <c r="G17" s="23">
        <v>44773</v>
      </c>
      <c r="H17" s="271"/>
      <c r="I17" s="24">
        <v>0.1</v>
      </c>
      <c r="J17" s="24"/>
      <c r="K17" s="24"/>
      <c r="L17" s="24"/>
      <c r="M17" s="24"/>
      <c r="N17" s="24">
        <v>0.2</v>
      </c>
      <c r="O17" s="24"/>
      <c r="P17" s="24">
        <v>0.3</v>
      </c>
      <c r="Q17" s="24"/>
      <c r="R17" s="24"/>
      <c r="S17" s="24"/>
      <c r="T17" s="24"/>
      <c r="U17" s="24"/>
      <c r="V17" s="24">
        <v>0.5</v>
      </c>
      <c r="W17" s="24"/>
      <c r="X17" s="24"/>
      <c r="Y17" s="24"/>
      <c r="Z17" s="24"/>
      <c r="AA17" s="24"/>
      <c r="AB17" s="24"/>
      <c r="AC17" s="24"/>
      <c r="AD17" s="24"/>
      <c r="AE17" s="24"/>
      <c r="AF17" s="24"/>
      <c r="AG17" s="24"/>
      <c r="AH17" s="24">
        <f t="shared" si="0"/>
        <v>1</v>
      </c>
      <c r="AI17" s="44">
        <f t="shared" si="0"/>
        <v>0</v>
      </c>
      <c r="AJ17" s="22" t="s">
        <v>64</v>
      </c>
      <c r="AK17" s="302"/>
      <c r="AL17" s="270"/>
      <c r="AM17" s="45" t="s">
        <v>59</v>
      </c>
      <c r="AN17" s="45" t="s">
        <v>60</v>
      </c>
      <c r="AO17" s="25" t="s">
        <v>48</v>
      </c>
      <c r="AP17" s="25" t="s">
        <v>49</v>
      </c>
      <c r="AQ17" s="72"/>
    </row>
    <row r="18" spans="1:43" s="46" customFormat="1" ht="72" hidden="1" customHeight="1" x14ac:dyDescent="0.25">
      <c r="A18" s="42" t="s">
        <v>41</v>
      </c>
      <c r="B18" s="43" t="s">
        <v>42</v>
      </c>
      <c r="C18" s="43">
        <v>527</v>
      </c>
      <c r="D18" s="22" t="s">
        <v>56</v>
      </c>
      <c r="E18" s="22" t="s">
        <v>65</v>
      </c>
      <c r="F18" s="23">
        <v>44713</v>
      </c>
      <c r="G18" s="23">
        <v>44773</v>
      </c>
      <c r="H18" s="271"/>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302"/>
      <c r="AL18" s="270"/>
      <c r="AM18" s="45" t="s">
        <v>59</v>
      </c>
      <c r="AN18" s="45" t="s">
        <v>60</v>
      </c>
      <c r="AO18" s="25" t="s">
        <v>48</v>
      </c>
      <c r="AP18" s="25" t="s">
        <v>49</v>
      </c>
      <c r="AQ18" s="72"/>
    </row>
    <row r="19" spans="1:43" s="98" customFormat="1" ht="65.25" hidden="1" customHeight="1" x14ac:dyDescent="0.25">
      <c r="A19" s="50" t="s">
        <v>41</v>
      </c>
      <c r="B19" s="47" t="s">
        <v>42</v>
      </c>
      <c r="C19" s="47">
        <v>527</v>
      </c>
      <c r="D19" s="22" t="s">
        <v>56</v>
      </c>
      <c r="E19" s="22" t="s">
        <v>67</v>
      </c>
      <c r="F19" s="23">
        <v>44743</v>
      </c>
      <c r="G19" s="23">
        <v>44803</v>
      </c>
      <c r="H19" s="271"/>
      <c r="I19" s="24">
        <v>0.1</v>
      </c>
      <c r="J19" s="24"/>
      <c r="K19" s="24"/>
      <c r="L19" s="24"/>
      <c r="M19" s="24"/>
      <c r="N19" s="24"/>
      <c r="O19" s="24"/>
      <c r="P19" s="24"/>
      <c r="Q19" s="24"/>
      <c r="R19" s="24"/>
      <c r="S19" s="24"/>
      <c r="T19" s="24"/>
      <c r="U19" s="24"/>
      <c r="V19" s="24">
        <v>0.5</v>
      </c>
      <c r="W19" s="24"/>
      <c r="X19" s="24">
        <v>0.5</v>
      </c>
      <c r="Y19" s="24"/>
      <c r="Z19" s="24"/>
      <c r="AA19" s="24"/>
      <c r="AB19" s="24"/>
      <c r="AC19" s="24"/>
      <c r="AD19" s="24"/>
      <c r="AE19" s="24"/>
      <c r="AF19" s="24"/>
      <c r="AG19" s="24"/>
      <c r="AH19" s="24">
        <f t="shared" si="0"/>
        <v>1</v>
      </c>
      <c r="AI19" s="44">
        <f t="shared" si="0"/>
        <v>0</v>
      </c>
      <c r="AJ19" s="22" t="s">
        <v>68</v>
      </c>
      <c r="AK19" s="302"/>
      <c r="AL19" s="270"/>
      <c r="AM19" s="45" t="s">
        <v>59</v>
      </c>
      <c r="AN19" s="45" t="s">
        <v>60</v>
      </c>
      <c r="AO19" s="25" t="s">
        <v>48</v>
      </c>
      <c r="AP19" s="25" t="s">
        <v>49</v>
      </c>
      <c r="AQ19" s="102"/>
    </row>
    <row r="20" spans="1:43" s="46" customFormat="1" ht="66" hidden="1" customHeight="1" x14ac:dyDescent="0.25">
      <c r="A20" s="42" t="s">
        <v>41</v>
      </c>
      <c r="B20" s="43" t="s">
        <v>42</v>
      </c>
      <c r="C20" s="43">
        <v>527</v>
      </c>
      <c r="D20" s="22" t="s">
        <v>56</v>
      </c>
      <c r="E20" s="22" t="s">
        <v>69</v>
      </c>
      <c r="F20" s="23">
        <v>44835</v>
      </c>
      <c r="G20" s="23">
        <v>44895</v>
      </c>
      <c r="H20" s="271"/>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302"/>
      <c r="AL20" s="270"/>
      <c r="AM20" s="45" t="s">
        <v>59</v>
      </c>
      <c r="AN20" s="45" t="s">
        <v>60</v>
      </c>
      <c r="AO20" s="25" t="s">
        <v>48</v>
      </c>
      <c r="AP20" s="25" t="s">
        <v>49</v>
      </c>
      <c r="AQ20" s="72"/>
    </row>
    <row r="21" spans="1:43" s="46" customFormat="1" ht="70.5" hidden="1" customHeight="1" x14ac:dyDescent="0.25">
      <c r="A21" s="42" t="s">
        <v>41</v>
      </c>
      <c r="B21" s="43" t="s">
        <v>42</v>
      </c>
      <c r="C21" s="43">
        <v>527</v>
      </c>
      <c r="D21" s="22" t="s">
        <v>56</v>
      </c>
      <c r="E21" s="22" t="s">
        <v>71</v>
      </c>
      <c r="F21" s="23">
        <v>44743</v>
      </c>
      <c r="G21" s="23">
        <v>44895</v>
      </c>
      <c r="H21" s="271"/>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302"/>
      <c r="AL21" s="270"/>
      <c r="AM21" s="45" t="s">
        <v>73</v>
      </c>
      <c r="AN21" s="45" t="s">
        <v>74</v>
      </c>
      <c r="AO21" s="25" t="s">
        <v>48</v>
      </c>
      <c r="AP21" s="25" t="s">
        <v>49</v>
      </c>
      <c r="AQ21" s="72"/>
    </row>
    <row r="22" spans="1:43" s="46" customFormat="1" ht="84" hidden="1" customHeight="1" x14ac:dyDescent="0.25">
      <c r="A22" s="42" t="s">
        <v>41</v>
      </c>
      <c r="B22" s="43" t="s">
        <v>42</v>
      </c>
      <c r="C22" s="43">
        <v>527</v>
      </c>
      <c r="D22" s="22" t="s">
        <v>56</v>
      </c>
      <c r="E22" s="22" t="s">
        <v>75</v>
      </c>
      <c r="F22" s="23">
        <v>44593</v>
      </c>
      <c r="G22" s="23">
        <v>44895</v>
      </c>
      <c r="H22" s="271"/>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302"/>
      <c r="AL22" s="270"/>
      <c r="AM22" s="45" t="s">
        <v>73</v>
      </c>
      <c r="AN22" s="45" t="s">
        <v>74</v>
      </c>
      <c r="AO22" s="25" t="s">
        <v>48</v>
      </c>
      <c r="AP22" s="25" t="s">
        <v>49</v>
      </c>
      <c r="AQ22" s="72"/>
    </row>
    <row r="23" spans="1:43" s="46" customFormat="1" ht="91.5" hidden="1" customHeight="1" x14ac:dyDescent="0.25">
      <c r="A23" s="42" t="s">
        <v>41</v>
      </c>
      <c r="B23" s="43" t="s">
        <v>42</v>
      </c>
      <c r="C23" s="43">
        <v>527</v>
      </c>
      <c r="D23" s="22" t="s">
        <v>56</v>
      </c>
      <c r="E23" s="22" t="s">
        <v>77</v>
      </c>
      <c r="F23" s="23">
        <v>44562</v>
      </c>
      <c r="G23" s="23">
        <v>44773</v>
      </c>
      <c r="H23" s="271"/>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302"/>
      <c r="AL23" s="277"/>
      <c r="AM23" s="45" t="s">
        <v>73</v>
      </c>
      <c r="AN23" s="45" t="s">
        <v>74</v>
      </c>
      <c r="AO23" s="25" t="s">
        <v>48</v>
      </c>
      <c r="AP23" s="25" t="s">
        <v>49</v>
      </c>
      <c r="AQ23" s="72"/>
    </row>
    <row r="24" spans="1:43" s="46" customFormat="1" ht="81.75" hidden="1" customHeight="1" x14ac:dyDescent="0.25">
      <c r="A24" s="42" t="s">
        <v>41</v>
      </c>
      <c r="B24" s="43" t="s">
        <v>42</v>
      </c>
      <c r="C24" s="43">
        <v>526</v>
      </c>
      <c r="D24" s="313" t="s">
        <v>79</v>
      </c>
      <c r="E24" s="22" t="s">
        <v>80</v>
      </c>
      <c r="F24" s="23">
        <v>44621</v>
      </c>
      <c r="G24" s="23">
        <v>44910</v>
      </c>
      <c r="H24" s="271">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x14ac:dyDescent="0.25">
      <c r="A25" s="42" t="s">
        <v>41</v>
      </c>
      <c r="B25" s="43" t="s">
        <v>42</v>
      </c>
      <c r="C25" s="43">
        <v>526</v>
      </c>
      <c r="D25" s="313"/>
      <c r="E25" s="22" t="s">
        <v>85</v>
      </c>
      <c r="F25" s="23">
        <v>44835</v>
      </c>
      <c r="G25" s="23">
        <v>44865</v>
      </c>
      <c r="H25" s="271"/>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x14ac:dyDescent="0.25">
      <c r="A26" s="42" t="s">
        <v>41</v>
      </c>
      <c r="B26" s="43" t="s">
        <v>42</v>
      </c>
      <c r="C26" s="43">
        <v>526</v>
      </c>
      <c r="D26" s="313"/>
      <c r="E26" s="22" t="s">
        <v>87</v>
      </c>
      <c r="F26" s="23">
        <v>44621</v>
      </c>
      <c r="G26" s="23">
        <v>44772</v>
      </c>
      <c r="H26" s="271"/>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x14ac:dyDescent="0.25">
      <c r="A27" s="42" t="s">
        <v>41</v>
      </c>
      <c r="B27" s="43" t="s">
        <v>42</v>
      </c>
      <c r="C27" s="43">
        <v>526</v>
      </c>
      <c r="D27" s="22" t="s">
        <v>89</v>
      </c>
      <c r="E27" s="22" t="s">
        <v>90</v>
      </c>
      <c r="F27" s="23">
        <v>44607</v>
      </c>
      <c r="G27" s="23">
        <v>44742</v>
      </c>
      <c r="H27" s="271"/>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x14ac:dyDescent="0.25">
      <c r="A28" s="42" t="s">
        <v>41</v>
      </c>
      <c r="B28" s="43" t="s">
        <v>42</v>
      </c>
      <c r="C28" s="43">
        <v>526</v>
      </c>
      <c r="D28" s="22" t="s">
        <v>92</v>
      </c>
      <c r="E28" s="22" t="s">
        <v>93</v>
      </c>
      <c r="F28" s="23">
        <v>44593</v>
      </c>
      <c r="G28" s="23">
        <v>44865</v>
      </c>
      <c r="H28" s="271"/>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x14ac:dyDescent="0.25">
      <c r="A29" s="42" t="s">
        <v>41</v>
      </c>
      <c r="B29" s="43" t="s">
        <v>42</v>
      </c>
      <c r="C29" s="43">
        <v>526</v>
      </c>
      <c r="D29" s="22" t="s">
        <v>95</v>
      </c>
      <c r="E29" s="22" t="s">
        <v>96</v>
      </c>
      <c r="F29" s="23">
        <v>44593</v>
      </c>
      <c r="G29" s="23">
        <v>44711</v>
      </c>
      <c r="H29" s="271"/>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x14ac:dyDescent="0.25">
      <c r="A30" s="42" t="s">
        <v>41</v>
      </c>
      <c r="B30" s="43" t="s">
        <v>42</v>
      </c>
      <c r="C30" s="43">
        <v>526</v>
      </c>
      <c r="D30" s="22" t="s">
        <v>98</v>
      </c>
      <c r="E30" s="22" t="s">
        <v>99</v>
      </c>
      <c r="F30" s="23">
        <v>44652</v>
      </c>
      <c r="G30" s="23">
        <v>44910</v>
      </c>
      <c r="H30" s="271"/>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x14ac:dyDescent="0.25">
      <c r="A31" s="42" t="s">
        <v>41</v>
      </c>
      <c r="B31" s="43" t="s">
        <v>42</v>
      </c>
      <c r="C31" s="43">
        <v>526</v>
      </c>
      <c r="D31" s="22" t="s">
        <v>101</v>
      </c>
      <c r="E31" s="22" t="s">
        <v>102</v>
      </c>
      <c r="F31" s="23">
        <v>44621</v>
      </c>
      <c r="G31" s="23">
        <v>44926</v>
      </c>
      <c r="H31" s="271"/>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x14ac:dyDescent="0.25">
      <c r="A32" s="42" t="s">
        <v>41</v>
      </c>
      <c r="B32" s="43" t="s">
        <v>42</v>
      </c>
      <c r="C32" s="43">
        <v>526</v>
      </c>
      <c r="D32" s="22" t="s">
        <v>104</v>
      </c>
      <c r="E32" s="22" t="s">
        <v>105</v>
      </c>
      <c r="F32" s="23">
        <v>44593</v>
      </c>
      <c r="G32" s="23">
        <v>44620</v>
      </c>
      <c r="H32" s="271">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x14ac:dyDescent="0.25">
      <c r="A33" s="42" t="s">
        <v>41</v>
      </c>
      <c r="B33" s="43" t="s">
        <v>42</v>
      </c>
      <c r="C33" s="43">
        <v>526</v>
      </c>
      <c r="D33" s="22" t="s">
        <v>109</v>
      </c>
      <c r="E33" s="22" t="s">
        <v>110</v>
      </c>
      <c r="F33" s="23">
        <v>44621</v>
      </c>
      <c r="G33" s="23">
        <v>44651</v>
      </c>
      <c r="H33" s="271"/>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x14ac:dyDescent="0.25">
      <c r="A34" s="42" t="s">
        <v>41</v>
      </c>
      <c r="B34" s="43" t="s">
        <v>42</v>
      </c>
      <c r="C34" s="43">
        <v>526</v>
      </c>
      <c r="D34" s="22" t="s">
        <v>112</v>
      </c>
      <c r="E34" s="22" t="s">
        <v>113</v>
      </c>
      <c r="F34" s="23">
        <v>44652</v>
      </c>
      <c r="G34" s="23">
        <v>44923</v>
      </c>
      <c r="H34" s="271"/>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x14ac:dyDescent="0.25">
      <c r="A35" s="42" t="s">
        <v>41</v>
      </c>
      <c r="B35" s="43" t="s">
        <v>42</v>
      </c>
      <c r="C35" s="43">
        <v>526</v>
      </c>
      <c r="D35" s="22" t="s">
        <v>115</v>
      </c>
      <c r="E35" s="22" t="s">
        <v>116</v>
      </c>
      <c r="F35" s="23">
        <v>44682</v>
      </c>
      <c r="G35" s="23">
        <v>44895</v>
      </c>
      <c r="H35" s="271"/>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x14ac:dyDescent="0.25">
      <c r="A36" s="42" t="s">
        <v>41</v>
      </c>
      <c r="B36" s="43" t="s">
        <v>42</v>
      </c>
      <c r="C36" s="43">
        <v>526</v>
      </c>
      <c r="D36" s="22" t="s">
        <v>118</v>
      </c>
      <c r="E36" s="22" t="s">
        <v>119</v>
      </c>
      <c r="F36" s="23">
        <v>44713</v>
      </c>
      <c r="G36" s="23">
        <v>44895</v>
      </c>
      <c r="H36" s="271"/>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x14ac:dyDescent="0.25">
      <c r="A37" s="42" t="s">
        <v>41</v>
      </c>
      <c r="B37" s="43" t="s">
        <v>42</v>
      </c>
      <c r="C37" s="43">
        <v>526</v>
      </c>
      <c r="D37" s="22" t="s">
        <v>121</v>
      </c>
      <c r="E37" s="22" t="s">
        <v>122</v>
      </c>
      <c r="F37" s="23">
        <v>44682</v>
      </c>
      <c r="G37" s="23">
        <v>44804</v>
      </c>
      <c r="H37" s="271"/>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x14ac:dyDescent="0.25">
      <c r="A38" s="42" t="s">
        <v>41</v>
      </c>
      <c r="B38" s="43" t="s">
        <v>42</v>
      </c>
      <c r="C38" s="43">
        <v>526</v>
      </c>
      <c r="D38" s="22" t="s">
        <v>123</v>
      </c>
      <c r="E38" s="22" t="s">
        <v>124</v>
      </c>
      <c r="F38" s="23">
        <v>44621</v>
      </c>
      <c r="G38" s="23">
        <v>44865</v>
      </c>
      <c r="H38" s="271"/>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x14ac:dyDescent="0.25">
      <c r="A39" s="42" t="s">
        <v>41</v>
      </c>
      <c r="B39" s="43" t="s">
        <v>42</v>
      </c>
      <c r="C39" s="43">
        <v>526</v>
      </c>
      <c r="D39" s="22" t="s">
        <v>123</v>
      </c>
      <c r="E39" s="22" t="s">
        <v>125</v>
      </c>
      <c r="F39" s="23">
        <v>44713</v>
      </c>
      <c r="G39" s="23">
        <v>44773</v>
      </c>
      <c r="H39" s="271"/>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x14ac:dyDescent="0.25">
      <c r="A40" s="42" t="s">
        <v>41</v>
      </c>
      <c r="B40" s="43" t="s">
        <v>42</v>
      </c>
      <c r="C40" s="43">
        <v>526</v>
      </c>
      <c r="D40" s="22" t="s">
        <v>123</v>
      </c>
      <c r="E40" s="22" t="s">
        <v>126</v>
      </c>
      <c r="F40" s="23">
        <v>44621</v>
      </c>
      <c r="G40" s="23">
        <v>44923</v>
      </c>
      <c r="H40" s="271"/>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x14ac:dyDescent="0.25">
      <c r="A41" s="42" t="s">
        <v>41</v>
      </c>
      <c r="B41" s="43" t="s">
        <v>42</v>
      </c>
      <c r="C41" s="43">
        <v>526</v>
      </c>
      <c r="D41" s="22" t="s">
        <v>128</v>
      </c>
      <c r="E41" s="22" t="s">
        <v>129</v>
      </c>
      <c r="F41" s="23">
        <v>44621</v>
      </c>
      <c r="G41" s="23">
        <v>44711</v>
      </c>
      <c r="H41" s="271"/>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x14ac:dyDescent="0.25">
      <c r="A42" s="42" t="s">
        <v>41</v>
      </c>
      <c r="B42" s="43" t="s">
        <v>42</v>
      </c>
      <c r="C42" s="43">
        <v>526</v>
      </c>
      <c r="D42" s="22" t="s">
        <v>128</v>
      </c>
      <c r="E42" s="22" t="s">
        <v>131</v>
      </c>
      <c r="F42" s="23">
        <v>44621</v>
      </c>
      <c r="G42" s="23">
        <v>44681</v>
      </c>
      <c r="H42" s="271"/>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x14ac:dyDescent="0.25">
      <c r="A43" s="42" t="s">
        <v>41</v>
      </c>
      <c r="B43" s="43" t="s">
        <v>42</v>
      </c>
      <c r="C43" s="43">
        <v>526</v>
      </c>
      <c r="D43" s="22" t="s">
        <v>133</v>
      </c>
      <c r="E43" s="22" t="s">
        <v>134</v>
      </c>
      <c r="F43" s="23">
        <v>44593</v>
      </c>
      <c r="G43" s="23">
        <v>44923</v>
      </c>
      <c r="H43" s="271"/>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x14ac:dyDescent="0.25">
      <c r="A44" s="42" t="s">
        <v>41</v>
      </c>
      <c r="B44" s="43" t="s">
        <v>42</v>
      </c>
      <c r="C44" s="43">
        <v>526</v>
      </c>
      <c r="D44" s="22" t="s">
        <v>136</v>
      </c>
      <c r="E44" s="22" t="s">
        <v>137</v>
      </c>
      <c r="F44" s="23">
        <v>44621</v>
      </c>
      <c r="G44" s="23">
        <v>44712</v>
      </c>
      <c r="H44" s="271"/>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x14ac:dyDescent="0.25">
      <c r="A45" s="42" t="s">
        <v>41</v>
      </c>
      <c r="B45" s="43" t="s">
        <v>42</v>
      </c>
      <c r="C45" s="43">
        <v>526</v>
      </c>
      <c r="D45" s="22" t="s">
        <v>128</v>
      </c>
      <c r="E45" s="22" t="s">
        <v>139</v>
      </c>
      <c r="F45" s="23">
        <v>44621</v>
      </c>
      <c r="G45" s="23">
        <v>44895</v>
      </c>
      <c r="H45" s="271"/>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x14ac:dyDescent="0.25">
      <c r="A46" s="42" t="s">
        <v>41</v>
      </c>
      <c r="B46" s="43" t="s">
        <v>42</v>
      </c>
      <c r="C46" s="43">
        <v>526</v>
      </c>
      <c r="D46" s="22" t="s">
        <v>128</v>
      </c>
      <c r="E46" s="22" t="s">
        <v>141</v>
      </c>
      <c r="F46" s="23">
        <v>44713</v>
      </c>
      <c r="G46" s="23">
        <v>44865</v>
      </c>
      <c r="H46" s="271"/>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x14ac:dyDescent="0.25">
      <c r="A47" s="42" t="s">
        <v>41</v>
      </c>
      <c r="B47" s="43" t="s">
        <v>42</v>
      </c>
      <c r="C47" s="43">
        <v>526</v>
      </c>
      <c r="D47" s="22" t="s">
        <v>128</v>
      </c>
      <c r="E47" s="22" t="s">
        <v>143</v>
      </c>
      <c r="F47" s="23">
        <v>44621</v>
      </c>
      <c r="G47" s="23">
        <v>44923</v>
      </c>
      <c r="H47" s="271"/>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x14ac:dyDescent="0.25">
      <c r="A48" s="42" t="s">
        <v>41</v>
      </c>
      <c r="B48" s="43" t="s">
        <v>42</v>
      </c>
      <c r="C48" s="43">
        <v>526</v>
      </c>
      <c r="D48" s="22" t="s">
        <v>128</v>
      </c>
      <c r="E48" s="22" t="s">
        <v>145</v>
      </c>
      <c r="F48" s="23">
        <v>44593</v>
      </c>
      <c r="G48" s="23">
        <v>44834</v>
      </c>
      <c r="H48" s="271"/>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x14ac:dyDescent="0.25">
      <c r="A49" s="42" t="s">
        <v>41</v>
      </c>
      <c r="B49" s="43" t="s">
        <v>42</v>
      </c>
      <c r="C49" s="43">
        <v>526</v>
      </c>
      <c r="D49" s="22" t="s">
        <v>147</v>
      </c>
      <c r="E49" s="22" t="s">
        <v>148</v>
      </c>
      <c r="F49" s="23">
        <v>44621</v>
      </c>
      <c r="G49" s="23">
        <v>44895</v>
      </c>
      <c r="H49" s="271"/>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x14ac:dyDescent="0.25">
      <c r="A50" s="42" t="s">
        <v>41</v>
      </c>
      <c r="B50" s="43" t="s">
        <v>42</v>
      </c>
      <c r="C50" s="43">
        <v>526</v>
      </c>
      <c r="D50" s="22" t="s">
        <v>150</v>
      </c>
      <c r="E50" s="22" t="s">
        <v>151</v>
      </c>
      <c r="F50" s="23">
        <v>44593</v>
      </c>
      <c r="G50" s="23">
        <v>44620</v>
      </c>
      <c r="H50" s="271"/>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x14ac:dyDescent="0.25">
      <c r="A51" s="42" t="s">
        <v>41</v>
      </c>
      <c r="B51" s="43" t="s">
        <v>42</v>
      </c>
      <c r="C51" s="43">
        <v>526</v>
      </c>
      <c r="D51" s="22" t="s">
        <v>150</v>
      </c>
      <c r="E51" s="22" t="s">
        <v>153</v>
      </c>
      <c r="F51" s="23">
        <v>44621</v>
      </c>
      <c r="G51" s="23">
        <v>44895</v>
      </c>
      <c r="H51" s="271"/>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x14ac:dyDescent="0.25">
      <c r="A52" s="42" t="s">
        <v>41</v>
      </c>
      <c r="B52" s="43" t="s">
        <v>42</v>
      </c>
      <c r="C52" s="43">
        <v>526</v>
      </c>
      <c r="D52" s="22" t="s">
        <v>155</v>
      </c>
      <c r="E52" s="22" t="s">
        <v>156</v>
      </c>
      <c r="F52" s="23">
        <v>44774</v>
      </c>
      <c r="G52" s="23">
        <v>44834</v>
      </c>
      <c r="H52" s="271"/>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x14ac:dyDescent="0.25">
      <c r="A53" s="42" t="s">
        <v>41</v>
      </c>
      <c r="B53" s="43" t="s">
        <v>42</v>
      </c>
      <c r="C53" s="43">
        <v>526</v>
      </c>
      <c r="D53" s="22" t="s">
        <v>155</v>
      </c>
      <c r="E53" s="22" t="s">
        <v>158</v>
      </c>
      <c r="F53" s="23">
        <v>44621</v>
      </c>
      <c r="G53" s="23">
        <v>44923</v>
      </c>
      <c r="H53" s="271"/>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x14ac:dyDescent="0.25">
      <c r="A54" s="42" t="s">
        <v>41</v>
      </c>
      <c r="B54" s="43" t="s">
        <v>42</v>
      </c>
      <c r="C54" s="43">
        <v>527</v>
      </c>
      <c r="D54" s="22" t="s">
        <v>160</v>
      </c>
      <c r="E54" s="22" t="s">
        <v>161</v>
      </c>
      <c r="F54" s="23">
        <v>44593</v>
      </c>
      <c r="G54" s="23">
        <v>44742</v>
      </c>
      <c r="H54" s="271">
        <f>SUM(I54:I68)</f>
        <v>0.999</v>
      </c>
      <c r="I54" s="24">
        <v>6.6600000000000006E-2</v>
      </c>
      <c r="J54" s="24"/>
      <c r="K54" s="24"/>
      <c r="L54" s="24">
        <v>0.25</v>
      </c>
      <c r="M54" s="24"/>
      <c r="N54" s="24">
        <v>0.25</v>
      </c>
      <c r="O54" s="24"/>
      <c r="P54" s="24">
        <v>0.25</v>
      </c>
      <c r="Q54" s="24"/>
      <c r="R54" s="24"/>
      <c r="S54" s="24"/>
      <c r="T54" s="24">
        <v>0.25</v>
      </c>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x14ac:dyDescent="0.25">
      <c r="A55" s="42" t="s">
        <v>41</v>
      </c>
      <c r="B55" s="43" t="s">
        <v>42</v>
      </c>
      <c r="C55" s="43">
        <v>527</v>
      </c>
      <c r="D55" s="22" t="s">
        <v>160</v>
      </c>
      <c r="E55" s="22" t="s">
        <v>164</v>
      </c>
      <c r="F55" s="23">
        <v>44562</v>
      </c>
      <c r="G55" s="23">
        <v>44895</v>
      </c>
      <c r="H55" s="271"/>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x14ac:dyDescent="0.25">
      <c r="A56" s="42" t="s">
        <v>41</v>
      </c>
      <c r="B56" s="43" t="s">
        <v>42</v>
      </c>
      <c r="C56" s="43">
        <v>527</v>
      </c>
      <c r="D56" s="22" t="s">
        <v>160</v>
      </c>
      <c r="E56" s="22" t="s">
        <v>166</v>
      </c>
      <c r="F56" s="23">
        <v>44593</v>
      </c>
      <c r="G56" s="23">
        <v>44895</v>
      </c>
      <c r="H56" s="271"/>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x14ac:dyDescent="0.25">
      <c r="A57" s="42" t="s">
        <v>41</v>
      </c>
      <c r="B57" s="43" t="s">
        <v>42</v>
      </c>
      <c r="C57" s="43">
        <v>527</v>
      </c>
      <c r="D57" s="22" t="s">
        <v>160</v>
      </c>
      <c r="E57" s="22" t="s">
        <v>168</v>
      </c>
      <c r="F57" s="23">
        <v>44743</v>
      </c>
      <c r="G57" s="23">
        <v>44804</v>
      </c>
      <c r="H57" s="271"/>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x14ac:dyDescent="0.25">
      <c r="A58" s="42" t="s">
        <v>41</v>
      </c>
      <c r="B58" s="43" t="s">
        <v>42</v>
      </c>
      <c r="C58" s="43">
        <v>527</v>
      </c>
      <c r="D58" s="22" t="s">
        <v>160</v>
      </c>
      <c r="E58" s="22" t="s">
        <v>170</v>
      </c>
      <c r="F58" s="23">
        <v>44652</v>
      </c>
      <c r="G58" s="23">
        <v>44864</v>
      </c>
      <c r="H58" s="271"/>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x14ac:dyDescent="0.25">
      <c r="A59" s="42" t="s">
        <v>41</v>
      </c>
      <c r="B59" s="43" t="s">
        <v>42</v>
      </c>
      <c r="C59" s="43">
        <v>527</v>
      </c>
      <c r="D59" s="22" t="s">
        <v>160</v>
      </c>
      <c r="E59" s="22" t="s">
        <v>172</v>
      </c>
      <c r="F59" s="23">
        <v>44621</v>
      </c>
      <c r="G59" s="23">
        <v>44712</v>
      </c>
      <c r="H59" s="271"/>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x14ac:dyDescent="0.25">
      <c r="A60" s="42" t="s">
        <v>41</v>
      </c>
      <c r="B60" s="43" t="s">
        <v>42</v>
      </c>
      <c r="C60" s="43">
        <v>527</v>
      </c>
      <c r="D60" s="22" t="s">
        <v>160</v>
      </c>
      <c r="E60" s="22" t="s">
        <v>174</v>
      </c>
      <c r="F60" s="23">
        <v>44621</v>
      </c>
      <c r="G60" s="23">
        <v>44712</v>
      </c>
      <c r="H60" s="271"/>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x14ac:dyDescent="0.25">
      <c r="A61" s="42" t="s">
        <v>41</v>
      </c>
      <c r="B61" s="43" t="s">
        <v>42</v>
      </c>
      <c r="C61" s="43">
        <v>527</v>
      </c>
      <c r="D61" s="22" t="s">
        <v>160</v>
      </c>
      <c r="E61" s="22" t="s">
        <v>176</v>
      </c>
      <c r="F61" s="23">
        <v>44713</v>
      </c>
      <c r="G61" s="23">
        <v>44804</v>
      </c>
      <c r="H61" s="271"/>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x14ac:dyDescent="0.25">
      <c r="A62" s="42" t="s">
        <v>41</v>
      </c>
      <c r="B62" s="43" t="s">
        <v>42</v>
      </c>
      <c r="C62" s="43">
        <v>527</v>
      </c>
      <c r="D62" s="22" t="s">
        <v>160</v>
      </c>
      <c r="E62" s="22" t="s">
        <v>178</v>
      </c>
      <c r="F62" s="23">
        <v>44593</v>
      </c>
      <c r="G62" s="23">
        <v>44773</v>
      </c>
      <c r="H62" s="271"/>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x14ac:dyDescent="0.25">
      <c r="A63" s="42" t="s">
        <v>41</v>
      </c>
      <c r="B63" s="43" t="s">
        <v>42</v>
      </c>
      <c r="C63" s="43">
        <v>527</v>
      </c>
      <c r="D63" s="22" t="s">
        <v>160</v>
      </c>
      <c r="E63" s="22" t="s">
        <v>180</v>
      </c>
      <c r="F63" s="23">
        <v>44593</v>
      </c>
      <c r="G63" s="23">
        <v>44773</v>
      </c>
      <c r="H63" s="271"/>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x14ac:dyDescent="0.25">
      <c r="A64" s="42" t="s">
        <v>41</v>
      </c>
      <c r="B64" s="43" t="s">
        <v>42</v>
      </c>
      <c r="C64" s="43">
        <v>527</v>
      </c>
      <c r="D64" s="22" t="s">
        <v>160</v>
      </c>
      <c r="E64" s="22" t="s">
        <v>181</v>
      </c>
      <c r="F64" s="23">
        <v>44593</v>
      </c>
      <c r="G64" s="23">
        <v>44773</v>
      </c>
      <c r="H64" s="271"/>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x14ac:dyDescent="0.25">
      <c r="A65" s="42" t="s">
        <v>41</v>
      </c>
      <c r="B65" s="43" t="s">
        <v>42</v>
      </c>
      <c r="C65" s="43">
        <v>527</v>
      </c>
      <c r="D65" s="22" t="s">
        <v>160</v>
      </c>
      <c r="E65" s="22" t="s">
        <v>182</v>
      </c>
      <c r="F65" s="23">
        <v>44593</v>
      </c>
      <c r="G65" s="23">
        <v>44773</v>
      </c>
      <c r="H65" s="271"/>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x14ac:dyDescent="0.25">
      <c r="A66" s="42" t="s">
        <v>41</v>
      </c>
      <c r="B66" s="43" t="s">
        <v>42</v>
      </c>
      <c r="C66" s="43">
        <v>527</v>
      </c>
      <c r="D66" s="22" t="s">
        <v>160</v>
      </c>
      <c r="E66" s="22" t="s">
        <v>183</v>
      </c>
      <c r="F66" s="23">
        <v>44593</v>
      </c>
      <c r="G66" s="23">
        <v>44773</v>
      </c>
      <c r="H66" s="271"/>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x14ac:dyDescent="0.25">
      <c r="A67" s="42" t="s">
        <v>41</v>
      </c>
      <c r="B67" s="43" t="s">
        <v>42</v>
      </c>
      <c r="C67" s="43">
        <v>527</v>
      </c>
      <c r="D67" s="22" t="s">
        <v>160</v>
      </c>
      <c r="E67" s="22" t="s">
        <v>184</v>
      </c>
      <c r="F67" s="23">
        <v>44713</v>
      </c>
      <c r="G67" s="23">
        <v>44834</v>
      </c>
      <c r="H67" s="271"/>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x14ac:dyDescent="0.25">
      <c r="A68" s="42" t="s">
        <v>41</v>
      </c>
      <c r="B68" s="43" t="s">
        <v>42</v>
      </c>
      <c r="C68" s="43">
        <v>527</v>
      </c>
      <c r="D68" s="22" t="s">
        <v>160</v>
      </c>
      <c r="E68" s="22" t="s">
        <v>186</v>
      </c>
      <c r="F68" s="23">
        <v>44713</v>
      </c>
      <c r="G68" s="23">
        <v>44834</v>
      </c>
      <c r="H68" s="271"/>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x14ac:dyDescent="0.25">
      <c r="A69" s="42" t="s">
        <v>41</v>
      </c>
      <c r="B69" s="43" t="s">
        <v>42</v>
      </c>
      <c r="C69" s="43">
        <v>527</v>
      </c>
      <c r="D69" s="22" t="s">
        <v>187</v>
      </c>
      <c r="E69" s="22" t="s">
        <v>188</v>
      </c>
      <c r="F69" s="23">
        <v>44593</v>
      </c>
      <c r="G69" s="23">
        <v>44680</v>
      </c>
      <c r="H69" s="271">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57" hidden="1" x14ac:dyDescent="0.25">
      <c r="A70" s="42" t="s">
        <v>41</v>
      </c>
      <c r="B70" s="43" t="s">
        <v>42</v>
      </c>
      <c r="C70" s="43">
        <v>527</v>
      </c>
      <c r="D70" s="22" t="s">
        <v>187</v>
      </c>
      <c r="E70" s="22" t="s">
        <v>191</v>
      </c>
      <c r="F70" s="23">
        <v>44564</v>
      </c>
      <c r="G70" s="23">
        <v>44925</v>
      </c>
      <c r="H70" s="271"/>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7" hidden="1" x14ac:dyDescent="0.25">
      <c r="A71" s="42" t="s">
        <v>41</v>
      </c>
      <c r="B71" s="43" t="s">
        <v>42</v>
      </c>
      <c r="C71" s="43">
        <v>527</v>
      </c>
      <c r="D71" s="22" t="s">
        <v>187</v>
      </c>
      <c r="E71" s="22" t="s">
        <v>193</v>
      </c>
      <c r="F71" s="23">
        <v>44711</v>
      </c>
      <c r="G71" s="23">
        <v>44864</v>
      </c>
      <c r="H71" s="271"/>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7" hidden="1" x14ac:dyDescent="0.25">
      <c r="A72" s="42" t="s">
        <v>41</v>
      </c>
      <c r="B72" s="43" t="s">
        <v>42</v>
      </c>
      <c r="C72" s="43">
        <v>527</v>
      </c>
      <c r="D72" s="22" t="s">
        <v>187</v>
      </c>
      <c r="E72" s="22" t="s">
        <v>195</v>
      </c>
      <c r="F72" s="23">
        <v>44743</v>
      </c>
      <c r="G72" s="23">
        <v>44772</v>
      </c>
      <c r="H72" s="271"/>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x14ac:dyDescent="0.25">
      <c r="A73" s="42" t="s">
        <v>41</v>
      </c>
      <c r="B73" s="43" t="s">
        <v>42</v>
      </c>
      <c r="C73" s="43">
        <v>527</v>
      </c>
      <c r="D73" s="22" t="s">
        <v>187</v>
      </c>
      <c r="E73" s="22" t="s">
        <v>197</v>
      </c>
      <c r="F73" s="23">
        <v>44683</v>
      </c>
      <c r="G73" s="23">
        <v>44834</v>
      </c>
      <c r="H73" s="271"/>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x14ac:dyDescent="0.25">
      <c r="A74" s="42" t="s">
        <v>41</v>
      </c>
      <c r="B74" s="43" t="s">
        <v>42</v>
      </c>
      <c r="C74" s="43">
        <v>527</v>
      </c>
      <c r="D74" s="22" t="s">
        <v>199</v>
      </c>
      <c r="E74" s="22" t="s">
        <v>200</v>
      </c>
      <c r="F74" s="23">
        <v>44621</v>
      </c>
      <c r="G74" s="23">
        <v>44651</v>
      </c>
      <c r="H74" s="271">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x14ac:dyDescent="0.25">
      <c r="A75" s="42" t="s">
        <v>41</v>
      </c>
      <c r="B75" s="43" t="s">
        <v>42</v>
      </c>
      <c r="C75" s="43">
        <v>527</v>
      </c>
      <c r="D75" s="22" t="s">
        <v>199</v>
      </c>
      <c r="E75" s="22" t="s">
        <v>202</v>
      </c>
      <c r="F75" s="23">
        <v>44652</v>
      </c>
      <c r="G75" s="23">
        <v>44925</v>
      </c>
      <c r="H75" s="271"/>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71.25" hidden="1" x14ac:dyDescent="0.25">
      <c r="A76" s="42" t="s">
        <v>41</v>
      </c>
      <c r="B76" s="43" t="s">
        <v>42</v>
      </c>
      <c r="C76" s="43">
        <v>527</v>
      </c>
      <c r="D76" s="22" t="s">
        <v>199</v>
      </c>
      <c r="E76" s="22" t="s">
        <v>204</v>
      </c>
      <c r="F76" s="23">
        <v>44805</v>
      </c>
      <c r="G76" s="23">
        <v>44925</v>
      </c>
      <c r="H76" s="271"/>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75" hidden="1" x14ac:dyDescent="0.25">
      <c r="A77" s="42" t="s">
        <v>41</v>
      </c>
      <c r="B77" s="43" t="s">
        <v>42</v>
      </c>
      <c r="C77" s="43">
        <v>528</v>
      </c>
      <c r="D77" s="22" t="s">
        <v>206</v>
      </c>
      <c r="E77" s="22" t="s">
        <v>207</v>
      </c>
      <c r="F77" s="23">
        <v>44564</v>
      </c>
      <c r="G77" s="23">
        <v>44925</v>
      </c>
      <c r="H77" s="271">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x14ac:dyDescent="0.25">
      <c r="A78" s="42" t="s">
        <v>41</v>
      </c>
      <c r="B78" s="43" t="s">
        <v>42</v>
      </c>
      <c r="C78" s="43">
        <v>528</v>
      </c>
      <c r="D78" s="22" t="s">
        <v>206</v>
      </c>
      <c r="E78" s="22" t="s">
        <v>213</v>
      </c>
      <c r="F78" s="23">
        <v>44564</v>
      </c>
      <c r="G78" s="23">
        <v>44925</v>
      </c>
      <c r="H78" s="271"/>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x14ac:dyDescent="0.25">
      <c r="A79" s="42" t="s">
        <v>41</v>
      </c>
      <c r="B79" s="43" t="s">
        <v>42</v>
      </c>
      <c r="C79" s="43">
        <v>528</v>
      </c>
      <c r="D79" s="22" t="s">
        <v>206</v>
      </c>
      <c r="E79" s="22" t="s">
        <v>215</v>
      </c>
      <c r="F79" s="23">
        <v>44564</v>
      </c>
      <c r="G79" s="23">
        <v>44925</v>
      </c>
      <c r="H79" s="271"/>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x14ac:dyDescent="0.25">
      <c r="A80" s="42" t="s">
        <v>41</v>
      </c>
      <c r="B80" s="43" t="s">
        <v>42</v>
      </c>
      <c r="C80" s="43">
        <v>528</v>
      </c>
      <c r="D80" s="22" t="s">
        <v>206</v>
      </c>
      <c r="E80" s="22" t="s">
        <v>217</v>
      </c>
      <c r="F80" s="23">
        <v>44564</v>
      </c>
      <c r="G80" s="23">
        <v>44925</v>
      </c>
      <c r="H80" s="271"/>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x14ac:dyDescent="0.25">
      <c r="A81" s="42" t="s">
        <v>41</v>
      </c>
      <c r="B81" s="43" t="s">
        <v>42</v>
      </c>
      <c r="C81" s="43">
        <v>528</v>
      </c>
      <c r="D81" s="22" t="s">
        <v>206</v>
      </c>
      <c r="E81" s="22" t="s">
        <v>219</v>
      </c>
      <c r="F81" s="23">
        <v>44593</v>
      </c>
      <c r="G81" s="23">
        <v>44926</v>
      </c>
      <c r="H81" s="271"/>
      <c r="I81" s="24">
        <v>0.1</v>
      </c>
      <c r="J81" s="24"/>
      <c r="K81" s="24"/>
      <c r="L81" s="24"/>
      <c r="M81" s="24"/>
      <c r="N81" s="24"/>
      <c r="O81" s="24"/>
      <c r="P81" s="126">
        <v>0.33300000000000002</v>
      </c>
      <c r="Q81" s="24"/>
      <c r="R81" s="24"/>
      <c r="S81" s="24"/>
      <c r="T81" s="24"/>
      <c r="U81" s="24"/>
      <c r="V81" s="24"/>
      <c r="W81" s="24"/>
      <c r="X81" s="126">
        <v>0.33300000000000002</v>
      </c>
      <c r="Y81" s="24"/>
      <c r="Z81" s="24"/>
      <c r="AA81" s="24"/>
      <c r="AB81" s="24"/>
      <c r="AC81" s="24"/>
      <c r="AD81" s="24"/>
      <c r="AE81" s="24"/>
      <c r="AF81" s="126">
        <v>0.33300000000000002</v>
      </c>
      <c r="AG81" s="24"/>
      <c r="AH81" s="24">
        <f>+J81+L81+N81+P81+R81+T81+V81+X81+Z81+AB81+AD81+AF81</f>
        <v>0.99900000000000011</v>
      </c>
      <c r="AI81" s="44">
        <f t="shared" si="5"/>
        <v>0</v>
      </c>
      <c r="AJ81" s="22" t="s">
        <v>220</v>
      </c>
      <c r="AK81" s="47" t="s">
        <v>82</v>
      </c>
      <c r="AL81" s="47" t="s">
        <v>82</v>
      </c>
      <c r="AM81" s="45" t="s">
        <v>209</v>
      </c>
      <c r="AN81" s="25" t="s">
        <v>210</v>
      </c>
      <c r="AO81" s="25" t="s">
        <v>211</v>
      </c>
      <c r="AP81" s="25" t="s">
        <v>212</v>
      </c>
      <c r="AQ81" s="72"/>
    </row>
    <row r="82" spans="1:43" s="46" customFormat="1" ht="42.75" hidden="1" x14ac:dyDescent="0.25">
      <c r="A82" s="42" t="s">
        <v>41</v>
      </c>
      <c r="B82" s="43" t="s">
        <v>42</v>
      </c>
      <c r="C82" s="43">
        <v>528</v>
      </c>
      <c r="D82" s="22" t="s">
        <v>206</v>
      </c>
      <c r="E82" s="22" t="s">
        <v>221</v>
      </c>
      <c r="F82" s="23">
        <v>44621</v>
      </c>
      <c r="G82" s="23">
        <v>44864</v>
      </c>
      <c r="H82" s="271"/>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x14ac:dyDescent="0.25">
      <c r="A83" s="42" t="s">
        <v>41</v>
      </c>
      <c r="B83" s="43" t="s">
        <v>42</v>
      </c>
      <c r="C83" s="43">
        <v>528</v>
      </c>
      <c r="D83" s="22" t="s">
        <v>223</v>
      </c>
      <c r="E83" s="22" t="s">
        <v>224</v>
      </c>
      <c r="F83" s="23">
        <v>44564</v>
      </c>
      <c r="G83" s="23">
        <v>44592</v>
      </c>
      <c r="H83" s="271">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x14ac:dyDescent="0.25">
      <c r="A84" s="42" t="s">
        <v>41</v>
      </c>
      <c r="B84" s="43" t="s">
        <v>42</v>
      </c>
      <c r="C84" s="43">
        <v>528</v>
      </c>
      <c r="D84" s="22" t="s">
        <v>223</v>
      </c>
      <c r="E84" s="22" t="s">
        <v>230</v>
      </c>
      <c r="F84" s="23">
        <v>44564</v>
      </c>
      <c r="G84" s="23">
        <v>44925</v>
      </c>
      <c r="H84" s="271"/>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x14ac:dyDescent="0.25">
      <c r="A85" s="42" t="s">
        <v>41</v>
      </c>
      <c r="B85" s="43" t="s">
        <v>42</v>
      </c>
      <c r="C85" s="43">
        <v>528</v>
      </c>
      <c r="D85" s="22" t="s">
        <v>223</v>
      </c>
      <c r="E85" s="22" t="s">
        <v>232</v>
      </c>
      <c r="F85" s="23">
        <v>44564</v>
      </c>
      <c r="G85" s="23">
        <v>44925</v>
      </c>
      <c r="H85" s="271"/>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x14ac:dyDescent="0.25">
      <c r="A86" s="42" t="s">
        <v>41</v>
      </c>
      <c r="B86" s="43" t="s">
        <v>42</v>
      </c>
      <c r="C86" s="43">
        <v>528</v>
      </c>
      <c r="D86" s="22" t="s">
        <v>234</v>
      </c>
      <c r="E86" s="22" t="s">
        <v>235</v>
      </c>
      <c r="F86" s="23">
        <v>44593</v>
      </c>
      <c r="G86" s="23">
        <v>44620</v>
      </c>
      <c r="H86" s="271">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302">
        <v>1</v>
      </c>
      <c r="AL86" s="269">
        <v>1444923661</v>
      </c>
      <c r="AM86" s="45" t="s">
        <v>237</v>
      </c>
      <c r="AN86" s="45" t="s">
        <v>238</v>
      </c>
      <c r="AO86" s="25" t="s">
        <v>239</v>
      </c>
      <c r="AP86" s="25" t="s">
        <v>240</v>
      </c>
      <c r="AQ86" s="72"/>
    </row>
    <row r="87" spans="1:43" s="46" customFormat="1" ht="61.5" hidden="1" customHeight="1" x14ac:dyDescent="0.25">
      <c r="A87" s="42" t="s">
        <v>41</v>
      </c>
      <c r="B87" s="43" t="s">
        <v>42</v>
      </c>
      <c r="C87" s="43">
        <v>528</v>
      </c>
      <c r="D87" s="22" t="s">
        <v>234</v>
      </c>
      <c r="E87" s="22" t="s">
        <v>241</v>
      </c>
      <c r="F87" s="23">
        <v>44593</v>
      </c>
      <c r="G87" s="23">
        <v>44620</v>
      </c>
      <c r="H87" s="271"/>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302"/>
      <c r="AL87" s="270"/>
      <c r="AM87" s="45" t="s">
        <v>237</v>
      </c>
      <c r="AN87" s="45" t="s">
        <v>238</v>
      </c>
      <c r="AO87" s="25" t="s">
        <v>239</v>
      </c>
      <c r="AP87" s="25" t="s">
        <v>240</v>
      </c>
      <c r="AQ87" s="72"/>
    </row>
    <row r="88" spans="1:43" s="46" customFormat="1" ht="49.5" hidden="1" customHeight="1" x14ac:dyDescent="0.25">
      <c r="A88" s="42" t="s">
        <v>41</v>
      </c>
      <c r="B88" s="43" t="s">
        <v>42</v>
      </c>
      <c r="C88" s="43">
        <v>528</v>
      </c>
      <c r="D88" s="22" t="s">
        <v>234</v>
      </c>
      <c r="E88" s="22" t="s">
        <v>243</v>
      </c>
      <c r="F88" s="23">
        <v>44621</v>
      </c>
      <c r="G88" s="23">
        <v>44925</v>
      </c>
      <c r="H88" s="271"/>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302"/>
      <c r="AL88" s="270"/>
      <c r="AM88" s="45" t="s">
        <v>237</v>
      </c>
      <c r="AN88" s="45" t="s">
        <v>238</v>
      </c>
      <c r="AO88" s="25" t="s">
        <v>239</v>
      </c>
      <c r="AP88" s="25" t="s">
        <v>240</v>
      </c>
      <c r="AQ88" s="72"/>
    </row>
    <row r="89" spans="1:43" s="46" customFormat="1" ht="56.25" hidden="1" customHeight="1" x14ac:dyDescent="0.25">
      <c r="A89" s="42" t="s">
        <v>41</v>
      </c>
      <c r="B89" s="43" t="s">
        <v>42</v>
      </c>
      <c r="C89" s="43">
        <v>528</v>
      </c>
      <c r="D89" s="22" t="s">
        <v>234</v>
      </c>
      <c r="E89" s="22" t="s">
        <v>245</v>
      </c>
      <c r="F89" s="23">
        <v>44621</v>
      </c>
      <c r="G89" s="23">
        <v>44925</v>
      </c>
      <c r="H89" s="271"/>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302"/>
      <c r="AL89" s="277"/>
      <c r="AM89" s="45" t="s">
        <v>237</v>
      </c>
      <c r="AN89" s="45" t="s">
        <v>238</v>
      </c>
      <c r="AO89" s="25" t="s">
        <v>239</v>
      </c>
      <c r="AP89" s="25" t="s">
        <v>240</v>
      </c>
      <c r="AQ89" s="72"/>
    </row>
    <row r="90" spans="1:43" s="46" customFormat="1" ht="56.25" hidden="1" customHeight="1" x14ac:dyDescent="0.25">
      <c r="A90" s="42" t="s">
        <v>41</v>
      </c>
      <c r="B90" s="43" t="s">
        <v>42</v>
      </c>
      <c r="C90" s="43">
        <v>527</v>
      </c>
      <c r="D90" s="22" t="s">
        <v>247</v>
      </c>
      <c r="E90" s="22" t="s">
        <v>248</v>
      </c>
      <c r="F90" s="23">
        <v>44562</v>
      </c>
      <c r="G90" s="23">
        <v>44926</v>
      </c>
      <c r="H90" s="271">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x14ac:dyDescent="0.25">
      <c r="A91" s="42" t="s">
        <v>41</v>
      </c>
      <c r="B91" s="43" t="s">
        <v>42</v>
      </c>
      <c r="C91" s="43">
        <v>527</v>
      </c>
      <c r="D91" s="22" t="s">
        <v>247</v>
      </c>
      <c r="E91" s="22" t="s">
        <v>251</v>
      </c>
      <c r="F91" s="23">
        <v>44774</v>
      </c>
      <c r="G91" s="23">
        <v>44895</v>
      </c>
      <c r="H91" s="271"/>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x14ac:dyDescent="0.25">
      <c r="A92" s="42" t="s">
        <v>41</v>
      </c>
      <c r="B92" s="43" t="s">
        <v>42</v>
      </c>
      <c r="C92" s="43">
        <v>527</v>
      </c>
      <c r="D92" s="22" t="s">
        <v>247</v>
      </c>
      <c r="E92" s="49" t="s">
        <v>254</v>
      </c>
      <c r="F92" s="23">
        <v>44562</v>
      </c>
      <c r="G92" s="23">
        <v>44926</v>
      </c>
      <c r="H92" s="271"/>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x14ac:dyDescent="0.25">
      <c r="A93" s="42" t="s">
        <v>41</v>
      </c>
      <c r="B93" s="43" t="s">
        <v>42</v>
      </c>
      <c r="C93" s="43">
        <v>527</v>
      </c>
      <c r="D93" s="22" t="s">
        <v>247</v>
      </c>
      <c r="E93" s="22" t="s">
        <v>256</v>
      </c>
      <c r="F93" s="23">
        <v>44562</v>
      </c>
      <c r="G93" s="23">
        <v>44926</v>
      </c>
      <c r="H93" s="271"/>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x14ac:dyDescent="0.25">
      <c r="A94" s="42" t="s">
        <v>41</v>
      </c>
      <c r="B94" s="43" t="s">
        <v>42</v>
      </c>
      <c r="C94" s="43">
        <v>527</v>
      </c>
      <c r="D94" s="22" t="s">
        <v>247</v>
      </c>
      <c r="E94" s="22" t="s">
        <v>259</v>
      </c>
      <c r="F94" s="23">
        <v>44562</v>
      </c>
      <c r="G94" s="23">
        <v>44926</v>
      </c>
      <c r="H94" s="271"/>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x14ac:dyDescent="0.25">
      <c r="A95" s="42" t="s">
        <v>41</v>
      </c>
      <c r="B95" s="43" t="s">
        <v>42</v>
      </c>
      <c r="C95" s="43">
        <v>527</v>
      </c>
      <c r="D95" s="22" t="s">
        <v>247</v>
      </c>
      <c r="E95" s="22" t="s">
        <v>262</v>
      </c>
      <c r="F95" s="23">
        <v>44593</v>
      </c>
      <c r="G95" s="23" t="s">
        <v>263</v>
      </c>
      <c r="H95" s="271"/>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x14ac:dyDescent="0.25">
      <c r="A96" s="42" t="s">
        <v>41</v>
      </c>
      <c r="B96" s="43" t="s">
        <v>42</v>
      </c>
      <c r="C96" s="43">
        <v>527</v>
      </c>
      <c r="D96" s="22" t="s">
        <v>247</v>
      </c>
      <c r="E96" s="22" t="s">
        <v>266</v>
      </c>
      <c r="F96" s="23">
        <v>44593</v>
      </c>
      <c r="G96" s="23" t="s">
        <v>263</v>
      </c>
      <c r="H96" s="271"/>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x14ac:dyDescent="0.25">
      <c r="A97" s="42" t="s">
        <v>41</v>
      </c>
      <c r="B97" s="43" t="s">
        <v>42</v>
      </c>
      <c r="C97" s="43">
        <v>527</v>
      </c>
      <c r="D97" s="22" t="s">
        <v>247</v>
      </c>
      <c r="E97" s="22" t="s">
        <v>268</v>
      </c>
      <c r="F97" s="23">
        <v>44621</v>
      </c>
      <c r="G97" s="23">
        <v>44803</v>
      </c>
      <c r="H97" s="271"/>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x14ac:dyDescent="0.25">
      <c r="A98" s="42" t="s">
        <v>41</v>
      </c>
      <c r="B98" s="43" t="s">
        <v>42</v>
      </c>
      <c r="C98" s="43">
        <v>528</v>
      </c>
      <c r="D98" s="22" t="s">
        <v>270</v>
      </c>
      <c r="E98" s="50" t="s">
        <v>271</v>
      </c>
      <c r="F98" s="23">
        <v>44564</v>
      </c>
      <c r="G98" s="23">
        <v>44926</v>
      </c>
      <c r="H98" s="271">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x14ac:dyDescent="0.25">
      <c r="A99" s="42" t="s">
        <v>41</v>
      </c>
      <c r="B99" s="43" t="s">
        <v>42</v>
      </c>
      <c r="C99" s="43">
        <v>528</v>
      </c>
      <c r="D99" s="22" t="s">
        <v>273</v>
      </c>
      <c r="E99" s="50" t="s">
        <v>274</v>
      </c>
      <c r="F99" s="51">
        <v>44866</v>
      </c>
      <c r="G99" s="23">
        <v>44925</v>
      </c>
      <c r="H99" s="271"/>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x14ac:dyDescent="0.25">
      <c r="A100" s="42" t="s">
        <v>41</v>
      </c>
      <c r="B100" s="43" t="s">
        <v>42</v>
      </c>
      <c r="C100" s="43">
        <v>528</v>
      </c>
      <c r="D100" s="22" t="s">
        <v>276</v>
      </c>
      <c r="E100" s="50" t="s">
        <v>277</v>
      </c>
      <c r="F100" s="51">
        <v>44866</v>
      </c>
      <c r="G100" s="23">
        <v>44925</v>
      </c>
      <c r="H100" s="271"/>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x14ac:dyDescent="0.25">
      <c r="A101" s="42" t="s">
        <v>41</v>
      </c>
      <c r="B101" s="43" t="s">
        <v>42</v>
      </c>
      <c r="C101" s="43">
        <v>528</v>
      </c>
      <c r="D101" s="22" t="s">
        <v>273</v>
      </c>
      <c r="E101" s="50" t="s">
        <v>279</v>
      </c>
      <c r="F101" s="51">
        <v>44896</v>
      </c>
      <c r="G101" s="23">
        <v>44925</v>
      </c>
      <c r="H101" s="271"/>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x14ac:dyDescent="0.25">
      <c r="A102" s="42" t="s">
        <v>41</v>
      </c>
      <c r="B102" s="43" t="s">
        <v>42</v>
      </c>
      <c r="C102" s="43">
        <v>528</v>
      </c>
      <c r="D102" s="22" t="s">
        <v>281</v>
      </c>
      <c r="E102" s="50" t="s">
        <v>282</v>
      </c>
      <c r="F102" s="51">
        <v>44562</v>
      </c>
      <c r="G102" s="23">
        <v>44592</v>
      </c>
      <c r="H102" s="271"/>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x14ac:dyDescent="0.25">
      <c r="A103" s="42" t="s">
        <v>41</v>
      </c>
      <c r="B103" s="43" t="s">
        <v>42</v>
      </c>
      <c r="C103" s="43">
        <v>528</v>
      </c>
      <c r="D103" s="22" t="s">
        <v>284</v>
      </c>
      <c r="E103" s="50" t="s">
        <v>285</v>
      </c>
      <c r="F103" s="51">
        <v>44562</v>
      </c>
      <c r="G103" s="23">
        <v>44592</v>
      </c>
      <c r="H103" s="271"/>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x14ac:dyDescent="0.25">
      <c r="A104" s="42" t="s">
        <v>41</v>
      </c>
      <c r="B104" s="43" t="s">
        <v>42</v>
      </c>
      <c r="C104" s="43">
        <v>528</v>
      </c>
      <c r="D104" s="22" t="s">
        <v>287</v>
      </c>
      <c r="E104" s="50" t="s">
        <v>288</v>
      </c>
      <c r="F104" s="51">
        <v>44593</v>
      </c>
      <c r="G104" s="23">
        <v>44620</v>
      </c>
      <c r="H104" s="271"/>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x14ac:dyDescent="0.25">
      <c r="A105" s="42" t="s">
        <v>41</v>
      </c>
      <c r="B105" s="43" t="s">
        <v>42</v>
      </c>
      <c r="C105" s="43">
        <v>528</v>
      </c>
      <c r="D105" s="22" t="s">
        <v>290</v>
      </c>
      <c r="E105" s="50" t="s">
        <v>291</v>
      </c>
      <c r="F105" s="51">
        <v>44593</v>
      </c>
      <c r="G105" s="23">
        <v>44925</v>
      </c>
      <c r="H105" s="271"/>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x14ac:dyDescent="0.25">
      <c r="A106" s="42" t="s">
        <v>41</v>
      </c>
      <c r="B106" s="43" t="s">
        <v>42</v>
      </c>
      <c r="C106" s="43">
        <v>528</v>
      </c>
      <c r="D106" s="22" t="s">
        <v>296</v>
      </c>
      <c r="E106" s="50" t="s">
        <v>297</v>
      </c>
      <c r="F106" s="51">
        <v>44652</v>
      </c>
      <c r="G106" s="23">
        <v>44925</v>
      </c>
      <c r="H106" s="271"/>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69" hidden="1" customHeight="1" x14ac:dyDescent="0.25">
      <c r="A107" s="42" t="s">
        <v>41</v>
      </c>
      <c r="B107" s="43" t="s">
        <v>42</v>
      </c>
      <c r="C107" s="43">
        <v>528</v>
      </c>
      <c r="D107" s="22" t="s">
        <v>299</v>
      </c>
      <c r="E107" s="50" t="s">
        <v>300</v>
      </c>
      <c r="F107" s="51">
        <v>44652</v>
      </c>
      <c r="G107" s="23">
        <v>44925</v>
      </c>
      <c r="H107" s="271"/>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75" customFormat="1" ht="42.75" hidden="1" customHeight="1" x14ac:dyDescent="0.25">
      <c r="A108" s="177" t="s">
        <v>41</v>
      </c>
      <c r="B108" s="178" t="s">
        <v>42</v>
      </c>
      <c r="C108" s="178">
        <v>528</v>
      </c>
      <c r="D108" s="166" t="s">
        <v>302</v>
      </c>
      <c r="E108" s="167" t="s">
        <v>303</v>
      </c>
      <c r="F108" s="168">
        <v>44713</v>
      </c>
      <c r="G108" s="169">
        <v>44804</v>
      </c>
      <c r="H108" s="179"/>
      <c r="I108" s="159">
        <v>0.3</v>
      </c>
      <c r="J108" s="159"/>
      <c r="K108" s="159"/>
      <c r="L108" s="159"/>
      <c r="M108" s="159"/>
      <c r="N108" s="159"/>
      <c r="O108" s="159"/>
      <c r="P108" s="159"/>
      <c r="Q108" s="159"/>
      <c r="R108" s="159"/>
      <c r="S108" s="159"/>
      <c r="T108" s="159">
        <v>0.2</v>
      </c>
      <c r="U108" s="159"/>
      <c r="V108" s="159">
        <v>0.2</v>
      </c>
      <c r="W108" s="159"/>
      <c r="X108" s="159">
        <v>0.6</v>
      </c>
      <c r="Y108" s="159"/>
      <c r="Z108" s="159"/>
      <c r="AA108" s="159"/>
      <c r="AB108" s="159"/>
      <c r="AC108" s="159"/>
      <c r="AD108" s="159"/>
      <c r="AE108" s="159"/>
      <c r="AF108" s="159"/>
      <c r="AG108" s="159"/>
      <c r="AH108" s="159">
        <f t="shared" si="6"/>
        <v>1</v>
      </c>
      <c r="AI108" s="170">
        <f t="shared" si="6"/>
        <v>0</v>
      </c>
      <c r="AJ108" s="166" t="s">
        <v>304</v>
      </c>
      <c r="AK108" s="171" t="s">
        <v>82</v>
      </c>
      <c r="AL108" s="171" t="s">
        <v>82</v>
      </c>
      <c r="AM108" s="172" t="s">
        <v>305</v>
      </c>
      <c r="AN108" s="172" t="s">
        <v>306</v>
      </c>
      <c r="AO108" s="25" t="s">
        <v>307</v>
      </c>
      <c r="AP108" s="25" t="s">
        <v>240</v>
      </c>
      <c r="AQ108" s="176"/>
    </row>
    <row r="109" spans="1:43" s="75" customFormat="1" ht="154.5" hidden="1" customHeight="1" x14ac:dyDescent="0.25">
      <c r="A109" s="177" t="s">
        <v>41</v>
      </c>
      <c r="B109" s="178" t="s">
        <v>42</v>
      </c>
      <c r="C109" s="178">
        <v>528</v>
      </c>
      <c r="D109" s="166" t="s">
        <v>302</v>
      </c>
      <c r="E109" s="167" t="s">
        <v>308</v>
      </c>
      <c r="F109" s="168">
        <v>44805</v>
      </c>
      <c r="G109" s="169">
        <v>44895</v>
      </c>
      <c r="H109" s="158"/>
      <c r="I109" s="159">
        <v>0.7</v>
      </c>
      <c r="J109" s="159"/>
      <c r="K109" s="159"/>
      <c r="L109" s="159"/>
      <c r="M109" s="159"/>
      <c r="N109" s="159"/>
      <c r="O109" s="159"/>
      <c r="P109" s="159"/>
      <c r="Q109" s="159"/>
      <c r="R109" s="159"/>
      <c r="S109" s="159"/>
      <c r="T109" s="159"/>
      <c r="U109" s="159"/>
      <c r="V109" s="159"/>
      <c r="W109" s="159"/>
      <c r="X109" s="159"/>
      <c r="Y109" s="159"/>
      <c r="Z109" s="159">
        <v>0.2</v>
      </c>
      <c r="AA109" s="159"/>
      <c r="AB109" s="159">
        <v>0.2</v>
      </c>
      <c r="AC109" s="159"/>
      <c r="AD109" s="159">
        <v>0.6</v>
      </c>
      <c r="AE109" s="159"/>
      <c r="AF109" s="159"/>
      <c r="AG109" s="159"/>
      <c r="AH109" s="159">
        <f t="shared" si="6"/>
        <v>1</v>
      </c>
      <c r="AI109" s="170">
        <f t="shared" si="6"/>
        <v>0</v>
      </c>
      <c r="AJ109" s="166" t="s">
        <v>309</v>
      </c>
      <c r="AK109" s="171" t="s">
        <v>82</v>
      </c>
      <c r="AL109" s="171" t="s">
        <v>82</v>
      </c>
      <c r="AM109" s="172" t="s">
        <v>305</v>
      </c>
      <c r="AN109" s="172" t="s">
        <v>306</v>
      </c>
      <c r="AO109" s="25" t="s">
        <v>307</v>
      </c>
      <c r="AP109" s="25" t="s">
        <v>240</v>
      </c>
      <c r="AQ109" s="180"/>
    </row>
    <row r="110" spans="1:43" s="46" customFormat="1" ht="58.5" hidden="1" x14ac:dyDescent="0.25">
      <c r="A110" s="42" t="s">
        <v>41</v>
      </c>
      <c r="B110" s="43" t="s">
        <v>42</v>
      </c>
      <c r="C110" s="43">
        <v>528</v>
      </c>
      <c r="D110" s="22" t="s">
        <v>310</v>
      </c>
      <c r="E110" s="50" t="s">
        <v>311</v>
      </c>
      <c r="F110" s="51">
        <v>44564</v>
      </c>
      <c r="G110" s="23">
        <v>44592</v>
      </c>
      <c r="H110" s="271">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58.5" hidden="1" x14ac:dyDescent="0.25">
      <c r="A111" s="42" t="s">
        <v>41</v>
      </c>
      <c r="B111" s="43" t="s">
        <v>42</v>
      </c>
      <c r="C111" s="43">
        <v>528</v>
      </c>
      <c r="D111" s="22" t="s">
        <v>313</v>
      </c>
      <c r="E111" s="50" t="s">
        <v>314</v>
      </c>
      <c r="F111" s="51">
        <v>44652</v>
      </c>
      <c r="G111" s="23">
        <v>44681</v>
      </c>
      <c r="H111" s="271"/>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6"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8.5" hidden="1" x14ac:dyDescent="0.25">
      <c r="A112" s="42" t="s">
        <v>41</v>
      </c>
      <c r="B112" s="43" t="s">
        <v>42</v>
      </c>
      <c r="C112" s="43">
        <v>528</v>
      </c>
      <c r="D112" s="22" t="s">
        <v>319</v>
      </c>
      <c r="E112" s="50" t="s">
        <v>320</v>
      </c>
      <c r="F112" s="51">
        <v>44564</v>
      </c>
      <c r="G112" s="23">
        <v>44925</v>
      </c>
      <c r="H112" s="271"/>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8.5" hidden="1" x14ac:dyDescent="0.25">
      <c r="A113" s="42" t="s">
        <v>41</v>
      </c>
      <c r="B113" s="43" t="s">
        <v>42</v>
      </c>
      <c r="C113" s="43">
        <v>528</v>
      </c>
      <c r="D113" s="22" t="s">
        <v>324</v>
      </c>
      <c r="E113" s="50" t="s">
        <v>325</v>
      </c>
      <c r="F113" s="51">
        <v>44682</v>
      </c>
      <c r="G113" s="23">
        <v>44803</v>
      </c>
      <c r="H113" s="271"/>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x14ac:dyDescent="0.25">
      <c r="A114" s="42" t="s">
        <v>41</v>
      </c>
      <c r="B114" s="43" t="s">
        <v>42</v>
      </c>
      <c r="C114" s="43">
        <v>528</v>
      </c>
      <c r="D114" s="22" t="s">
        <v>329</v>
      </c>
      <c r="E114" s="50" t="s">
        <v>330</v>
      </c>
      <c r="F114" s="51">
        <v>44652</v>
      </c>
      <c r="G114" s="23">
        <v>44925</v>
      </c>
      <c r="H114" s="271"/>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8.5" hidden="1" x14ac:dyDescent="0.25">
      <c r="A115" s="42" t="s">
        <v>41</v>
      </c>
      <c r="B115" s="43" t="s">
        <v>42</v>
      </c>
      <c r="C115" s="43">
        <v>528</v>
      </c>
      <c r="D115" s="22" t="s">
        <v>332</v>
      </c>
      <c r="E115" s="50" t="s">
        <v>333</v>
      </c>
      <c r="F115" s="51">
        <v>44593</v>
      </c>
      <c r="G115" s="23">
        <v>44712</v>
      </c>
      <c r="H115" s="271"/>
      <c r="I115" s="24">
        <v>0.15</v>
      </c>
      <c r="J115" s="24"/>
      <c r="K115" s="24"/>
      <c r="L115" s="24">
        <v>0.1</v>
      </c>
      <c r="M115" s="24"/>
      <c r="N115" s="24">
        <v>0.1</v>
      </c>
      <c r="O115" s="24"/>
      <c r="P115" s="24">
        <v>0.1</v>
      </c>
      <c r="Q115" s="24"/>
      <c r="R115" s="24">
        <v>0.7</v>
      </c>
      <c r="S115" s="24"/>
      <c r="T115" s="24"/>
      <c r="U115" s="24"/>
      <c r="V115" s="24"/>
      <c r="W115" s="24"/>
      <c r="X115" s="24"/>
      <c r="Y115" s="24"/>
      <c r="Z115" s="24"/>
      <c r="AA115" s="24"/>
      <c r="AB115" s="24"/>
      <c r="AC115" s="24"/>
      <c r="AD115" s="24"/>
      <c r="AE115" s="24"/>
      <c r="AF115" s="24"/>
      <c r="AG115" s="24"/>
      <c r="AH115" s="24">
        <f t="shared" si="7"/>
        <v>1</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x14ac:dyDescent="0.25">
      <c r="A116" s="42" t="s">
        <v>41</v>
      </c>
      <c r="B116" s="43" t="s">
        <v>42</v>
      </c>
      <c r="C116" s="43">
        <v>528</v>
      </c>
      <c r="D116" s="22" t="s">
        <v>335</v>
      </c>
      <c r="E116" s="50" t="s">
        <v>336</v>
      </c>
      <c r="F116" s="51">
        <v>44564</v>
      </c>
      <c r="G116" s="23">
        <v>44925</v>
      </c>
      <c r="H116" s="271"/>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x14ac:dyDescent="0.25">
      <c r="A117" s="42" t="s">
        <v>41</v>
      </c>
      <c r="B117" s="43" t="s">
        <v>42</v>
      </c>
      <c r="C117" s="43">
        <v>528</v>
      </c>
      <c r="D117" s="22" t="s">
        <v>337</v>
      </c>
      <c r="E117" s="50" t="s">
        <v>338</v>
      </c>
      <c r="F117" s="51">
        <v>44652</v>
      </c>
      <c r="G117" s="23">
        <v>44925</v>
      </c>
      <c r="H117" s="271"/>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x14ac:dyDescent="0.25">
      <c r="A118" s="42" t="s">
        <v>41</v>
      </c>
      <c r="B118" s="43" t="s">
        <v>42</v>
      </c>
      <c r="C118" s="43">
        <v>528</v>
      </c>
      <c r="D118" s="22" t="s">
        <v>340</v>
      </c>
      <c r="E118" s="50" t="s">
        <v>341</v>
      </c>
      <c r="F118" s="51">
        <v>44564</v>
      </c>
      <c r="G118" s="23">
        <v>44925</v>
      </c>
      <c r="H118" s="271"/>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x14ac:dyDescent="0.25">
      <c r="A119" s="42" t="s">
        <v>41</v>
      </c>
      <c r="B119" s="43" t="s">
        <v>42</v>
      </c>
      <c r="C119" s="43">
        <v>528</v>
      </c>
      <c r="D119" s="22" t="s">
        <v>340</v>
      </c>
      <c r="E119" s="50" t="s">
        <v>343</v>
      </c>
      <c r="F119" s="51">
        <v>44652</v>
      </c>
      <c r="G119" s="23">
        <v>44711</v>
      </c>
      <c r="H119" s="271"/>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x14ac:dyDescent="0.25">
      <c r="A120" s="42" t="s">
        <v>41</v>
      </c>
      <c r="B120" s="43" t="s">
        <v>42</v>
      </c>
      <c r="C120" s="43">
        <v>528</v>
      </c>
      <c r="D120" s="22" t="s">
        <v>345</v>
      </c>
      <c r="E120" s="50" t="s">
        <v>346</v>
      </c>
      <c r="F120" s="51">
        <v>44652</v>
      </c>
      <c r="G120" s="23">
        <v>44895</v>
      </c>
      <c r="H120" s="271">
        <f>+I120+I121+I122+I123+I124+I125+I126</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x14ac:dyDescent="0.25">
      <c r="A121" s="42" t="s">
        <v>41</v>
      </c>
      <c r="B121" s="43" t="s">
        <v>42</v>
      </c>
      <c r="C121" s="43">
        <v>528</v>
      </c>
      <c r="D121" s="22" t="s">
        <v>348</v>
      </c>
      <c r="E121" s="50" t="s">
        <v>349</v>
      </c>
      <c r="F121" s="51">
        <v>44652</v>
      </c>
      <c r="G121" s="23">
        <v>44925</v>
      </c>
      <c r="H121" s="271"/>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x14ac:dyDescent="0.25">
      <c r="A122" s="42" t="s">
        <v>41</v>
      </c>
      <c r="B122" s="43" t="s">
        <v>42</v>
      </c>
      <c r="C122" s="43">
        <v>528</v>
      </c>
      <c r="D122" s="22" t="s">
        <v>348</v>
      </c>
      <c r="E122" s="50" t="s">
        <v>351</v>
      </c>
      <c r="F122" s="51">
        <v>44652</v>
      </c>
      <c r="G122" s="23">
        <v>44681</v>
      </c>
      <c r="H122" s="271"/>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hidden="1" customHeight="1" x14ac:dyDescent="0.25">
      <c r="A123" s="42" t="s">
        <v>41</v>
      </c>
      <c r="B123" s="43" t="s">
        <v>42</v>
      </c>
      <c r="C123" s="43">
        <v>528</v>
      </c>
      <c r="D123" s="22" t="s">
        <v>353</v>
      </c>
      <c r="E123" s="50" t="s">
        <v>354</v>
      </c>
      <c r="F123" s="51">
        <v>44564</v>
      </c>
      <c r="G123" s="23">
        <v>44925</v>
      </c>
      <c r="H123" s="271"/>
      <c r="I123" s="24">
        <v>0.1</v>
      </c>
      <c r="J123" s="24"/>
      <c r="K123" s="24"/>
      <c r="L123" s="24">
        <v>0.25</v>
      </c>
      <c r="M123" s="24"/>
      <c r="N123" s="24"/>
      <c r="O123" s="24"/>
      <c r="P123" s="24"/>
      <c r="Q123" s="24"/>
      <c r="R123" s="24">
        <v>0.25</v>
      </c>
      <c r="S123" s="24"/>
      <c r="T123" s="24"/>
      <c r="U123" s="24"/>
      <c r="V123" s="24"/>
      <c r="W123" s="24"/>
      <c r="X123" s="24">
        <v>0.25</v>
      </c>
      <c r="Y123" s="24"/>
      <c r="Z123" s="24"/>
      <c r="AA123" s="24"/>
      <c r="AB123" s="24"/>
      <c r="AC123" s="24"/>
      <c r="AD123" s="24">
        <v>0.25</v>
      </c>
      <c r="AE123" s="24"/>
      <c r="AF123" s="24"/>
      <c r="AG123" s="24"/>
      <c r="AH123" s="24">
        <f t="shared" si="7"/>
        <v>1</v>
      </c>
      <c r="AI123" s="44">
        <f t="shared" si="7"/>
        <v>0</v>
      </c>
      <c r="AJ123" s="22" t="s">
        <v>339</v>
      </c>
      <c r="AK123" s="47" t="s">
        <v>82</v>
      </c>
      <c r="AL123" s="47" t="s">
        <v>82</v>
      </c>
      <c r="AM123" s="45" t="s">
        <v>46</v>
      </c>
      <c r="AN123" s="45" t="s">
        <v>327</v>
      </c>
      <c r="AO123" s="25" t="s">
        <v>328</v>
      </c>
      <c r="AP123" s="25" t="s">
        <v>240</v>
      </c>
      <c r="AQ123" s="72"/>
    </row>
    <row r="124" spans="1:43" s="46" customFormat="1" ht="79.5" hidden="1" customHeight="1" x14ac:dyDescent="0.25">
      <c r="A124" s="42" t="s">
        <v>41</v>
      </c>
      <c r="B124" s="43" t="s">
        <v>42</v>
      </c>
      <c r="C124" s="43">
        <v>528</v>
      </c>
      <c r="D124" s="22" t="s">
        <v>355</v>
      </c>
      <c r="E124" s="50" t="s">
        <v>356</v>
      </c>
      <c r="F124" s="51">
        <v>44621</v>
      </c>
      <c r="G124" s="23">
        <v>44925</v>
      </c>
      <c r="H124" s="271"/>
      <c r="I124" s="24">
        <v>0.2</v>
      </c>
      <c r="J124" s="24"/>
      <c r="K124" s="24"/>
      <c r="L124" s="24"/>
      <c r="M124" s="24"/>
      <c r="N124" s="24">
        <v>0.25</v>
      </c>
      <c r="O124" s="24"/>
      <c r="P124" s="24"/>
      <c r="Q124" s="24"/>
      <c r="R124" s="24"/>
      <c r="S124" s="24"/>
      <c r="T124" s="24">
        <v>0.25</v>
      </c>
      <c r="U124" s="24"/>
      <c r="V124" s="24"/>
      <c r="W124" s="24"/>
      <c r="X124" s="24"/>
      <c r="Y124" s="24"/>
      <c r="Z124" s="24">
        <v>0.25</v>
      </c>
      <c r="AA124" s="24"/>
      <c r="AB124" s="24"/>
      <c r="AC124" s="24"/>
      <c r="AD124" s="24"/>
      <c r="AE124" s="24"/>
      <c r="AF124" s="24">
        <v>0.25</v>
      </c>
      <c r="AG124" s="24"/>
      <c r="AH124" s="24">
        <f t="shared" si="7"/>
        <v>1</v>
      </c>
      <c r="AI124" s="44">
        <f t="shared" si="7"/>
        <v>0</v>
      </c>
      <c r="AJ124" s="22" t="s">
        <v>357</v>
      </c>
      <c r="AK124" s="47" t="s">
        <v>82</v>
      </c>
      <c r="AL124" s="47" t="s">
        <v>82</v>
      </c>
      <c r="AM124" s="45" t="s">
        <v>46</v>
      </c>
      <c r="AN124" s="45" t="s">
        <v>327</v>
      </c>
      <c r="AO124" s="25" t="s">
        <v>328</v>
      </c>
      <c r="AP124" s="25" t="s">
        <v>240</v>
      </c>
      <c r="AQ124" s="72"/>
    </row>
    <row r="125" spans="1:43" s="46" customFormat="1" ht="85.5" hidden="1" x14ac:dyDescent="0.25">
      <c r="A125" s="42" t="s">
        <v>41</v>
      </c>
      <c r="B125" s="43" t="s">
        <v>42</v>
      </c>
      <c r="C125" s="43">
        <v>528</v>
      </c>
      <c r="D125" s="22" t="s">
        <v>355</v>
      </c>
      <c r="E125" s="50" t="s">
        <v>358</v>
      </c>
      <c r="F125" s="51">
        <v>44564</v>
      </c>
      <c r="G125" s="23">
        <v>44925</v>
      </c>
      <c r="H125" s="271"/>
      <c r="I125" s="24">
        <v>0.1</v>
      </c>
      <c r="J125" s="24"/>
      <c r="K125" s="24"/>
      <c r="L125" s="24"/>
      <c r="M125" s="24"/>
      <c r="N125" s="24"/>
      <c r="O125" s="24"/>
      <c r="P125" s="24">
        <v>0.33329999999999999</v>
      </c>
      <c r="Q125" s="24"/>
      <c r="R125" s="24"/>
      <c r="S125" s="24"/>
      <c r="T125" s="24"/>
      <c r="U125" s="24"/>
      <c r="V125" s="24">
        <v>0.33329999999999999</v>
      </c>
      <c r="W125" s="24"/>
      <c r="X125" s="24"/>
      <c r="Y125" s="24"/>
      <c r="Z125" s="24"/>
      <c r="AA125" s="24"/>
      <c r="AB125" s="24">
        <v>0.33329999999999999</v>
      </c>
      <c r="AC125" s="24"/>
      <c r="AD125" s="24"/>
      <c r="AE125" s="24"/>
      <c r="AF125" s="24"/>
      <c r="AG125" s="24"/>
      <c r="AH125" s="24">
        <f t="shared" si="7"/>
        <v>0.99990000000000001</v>
      </c>
      <c r="AI125" s="44">
        <f t="shared" si="7"/>
        <v>0</v>
      </c>
      <c r="AJ125" s="22" t="s">
        <v>339</v>
      </c>
      <c r="AK125" s="47" t="s">
        <v>82</v>
      </c>
      <c r="AL125" s="47" t="s">
        <v>82</v>
      </c>
      <c r="AM125" s="45" t="s">
        <v>46</v>
      </c>
      <c r="AN125" s="45" t="s">
        <v>327</v>
      </c>
      <c r="AO125" s="25" t="s">
        <v>328</v>
      </c>
      <c r="AP125" s="25" t="s">
        <v>240</v>
      </c>
      <c r="AQ125" s="72"/>
    </row>
    <row r="126" spans="1:43" s="46" customFormat="1" ht="57" hidden="1" x14ac:dyDescent="0.25">
      <c r="A126" s="42" t="s">
        <v>41</v>
      </c>
      <c r="B126" s="43" t="s">
        <v>42</v>
      </c>
      <c r="C126" s="43">
        <v>528</v>
      </c>
      <c r="D126" s="22" t="s">
        <v>359</v>
      </c>
      <c r="E126" s="50" t="s">
        <v>360</v>
      </c>
      <c r="F126" s="51">
        <v>44621</v>
      </c>
      <c r="G126" s="23">
        <v>44925</v>
      </c>
      <c r="H126" s="271"/>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7"/>
        <v>1</v>
      </c>
      <c r="AI126" s="44">
        <f t="shared" si="7"/>
        <v>0</v>
      </c>
      <c r="AJ126" s="22" t="s">
        <v>361</v>
      </c>
      <c r="AK126" s="47" t="s">
        <v>82</v>
      </c>
      <c r="AL126" s="47" t="s">
        <v>82</v>
      </c>
      <c r="AM126" s="45" t="s">
        <v>46</v>
      </c>
      <c r="AN126" s="45" t="s">
        <v>327</v>
      </c>
      <c r="AO126" s="25" t="s">
        <v>328</v>
      </c>
      <c r="AP126" s="25" t="s">
        <v>240</v>
      </c>
      <c r="AQ126" s="72"/>
    </row>
    <row r="127" spans="1:43" s="46" customFormat="1" ht="58.5" hidden="1" x14ac:dyDescent="0.25">
      <c r="A127" s="42" t="s">
        <v>41</v>
      </c>
      <c r="B127" s="43" t="s">
        <v>42</v>
      </c>
      <c r="C127" s="43">
        <v>528</v>
      </c>
      <c r="D127" s="22" t="s">
        <v>362</v>
      </c>
      <c r="E127" s="50" t="s">
        <v>363</v>
      </c>
      <c r="F127" s="51">
        <v>44652</v>
      </c>
      <c r="G127" s="23">
        <v>44681</v>
      </c>
      <c r="H127" s="271">
        <f>+I127+I128+I129+I130+I131+I132+I133+I134+I135+I136+I137+I138</f>
        <v>1.0000000000000002</v>
      </c>
      <c r="I127" s="24">
        <v>0.1</v>
      </c>
      <c r="J127" s="24"/>
      <c r="K127" s="24"/>
      <c r="L127" s="24"/>
      <c r="M127" s="24"/>
      <c r="N127" s="24"/>
      <c r="O127" s="24"/>
      <c r="P127" s="24">
        <v>1</v>
      </c>
      <c r="Q127" s="24"/>
      <c r="R127" s="24"/>
      <c r="S127" s="24"/>
      <c r="T127" s="24"/>
      <c r="U127" s="24"/>
      <c r="V127" s="24"/>
      <c r="W127" s="24"/>
      <c r="X127" s="24"/>
      <c r="Y127" s="24"/>
      <c r="Z127" s="24"/>
      <c r="AA127" s="24"/>
      <c r="AB127" s="24"/>
      <c r="AC127" s="24"/>
      <c r="AD127" s="24"/>
      <c r="AE127" s="24"/>
      <c r="AF127" s="24"/>
      <c r="AG127" s="24"/>
      <c r="AH127" s="24">
        <f t="shared" ref="AH127:AI143" si="8">+J127+L127+N127+P127+R127+T127+V127+X127+Z127+AB127+AD127+AF127</f>
        <v>1</v>
      </c>
      <c r="AI127" s="44">
        <f t="shared" si="8"/>
        <v>0</v>
      </c>
      <c r="AJ127" s="22" t="s">
        <v>364</v>
      </c>
      <c r="AK127" s="47" t="s">
        <v>82</v>
      </c>
      <c r="AL127" s="47" t="s">
        <v>82</v>
      </c>
      <c r="AM127" s="45" t="s">
        <v>46</v>
      </c>
      <c r="AN127" s="45" t="s">
        <v>60</v>
      </c>
      <c r="AO127" s="25" t="s">
        <v>328</v>
      </c>
      <c r="AP127" s="25" t="s">
        <v>240</v>
      </c>
      <c r="AQ127" s="72"/>
    </row>
    <row r="128" spans="1:43" s="46" customFormat="1" ht="58.5" hidden="1" x14ac:dyDescent="0.25">
      <c r="A128" s="42" t="s">
        <v>41</v>
      </c>
      <c r="B128" s="43" t="s">
        <v>42</v>
      </c>
      <c r="C128" s="43">
        <v>528</v>
      </c>
      <c r="D128" s="22" t="s">
        <v>362</v>
      </c>
      <c r="E128" s="50" t="s">
        <v>365</v>
      </c>
      <c r="F128" s="51">
        <v>44564</v>
      </c>
      <c r="G128" s="23">
        <v>44925</v>
      </c>
      <c r="H128" s="271"/>
      <c r="I128" s="24">
        <v>0.1</v>
      </c>
      <c r="J128" s="24"/>
      <c r="K128" s="24"/>
      <c r="L128" s="24">
        <v>0.25</v>
      </c>
      <c r="M128" s="24"/>
      <c r="N128" s="24"/>
      <c r="O128" s="24"/>
      <c r="P128" s="24"/>
      <c r="Q128" s="24"/>
      <c r="R128" s="24">
        <v>0.25</v>
      </c>
      <c r="S128" s="24"/>
      <c r="T128" s="24"/>
      <c r="U128" s="24"/>
      <c r="V128" s="24"/>
      <c r="W128" s="24"/>
      <c r="X128" s="24">
        <v>0.25</v>
      </c>
      <c r="Y128" s="24"/>
      <c r="Z128" s="24"/>
      <c r="AA128" s="24"/>
      <c r="AB128" s="24"/>
      <c r="AC128" s="24"/>
      <c r="AD128" s="24"/>
      <c r="AE128" s="24"/>
      <c r="AF128" s="24">
        <v>0.25</v>
      </c>
      <c r="AG128" s="24"/>
      <c r="AH128" s="24">
        <f t="shared" si="8"/>
        <v>1</v>
      </c>
      <c r="AI128" s="44">
        <f t="shared" si="8"/>
        <v>0</v>
      </c>
      <c r="AJ128" s="22" t="s">
        <v>339</v>
      </c>
      <c r="AK128" s="47" t="s">
        <v>82</v>
      </c>
      <c r="AL128" s="47" t="s">
        <v>82</v>
      </c>
      <c r="AM128" s="45" t="s">
        <v>237</v>
      </c>
      <c r="AN128" s="45" t="s">
        <v>265</v>
      </c>
      <c r="AO128" s="25" t="s">
        <v>239</v>
      </c>
      <c r="AP128" s="25" t="s">
        <v>240</v>
      </c>
      <c r="AQ128" s="72"/>
    </row>
    <row r="129" spans="1:43" s="46" customFormat="1" ht="191.25" hidden="1" customHeight="1" x14ac:dyDescent="0.25">
      <c r="A129" s="42" t="s">
        <v>41</v>
      </c>
      <c r="B129" s="43" t="s">
        <v>42</v>
      </c>
      <c r="C129" s="43">
        <v>528</v>
      </c>
      <c r="D129" s="22" t="s">
        <v>362</v>
      </c>
      <c r="E129" s="50" t="s">
        <v>366</v>
      </c>
      <c r="F129" s="51">
        <v>44652</v>
      </c>
      <c r="G129" s="23">
        <v>44925</v>
      </c>
      <c r="H129" s="271"/>
      <c r="I129" s="24">
        <v>0.2</v>
      </c>
      <c r="J129" s="24"/>
      <c r="K129" s="24"/>
      <c r="L129" s="24"/>
      <c r="M129" s="24"/>
      <c r="N129" s="24"/>
      <c r="O129" s="24"/>
      <c r="P129" s="24">
        <v>0.33329999999999999</v>
      </c>
      <c r="Q129" s="24"/>
      <c r="R129" s="24"/>
      <c r="S129" s="24"/>
      <c r="T129" s="24"/>
      <c r="U129" s="24"/>
      <c r="V129" s="24"/>
      <c r="W129" s="24"/>
      <c r="X129" s="24">
        <v>0.33329999999999999</v>
      </c>
      <c r="Y129" s="24"/>
      <c r="Z129" s="24"/>
      <c r="AA129" s="24"/>
      <c r="AB129" s="24"/>
      <c r="AC129" s="24"/>
      <c r="AD129" s="24"/>
      <c r="AE129" s="24"/>
      <c r="AF129" s="24">
        <v>0.33329999999999999</v>
      </c>
      <c r="AG129" s="24"/>
      <c r="AH129" s="24">
        <f t="shared" si="8"/>
        <v>0.99990000000000001</v>
      </c>
      <c r="AI129" s="44">
        <f t="shared" si="8"/>
        <v>0</v>
      </c>
      <c r="AJ129" s="22" t="s">
        <v>367</v>
      </c>
      <c r="AK129" s="47" t="s">
        <v>82</v>
      </c>
      <c r="AL129" s="47" t="s">
        <v>82</v>
      </c>
      <c r="AM129" s="45" t="s">
        <v>237</v>
      </c>
      <c r="AN129" s="45" t="s">
        <v>368</v>
      </c>
      <c r="AO129" s="25" t="s">
        <v>239</v>
      </c>
      <c r="AP129" s="25" t="s">
        <v>240</v>
      </c>
      <c r="AQ129" s="72"/>
    </row>
    <row r="130" spans="1:43" s="46" customFormat="1" ht="98.25" hidden="1" customHeight="1" x14ac:dyDescent="0.25">
      <c r="A130" s="50" t="s">
        <v>41</v>
      </c>
      <c r="B130" s="47" t="s">
        <v>42</v>
      </c>
      <c r="C130" s="47">
        <v>528</v>
      </c>
      <c r="D130" s="22" t="s">
        <v>362</v>
      </c>
      <c r="E130" s="50" t="s">
        <v>369</v>
      </c>
      <c r="F130" s="51">
        <v>44774</v>
      </c>
      <c r="G130" s="23">
        <v>44834</v>
      </c>
      <c r="H130" s="271"/>
      <c r="I130" s="24">
        <v>0.1</v>
      </c>
      <c r="J130" s="24"/>
      <c r="K130" s="24"/>
      <c r="L130" s="24"/>
      <c r="M130" s="24"/>
      <c r="N130" s="24"/>
      <c r="O130" s="24"/>
      <c r="P130" s="24"/>
      <c r="Q130" s="24"/>
      <c r="R130" s="24"/>
      <c r="S130" s="24"/>
      <c r="T130" s="24"/>
      <c r="U130" s="24"/>
      <c r="V130" s="24"/>
      <c r="W130" s="24"/>
      <c r="X130" s="24">
        <v>0.5</v>
      </c>
      <c r="Y130" s="24"/>
      <c r="Z130" s="24">
        <v>0.5</v>
      </c>
      <c r="AA130" s="24"/>
      <c r="AB130" s="24"/>
      <c r="AC130" s="24"/>
      <c r="AD130" s="24"/>
      <c r="AE130" s="24"/>
      <c r="AF130" s="24"/>
      <c r="AG130" s="24"/>
      <c r="AH130" s="24">
        <f t="shared" si="8"/>
        <v>1</v>
      </c>
      <c r="AI130" s="44">
        <f t="shared" si="8"/>
        <v>0</v>
      </c>
      <c r="AJ130" s="22" t="s">
        <v>370</v>
      </c>
      <c r="AK130" s="47" t="s">
        <v>82</v>
      </c>
      <c r="AL130" s="47" t="s">
        <v>82</v>
      </c>
      <c r="AM130" s="45" t="s">
        <v>371</v>
      </c>
      <c r="AN130" s="45" t="s">
        <v>372</v>
      </c>
      <c r="AO130" s="25" t="s">
        <v>307</v>
      </c>
      <c r="AP130" s="25" t="s">
        <v>240</v>
      </c>
      <c r="AQ130" s="72"/>
    </row>
    <row r="131" spans="1:43" s="46" customFormat="1" ht="98.25" hidden="1" customHeight="1" x14ac:dyDescent="0.25">
      <c r="A131" s="42" t="s">
        <v>41</v>
      </c>
      <c r="B131" s="43" t="s">
        <v>42</v>
      </c>
      <c r="C131" s="43">
        <v>528</v>
      </c>
      <c r="D131" s="22" t="s">
        <v>373</v>
      </c>
      <c r="E131" s="50" t="s">
        <v>374</v>
      </c>
      <c r="F131" s="51">
        <v>44682</v>
      </c>
      <c r="G131" s="23">
        <v>44834</v>
      </c>
      <c r="H131" s="271"/>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8"/>
        <v>1</v>
      </c>
      <c r="AI131" s="44">
        <f t="shared" si="8"/>
        <v>0</v>
      </c>
      <c r="AJ131" s="22" t="s">
        <v>375</v>
      </c>
      <c r="AK131" s="47" t="s">
        <v>82</v>
      </c>
      <c r="AL131" s="47" t="s">
        <v>82</v>
      </c>
      <c r="AM131" s="45" t="s">
        <v>293</v>
      </c>
      <c r="AN131" s="45" t="s">
        <v>294</v>
      </c>
      <c r="AO131" s="25" t="s">
        <v>295</v>
      </c>
      <c r="AP131" s="25" t="s">
        <v>240</v>
      </c>
      <c r="AQ131" s="72"/>
    </row>
    <row r="132" spans="1:43" s="46" customFormat="1" ht="72.75" hidden="1" x14ac:dyDescent="0.25">
      <c r="A132" s="42" t="s">
        <v>41</v>
      </c>
      <c r="B132" s="43" t="s">
        <v>42</v>
      </c>
      <c r="C132" s="43">
        <v>528</v>
      </c>
      <c r="D132" s="22" t="s">
        <v>376</v>
      </c>
      <c r="E132" s="50" t="s">
        <v>377</v>
      </c>
      <c r="F132" s="52">
        <v>44835</v>
      </c>
      <c r="G132" s="52">
        <v>44895</v>
      </c>
      <c r="H132" s="271"/>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8"/>
        <v>1</v>
      </c>
      <c r="AI132" s="44">
        <f t="shared" si="8"/>
        <v>0</v>
      </c>
      <c r="AJ132" s="22" t="s">
        <v>378</v>
      </c>
      <c r="AK132" s="47" t="s">
        <v>82</v>
      </c>
      <c r="AL132" s="47" t="s">
        <v>82</v>
      </c>
      <c r="AM132" s="45" t="s">
        <v>46</v>
      </c>
      <c r="AN132" s="45" t="s">
        <v>60</v>
      </c>
      <c r="AO132" s="25" t="s">
        <v>328</v>
      </c>
      <c r="AP132" s="25" t="s">
        <v>240</v>
      </c>
      <c r="AQ132" s="72"/>
    </row>
    <row r="133" spans="1:43" s="46" customFormat="1" ht="72.75" hidden="1" x14ac:dyDescent="0.25">
      <c r="A133" s="42" t="s">
        <v>41</v>
      </c>
      <c r="B133" s="43" t="s">
        <v>42</v>
      </c>
      <c r="C133" s="43">
        <v>528</v>
      </c>
      <c r="D133" s="22" t="s">
        <v>376</v>
      </c>
      <c r="E133" s="50" t="s">
        <v>379</v>
      </c>
      <c r="F133" s="52">
        <v>44835</v>
      </c>
      <c r="G133" s="52">
        <v>44895</v>
      </c>
      <c r="H133" s="271"/>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8"/>
        <v>1</v>
      </c>
      <c r="AI133" s="44">
        <f t="shared" si="8"/>
        <v>0</v>
      </c>
      <c r="AJ133" s="22" t="s">
        <v>380</v>
      </c>
      <c r="AK133" s="47" t="s">
        <v>82</v>
      </c>
      <c r="AL133" s="47" t="s">
        <v>82</v>
      </c>
      <c r="AM133" s="45" t="s">
        <v>46</v>
      </c>
      <c r="AN133" s="45" t="s">
        <v>60</v>
      </c>
      <c r="AO133" s="25" t="s">
        <v>328</v>
      </c>
      <c r="AP133" s="25" t="s">
        <v>240</v>
      </c>
      <c r="AQ133" s="72"/>
    </row>
    <row r="134" spans="1:43" s="46" customFormat="1" ht="58.5" hidden="1" x14ac:dyDescent="0.25">
      <c r="A134" s="42" t="s">
        <v>41</v>
      </c>
      <c r="B134" s="43" t="s">
        <v>42</v>
      </c>
      <c r="C134" s="43">
        <v>528</v>
      </c>
      <c r="D134" s="22" t="s">
        <v>381</v>
      </c>
      <c r="E134" s="50" t="s">
        <v>382</v>
      </c>
      <c r="F134" s="51">
        <v>44652</v>
      </c>
      <c r="G134" s="23">
        <v>44925</v>
      </c>
      <c r="H134" s="271"/>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8"/>
        <v>0.99990000000000001</v>
      </c>
      <c r="AI134" s="44">
        <f t="shared" si="8"/>
        <v>0</v>
      </c>
      <c r="AJ134" s="22" t="s">
        <v>383</v>
      </c>
      <c r="AK134" s="47" t="s">
        <v>82</v>
      </c>
      <c r="AL134" s="47" t="s">
        <v>82</v>
      </c>
      <c r="AM134" s="45" t="s">
        <v>237</v>
      </c>
      <c r="AN134" s="45" t="s">
        <v>265</v>
      </c>
      <c r="AO134" s="25" t="s">
        <v>239</v>
      </c>
      <c r="AP134" s="25" t="s">
        <v>240</v>
      </c>
      <c r="AQ134" s="72"/>
    </row>
    <row r="135" spans="1:43" s="184" customFormat="1" ht="71.25" hidden="1" x14ac:dyDescent="0.25">
      <c r="A135" s="177" t="s">
        <v>41</v>
      </c>
      <c r="B135" s="178" t="s">
        <v>42</v>
      </c>
      <c r="C135" s="178">
        <v>528</v>
      </c>
      <c r="D135" s="166" t="s">
        <v>384</v>
      </c>
      <c r="E135" s="167" t="s">
        <v>385</v>
      </c>
      <c r="F135" s="168">
        <v>44593</v>
      </c>
      <c r="G135" s="169">
        <v>44865</v>
      </c>
      <c r="H135" s="271"/>
      <c r="I135" s="159">
        <v>0.1</v>
      </c>
      <c r="J135" s="159"/>
      <c r="K135" s="159"/>
      <c r="L135" s="159">
        <v>0.2</v>
      </c>
      <c r="M135" s="159"/>
      <c r="N135" s="159">
        <v>0.2</v>
      </c>
      <c r="O135" s="159"/>
      <c r="P135" s="159">
        <v>0.2</v>
      </c>
      <c r="Q135" s="159"/>
      <c r="R135" s="159">
        <v>0.2</v>
      </c>
      <c r="S135" s="159"/>
      <c r="T135" s="159"/>
      <c r="U135" s="159"/>
      <c r="V135" s="159"/>
      <c r="W135" s="159"/>
      <c r="X135" s="159"/>
      <c r="Y135" s="159"/>
      <c r="Z135" s="159"/>
      <c r="AA135" s="159"/>
      <c r="AB135" s="159">
        <v>0.2</v>
      </c>
      <c r="AC135" s="159"/>
      <c r="AD135" s="159"/>
      <c r="AE135" s="159"/>
      <c r="AF135" s="159"/>
      <c r="AG135" s="159"/>
      <c r="AH135" s="159">
        <f t="shared" si="8"/>
        <v>1</v>
      </c>
      <c r="AI135" s="170">
        <f t="shared" si="8"/>
        <v>0</v>
      </c>
      <c r="AJ135" s="166" t="s">
        <v>386</v>
      </c>
      <c r="AK135" s="171" t="s">
        <v>82</v>
      </c>
      <c r="AL135" s="171" t="s">
        <v>82</v>
      </c>
      <c r="AM135" s="172" t="s">
        <v>46</v>
      </c>
      <c r="AN135" s="172" t="s">
        <v>327</v>
      </c>
      <c r="AO135" s="25" t="s">
        <v>328</v>
      </c>
      <c r="AP135" s="25" t="s">
        <v>240</v>
      </c>
      <c r="AQ135" s="185"/>
    </row>
    <row r="136" spans="1:43" s="46" customFormat="1" ht="72.75" hidden="1" x14ac:dyDescent="0.25">
      <c r="A136" s="42" t="s">
        <v>41</v>
      </c>
      <c r="B136" s="43" t="s">
        <v>42</v>
      </c>
      <c r="C136" s="43">
        <v>528</v>
      </c>
      <c r="D136" s="22" t="s">
        <v>387</v>
      </c>
      <c r="E136" s="50" t="s">
        <v>388</v>
      </c>
      <c r="F136" s="51">
        <v>44564</v>
      </c>
      <c r="G136" s="23">
        <v>44925</v>
      </c>
      <c r="H136" s="271"/>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8"/>
        <v>0.99999999999999978</v>
      </c>
      <c r="AI136" s="44">
        <f t="shared" si="8"/>
        <v>0</v>
      </c>
      <c r="AJ136" s="22" t="s">
        <v>389</v>
      </c>
      <c r="AK136" s="47" t="s">
        <v>82</v>
      </c>
      <c r="AL136" s="47" t="s">
        <v>82</v>
      </c>
      <c r="AM136" s="45" t="s">
        <v>316</v>
      </c>
      <c r="AN136" s="45" t="s">
        <v>317</v>
      </c>
      <c r="AO136" s="25" t="s">
        <v>318</v>
      </c>
      <c r="AP136" s="25" t="s">
        <v>240</v>
      </c>
      <c r="AQ136" s="72"/>
    </row>
    <row r="137" spans="1:43" s="46" customFormat="1" ht="128.25" hidden="1" x14ac:dyDescent="0.25">
      <c r="A137" s="42" t="s">
        <v>41</v>
      </c>
      <c r="B137" s="43" t="s">
        <v>42</v>
      </c>
      <c r="C137" s="43">
        <v>528</v>
      </c>
      <c r="D137" s="22" t="s">
        <v>390</v>
      </c>
      <c r="E137" s="50" t="s">
        <v>391</v>
      </c>
      <c r="F137" s="51">
        <v>44564</v>
      </c>
      <c r="G137" s="23">
        <v>44925</v>
      </c>
      <c r="H137" s="271"/>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8"/>
        <v>0.99999999999999978</v>
      </c>
      <c r="AI137" s="44">
        <f t="shared" si="8"/>
        <v>0</v>
      </c>
      <c r="AJ137" s="22" t="s">
        <v>392</v>
      </c>
      <c r="AK137" s="47" t="s">
        <v>82</v>
      </c>
      <c r="AL137" s="47" t="s">
        <v>82</v>
      </c>
      <c r="AM137" s="45" t="s">
        <v>293</v>
      </c>
      <c r="AN137" s="45" t="s">
        <v>294</v>
      </c>
      <c r="AO137" s="25" t="s">
        <v>295</v>
      </c>
      <c r="AP137" s="25" t="s">
        <v>240</v>
      </c>
      <c r="AQ137" s="72"/>
    </row>
    <row r="138" spans="1:43" s="46" customFormat="1" ht="72.75" hidden="1" x14ac:dyDescent="0.25">
      <c r="A138" s="42" t="s">
        <v>41</v>
      </c>
      <c r="B138" s="43" t="s">
        <v>42</v>
      </c>
      <c r="C138" s="43">
        <v>528</v>
      </c>
      <c r="D138" s="22" t="s">
        <v>393</v>
      </c>
      <c r="E138" s="50" t="s">
        <v>394</v>
      </c>
      <c r="F138" s="51">
        <v>44621</v>
      </c>
      <c r="G138" s="23">
        <v>44925</v>
      </c>
      <c r="H138" s="271"/>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8"/>
        <v>0.99990000000000001</v>
      </c>
      <c r="AI138" s="44">
        <f t="shared" si="8"/>
        <v>0</v>
      </c>
      <c r="AJ138" s="50" t="s">
        <v>395</v>
      </c>
      <c r="AK138" s="47" t="s">
        <v>82</v>
      </c>
      <c r="AL138" s="47" t="s">
        <v>82</v>
      </c>
      <c r="AM138" s="45" t="s">
        <v>237</v>
      </c>
      <c r="AN138" s="45" t="s">
        <v>368</v>
      </c>
      <c r="AO138" s="25" t="s">
        <v>239</v>
      </c>
      <c r="AP138" s="25" t="s">
        <v>240</v>
      </c>
      <c r="AQ138" s="72"/>
    </row>
    <row r="139" spans="1:43" s="46" customFormat="1" ht="102" hidden="1" customHeight="1" x14ac:dyDescent="0.25">
      <c r="A139" s="42" t="s">
        <v>41</v>
      </c>
      <c r="B139" s="43" t="s">
        <v>42</v>
      </c>
      <c r="C139" s="43">
        <v>528</v>
      </c>
      <c r="D139" s="22" t="s">
        <v>396</v>
      </c>
      <c r="E139" s="50" t="s">
        <v>397</v>
      </c>
      <c r="F139" s="51">
        <v>44593</v>
      </c>
      <c r="G139" s="23">
        <v>44620</v>
      </c>
      <c r="H139" s="271">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8"/>
        <v>1</v>
      </c>
      <c r="AI139" s="44">
        <f t="shared" si="8"/>
        <v>0</v>
      </c>
      <c r="AJ139" s="50" t="s">
        <v>398</v>
      </c>
      <c r="AK139" s="47" t="s">
        <v>82</v>
      </c>
      <c r="AL139" s="47" t="s">
        <v>82</v>
      </c>
      <c r="AM139" s="45" t="s">
        <v>46</v>
      </c>
      <c r="AN139" s="45" t="s">
        <v>108</v>
      </c>
      <c r="AO139" s="25" t="s">
        <v>328</v>
      </c>
      <c r="AP139" s="25" t="s">
        <v>240</v>
      </c>
      <c r="AQ139" s="72"/>
    </row>
    <row r="140" spans="1:43" s="46" customFormat="1" ht="98.25" hidden="1" customHeight="1" x14ac:dyDescent="0.25">
      <c r="A140" s="42" t="s">
        <v>41</v>
      </c>
      <c r="B140" s="43" t="s">
        <v>42</v>
      </c>
      <c r="C140" s="43">
        <v>528</v>
      </c>
      <c r="D140" s="22" t="s">
        <v>396</v>
      </c>
      <c r="E140" s="50" t="s">
        <v>399</v>
      </c>
      <c r="F140" s="51">
        <v>44652</v>
      </c>
      <c r="G140" s="23">
        <v>44925</v>
      </c>
      <c r="H140" s="271"/>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8"/>
        <v>0.99990000000000001</v>
      </c>
      <c r="AI140" s="44">
        <f t="shared" si="8"/>
        <v>0</v>
      </c>
      <c r="AJ140" s="50" t="s">
        <v>334</v>
      </c>
      <c r="AK140" s="47" t="s">
        <v>82</v>
      </c>
      <c r="AL140" s="47" t="s">
        <v>82</v>
      </c>
      <c r="AM140" s="45" t="s">
        <v>46</v>
      </c>
      <c r="AN140" s="45" t="s">
        <v>108</v>
      </c>
      <c r="AO140" s="25" t="s">
        <v>328</v>
      </c>
      <c r="AP140" s="25" t="s">
        <v>240</v>
      </c>
      <c r="AQ140" s="72"/>
    </row>
    <row r="141" spans="1:43" s="46" customFormat="1" ht="88.5" hidden="1" customHeight="1" x14ac:dyDescent="0.25">
      <c r="A141" s="42" t="s">
        <v>41</v>
      </c>
      <c r="B141" s="43" t="s">
        <v>42</v>
      </c>
      <c r="C141" s="43">
        <v>528</v>
      </c>
      <c r="D141" s="22" t="s">
        <v>396</v>
      </c>
      <c r="E141" s="50" t="s">
        <v>400</v>
      </c>
      <c r="F141" s="51">
        <v>44621</v>
      </c>
      <c r="G141" s="23">
        <v>44711</v>
      </c>
      <c r="H141" s="271"/>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8"/>
        <v>1</v>
      </c>
      <c r="AI141" s="44">
        <f t="shared" si="8"/>
        <v>0</v>
      </c>
      <c r="AJ141" s="50" t="s">
        <v>401</v>
      </c>
      <c r="AK141" s="47" t="s">
        <v>82</v>
      </c>
      <c r="AL141" s="47" t="s">
        <v>82</v>
      </c>
      <c r="AM141" s="45" t="s">
        <v>46</v>
      </c>
      <c r="AN141" s="45" t="s">
        <v>108</v>
      </c>
      <c r="AO141" s="25" t="s">
        <v>328</v>
      </c>
      <c r="AP141" s="25" t="s">
        <v>240</v>
      </c>
      <c r="AQ141" s="72"/>
    </row>
    <row r="142" spans="1:43" s="46" customFormat="1" ht="88.5" hidden="1" customHeight="1" x14ac:dyDescent="0.25">
      <c r="A142" s="42" t="s">
        <v>41</v>
      </c>
      <c r="B142" s="43" t="s">
        <v>42</v>
      </c>
      <c r="C142" s="43">
        <v>528</v>
      </c>
      <c r="D142" s="22" t="s">
        <v>396</v>
      </c>
      <c r="E142" s="50" t="s">
        <v>402</v>
      </c>
      <c r="F142" s="51">
        <v>44593</v>
      </c>
      <c r="G142" s="23">
        <v>44620</v>
      </c>
      <c r="H142" s="271"/>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8"/>
        <v>1</v>
      </c>
      <c r="AI142" s="44">
        <f t="shared" si="8"/>
        <v>0</v>
      </c>
      <c r="AJ142" s="50" t="s">
        <v>403</v>
      </c>
      <c r="AK142" s="47" t="s">
        <v>82</v>
      </c>
      <c r="AL142" s="47" t="s">
        <v>82</v>
      </c>
      <c r="AM142" s="45" t="s">
        <v>46</v>
      </c>
      <c r="AN142" s="45" t="s">
        <v>108</v>
      </c>
      <c r="AO142" s="25" t="s">
        <v>328</v>
      </c>
      <c r="AP142" s="25" t="s">
        <v>240</v>
      </c>
      <c r="AQ142" s="72"/>
    </row>
    <row r="143" spans="1:43" s="46" customFormat="1" ht="89.25" hidden="1" customHeight="1" x14ac:dyDescent="0.25">
      <c r="A143" s="42" t="s">
        <v>41</v>
      </c>
      <c r="B143" s="43" t="s">
        <v>42</v>
      </c>
      <c r="C143" s="43">
        <v>528</v>
      </c>
      <c r="D143" s="22" t="s">
        <v>396</v>
      </c>
      <c r="E143" s="50" t="s">
        <v>404</v>
      </c>
      <c r="F143" s="51">
        <v>44562</v>
      </c>
      <c r="G143" s="23">
        <v>44925</v>
      </c>
      <c r="H143" s="271"/>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8"/>
        <v>1</v>
      </c>
      <c r="AI143" s="44">
        <f t="shared" si="8"/>
        <v>0</v>
      </c>
      <c r="AJ143" s="50" t="s">
        <v>405</v>
      </c>
      <c r="AK143" s="47" t="s">
        <v>82</v>
      </c>
      <c r="AL143" s="47" t="s">
        <v>82</v>
      </c>
      <c r="AM143" s="45" t="s">
        <v>46</v>
      </c>
      <c r="AN143" s="45" t="s">
        <v>108</v>
      </c>
      <c r="AO143" s="25" t="s">
        <v>328</v>
      </c>
      <c r="AP143" s="25" t="s">
        <v>240</v>
      </c>
      <c r="AQ143" s="72"/>
    </row>
    <row r="144" spans="1:43" s="46" customFormat="1" ht="85.5" hidden="1" x14ac:dyDescent="0.25">
      <c r="A144" s="42" t="s">
        <v>41</v>
      </c>
      <c r="B144" s="43" t="s">
        <v>42</v>
      </c>
      <c r="C144" s="43">
        <v>528</v>
      </c>
      <c r="D144" s="22" t="s">
        <v>396</v>
      </c>
      <c r="E144" s="50" t="s">
        <v>406</v>
      </c>
      <c r="F144" s="51">
        <v>44896</v>
      </c>
      <c r="G144" s="23">
        <v>44925</v>
      </c>
      <c r="H144" s="271"/>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9">+J144+L144+N144+P144+R144+T144+V144+X144+Z144+AB144+AD144+AF144</f>
        <v>1</v>
      </c>
      <c r="AI144" s="44">
        <f t="shared" si="9"/>
        <v>0</v>
      </c>
      <c r="AJ144" s="50" t="s">
        <v>407</v>
      </c>
      <c r="AK144" s="47" t="s">
        <v>82</v>
      </c>
      <c r="AL144" s="47" t="s">
        <v>82</v>
      </c>
      <c r="AM144" s="45" t="s">
        <v>46</v>
      </c>
      <c r="AN144" s="45" t="s">
        <v>108</v>
      </c>
      <c r="AO144" s="25" t="s">
        <v>328</v>
      </c>
      <c r="AP144" s="25" t="s">
        <v>240</v>
      </c>
      <c r="AQ144" s="72"/>
    </row>
    <row r="145" spans="1:43" s="46" customFormat="1" ht="46.5" hidden="1" customHeight="1" x14ac:dyDescent="0.25">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9"/>
        <v>0</v>
      </c>
      <c r="AJ145" s="50" t="s">
        <v>410</v>
      </c>
      <c r="AK145" s="47" t="s">
        <v>82</v>
      </c>
      <c r="AL145" s="47" t="s">
        <v>82</v>
      </c>
      <c r="AM145" s="47" t="s">
        <v>237</v>
      </c>
      <c r="AN145" s="47" t="s">
        <v>253</v>
      </c>
      <c r="AO145" s="47" t="s">
        <v>258</v>
      </c>
      <c r="AP145" s="25" t="s">
        <v>240</v>
      </c>
      <c r="AQ145" s="72"/>
    </row>
    <row r="146" spans="1:43" s="46" customFormat="1" ht="71.25" hidden="1" x14ac:dyDescent="0.25">
      <c r="A146" s="42" t="s">
        <v>411</v>
      </c>
      <c r="B146" s="43" t="s">
        <v>412</v>
      </c>
      <c r="C146" s="43">
        <v>329</v>
      </c>
      <c r="D146" s="22" t="s">
        <v>413</v>
      </c>
      <c r="E146" s="22" t="s">
        <v>414</v>
      </c>
      <c r="F146" s="23">
        <v>44564</v>
      </c>
      <c r="G146" s="23">
        <v>44925</v>
      </c>
      <c r="H146" s="271">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309">
        <v>0.3</v>
      </c>
      <c r="AL146" s="269">
        <v>1383689290</v>
      </c>
      <c r="AM146" s="45" t="s">
        <v>316</v>
      </c>
      <c r="AN146" s="45" t="s">
        <v>317</v>
      </c>
      <c r="AO146" s="25" t="s">
        <v>318</v>
      </c>
      <c r="AP146" s="25" t="s">
        <v>416</v>
      </c>
      <c r="AQ146" s="72"/>
    </row>
    <row r="147" spans="1:43" s="46" customFormat="1" ht="57" hidden="1" x14ac:dyDescent="0.25">
      <c r="A147" s="42" t="s">
        <v>411</v>
      </c>
      <c r="B147" s="43" t="s">
        <v>412</v>
      </c>
      <c r="C147" s="43">
        <v>329</v>
      </c>
      <c r="D147" s="22" t="s">
        <v>413</v>
      </c>
      <c r="E147" s="22" t="s">
        <v>417</v>
      </c>
      <c r="F147" s="23">
        <v>44623</v>
      </c>
      <c r="G147" s="23">
        <v>44925</v>
      </c>
      <c r="H147" s="271"/>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0">+J147+L147+N147+P147+R147+T147+V147+X147+Z147+AB147+AD147+AF147</f>
        <v>1</v>
      </c>
      <c r="AI147" s="44">
        <f t="shared" si="10"/>
        <v>0</v>
      </c>
      <c r="AJ147" s="22" t="s">
        <v>418</v>
      </c>
      <c r="AK147" s="309"/>
      <c r="AL147" s="270"/>
      <c r="AM147" s="45" t="s">
        <v>316</v>
      </c>
      <c r="AN147" s="45" t="s">
        <v>317</v>
      </c>
      <c r="AO147" s="25" t="s">
        <v>318</v>
      </c>
      <c r="AP147" s="25" t="s">
        <v>416</v>
      </c>
      <c r="AQ147" s="72"/>
    </row>
    <row r="148" spans="1:43" s="46" customFormat="1" ht="57" hidden="1" x14ac:dyDescent="0.25">
      <c r="A148" s="42" t="s">
        <v>411</v>
      </c>
      <c r="B148" s="43" t="s">
        <v>412</v>
      </c>
      <c r="C148" s="43">
        <v>329</v>
      </c>
      <c r="D148" s="22" t="s">
        <v>413</v>
      </c>
      <c r="E148" s="22" t="s">
        <v>419</v>
      </c>
      <c r="F148" s="23">
        <v>44623</v>
      </c>
      <c r="G148" s="23">
        <v>44925</v>
      </c>
      <c r="H148" s="271"/>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0"/>
        <v>1</v>
      </c>
      <c r="AI148" s="44">
        <f t="shared" si="10"/>
        <v>0</v>
      </c>
      <c r="AJ148" s="22" t="s">
        <v>420</v>
      </c>
      <c r="AK148" s="309"/>
      <c r="AL148" s="270"/>
      <c r="AM148" s="45" t="s">
        <v>316</v>
      </c>
      <c r="AN148" s="45" t="s">
        <v>317</v>
      </c>
      <c r="AO148" s="25" t="s">
        <v>318</v>
      </c>
      <c r="AP148" s="25" t="s">
        <v>416</v>
      </c>
      <c r="AQ148" s="72"/>
    </row>
    <row r="149" spans="1:43" s="46" customFormat="1" ht="69" hidden="1" customHeight="1" x14ac:dyDescent="0.25">
      <c r="A149" s="42" t="s">
        <v>411</v>
      </c>
      <c r="B149" s="43" t="s">
        <v>412</v>
      </c>
      <c r="C149" s="43">
        <v>329</v>
      </c>
      <c r="D149" s="22" t="s">
        <v>413</v>
      </c>
      <c r="E149" s="22" t="s">
        <v>421</v>
      </c>
      <c r="F149" s="23">
        <v>44564</v>
      </c>
      <c r="G149" s="23">
        <v>44925</v>
      </c>
      <c r="H149" s="271"/>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0"/>
        <v>0.99999999999999978</v>
      </c>
      <c r="AI149" s="44">
        <f t="shared" si="10"/>
        <v>0</v>
      </c>
      <c r="AJ149" s="22" t="s">
        <v>422</v>
      </c>
      <c r="AK149" s="309"/>
      <c r="AL149" s="270"/>
      <c r="AM149" s="45" t="s">
        <v>316</v>
      </c>
      <c r="AN149" s="45" t="s">
        <v>317</v>
      </c>
      <c r="AO149" s="25" t="s">
        <v>318</v>
      </c>
      <c r="AP149" s="25" t="s">
        <v>416</v>
      </c>
      <c r="AQ149" s="72"/>
    </row>
    <row r="150" spans="1:43" s="46" customFormat="1" ht="57.75" hidden="1" customHeight="1" x14ac:dyDescent="0.25">
      <c r="A150" s="42" t="s">
        <v>411</v>
      </c>
      <c r="B150" s="43" t="s">
        <v>412</v>
      </c>
      <c r="C150" s="43">
        <v>329</v>
      </c>
      <c r="D150" s="22" t="s">
        <v>413</v>
      </c>
      <c r="E150" s="22" t="s">
        <v>423</v>
      </c>
      <c r="F150" s="23">
        <v>44564</v>
      </c>
      <c r="G150" s="23">
        <v>44925</v>
      </c>
      <c r="H150" s="271"/>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0"/>
        <v>0.99999999999999978</v>
      </c>
      <c r="AI150" s="44">
        <f t="shared" si="10"/>
        <v>0</v>
      </c>
      <c r="AJ150" s="22" t="s">
        <v>424</v>
      </c>
      <c r="AK150" s="309"/>
      <c r="AL150" s="270"/>
      <c r="AM150" s="45" t="s">
        <v>316</v>
      </c>
      <c r="AN150" s="45" t="s">
        <v>317</v>
      </c>
      <c r="AO150" s="25" t="s">
        <v>318</v>
      </c>
      <c r="AP150" s="25" t="s">
        <v>416</v>
      </c>
      <c r="AQ150" s="72"/>
    </row>
    <row r="151" spans="1:43" s="46" customFormat="1" ht="57" hidden="1" x14ac:dyDescent="0.25">
      <c r="A151" s="42" t="s">
        <v>411</v>
      </c>
      <c r="B151" s="43" t="s">
        <v>412</v>
      </c>
      <c r="C151" s="43">
        <v>329</v>
      </c>
      <c r="D151" s="22" t="s">
        <v>413</v>
      </c>
      <c r="E151" s="22" t="s">
        <v>425</v>
      </c>
      <c r="F151" s="23">
        <v>44564</v>
      </c>
      <c r="G151" s="23">
        <v>44925</v>
      </c>
      <c r="H151" s="271"/>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0"/>
        <v>0.99999999999999978</v>
      </c>
      <c r="AI151" s="44">
        <f t="shared" si="10"/>
        <v>0</v>
      </c>
      <c r="AJ151" s="22" t="s">
        <v>426</v>
      </c>
      <c r="AK151" s="309"/>
      <c r="AL151" s="270"/>
      <c r="AM151" s="45" t="s">
        <v>316</v>
      </c>
      <c r="AN151" s="45" t="s">
        <v>317</v>
      </c>
      <c r="AO151" s="25" t="s">
        <v>318</v>
      </c>
      <c r="AP151" s="25" t="s">
        <v>416</v>
      </c>
      <c r="AQ151" s="72"/>
    </row>
    <row r="152" spans="1:43" s="46" customFormat="1" ht="57" hidden="1" x14ac:dyDescent="0.25">
      <c r="A152" s="42" t="s">
        <v>411</v>
      </c>
      <c r="B152" s="43" t="s">
        <v>412</v>
      </c>
      <c r="C152" s="43">
        <v>329</v>
      </c>
      <c r="D152" s="22" t="s">
        <v>413</v>
      </c>
      <c r="E152" s="22" t="s">
        <v>427</v>
      </c>
      <c r="F152" s="23">
        <v>44835</v>
      </c>
      <c r="G152" s="23">
        <v>44925</v>
      </c>
      <c r="H152" s="271"/>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0"/>
        <v>1</v>
      </c>
      <c r="AI152" s="44">
        <f t="shared" si="10"/>
        <v>0</v>
      </c>
      <c r="AJ152" s="22" t="s">
        <v>428</v>
      </c>
      <c r="AK152" s="309"/>
      <c r="AL152" s="270"/>
      <c r="AM152" s="45" t="s">
        <v>316</v>
      </c>
      <c r="AN152" s="45" t="s">
        <v>317</v>
      </c>
      <c r="AO152" s="25" t="s">
        <v>318</v>
      </c>
      <c r="AP152" s="25" t="s">
        <v>416</v>
      </c>
      <c r="AQ152" s="72"/>
    </row>
    <row r="153" spans="1:43" s="46" customFormat="1" ht="57" hidden="1" x14ac:dyDescent="0.25">
      <c r="A153" s="42" t="s">
        <v>411</v>
      </c>
      <c r="B153" s="43" t="s">
        <v>412</v>
      </c>
      <c r="C153" s="43">
        <v>329</v>
      </c>
      <c r="D153" s="22" t="s">
        <v>413</v>
      </c>
      <c r="E153" s="50" t="s">
        <v>429</v>
      </c>
      <c r="F153" s="51">
        <v>44652</v>
      </c>
      <c r="G153" s="51">
        <v>44925</v>
      </c>
      <c r="H153" s="271"/>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0"/>
        <v>0.99900000000000011</v>
      </c>
      <c r="AI153" s="44">
        <f t="shared" si="10"/>
        <v>0</v>
      </c>
      <c r="AJ153" s="50" t="s">
        <v>430</v>
      </c>
      <c r="AK153" s="309"/>
      <c r="AL153" s="270"/>
      <c r="AM153" s="45" t="s">
        <v>316</v>
      </c>
      <c r="AN153" s="45" t="s">
        <v>317</v>
      </c>
      <c r="AO153" s="25" t="s">
        <v>318</v>
      </c>
      <c r="AP153" s="25" t="s">
        <v>416</v>
      </c>
      <c r="AQ153" s="72"/>
    </row>
    <row r="154" spans="1:43" s="46" customFormat="1" ht="67.5" hidden="1" customHeight="1" x14ac:dyDescent="0.25">
      <c r="A154" s="42" t="s">
        <v>411</v>
      </c>
      <c r="B154" s="43" t="s">
        <v>412</v>
      </c>
      <c r="C154" s="43">
        <v>329</v>
      </c>
      <c r="D154" s="22" t="s">
        <v>413</v>
      </c>
      <c r="E154" s="50" t="s">
        <v>431</v>
      </c>
      <c r="F154" s="51">
        <v>37288</v>
      </c>
      <c r="G154" s="51">
        <v>44650</v>
      </c>
      <c r="H154" s="271"/>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0"/>
        <v>1</v>
      </c>
      <c r="AI154" s="44">
        <f t="shared" si="10"/>
        <v>0</v>
      </c>
      <c r="AJ154" s="50" t="s">
        <v>432</v>
      </c>
      <c r="AK154" s="309"/>
      <c r="AL154" s="270"/>
      <c r="AM154" s="45" t="s">
        <v>316</v>
      </c>
      <c r="AN154" s="45" t="s">
        <v>317</v>
      </c>
      <c r="AO154" s="25" t="s">
        <v>318</v>
      </c>
      <c r="AP154" s="25" t="s">
        <v>416</v>
      </c>
      <c r="AQ154" s="72"/>
    </row>
    <row r="155" spans="1:43" s="46" customFormat="1" ht="60" hidden="1" customHeight="1" x14ac:dyDescent="0.25">
      <c r="A155" s="42" t="s">
        <v>411</v>
      </c>
      <c r="B155" s="43" t="s">
        <v>412</v>
      </c>
      <c r="C155" s="43">
        <v>329</v>
      </c>
      <c r="D155" s="22" t="s">
        <v>413</v>
      </c>
      <c r="E155" s="50" t="s">
        <v>433</v>
      </c>
      <c r="F155" s="51">
        <v>44621</v>
      </c>
      <c r="G155" s="51">
        <v>44712</v>
      </c>
      <c r="H155" s="271"/>
      <c r="I155" s="24">
        <v>0.05</v>
      </c>
      <c r="J155" s="24"/>
      <c r="K155" s="24"/>
      <c r="L155" s="24"/>
      <c r="M155" s="24"/>
      <c r="N155" s="24">
        <v>0.25</v>
      </c>
      <c r="O155" s="24"/>
      <c r="P155" s="24">
        <v>0.25</v>
      </c>
      <c r="Q155" s="24"/>
      <c r="R155" s="24">
        <v>0.5</v>
      </c>
      <c r="S155" s="24"/>
      <c r="T155" s="24"/>
      <c r="U155" s="24"/>
      <c r="V155" s="24"/>
      <c r="W155" s="24"/>
      <c r="X155" s="24"/>
      <c r="Y155" s="24"/>
      <c r="Z155" s="24"/>
      <c r="AA155" s="24"/>
      <c r="AB155" s="24"/>
      <c r="AC155" s="24"/>
      <c r="AD155" s="24"/>
      <c r="AE155" s="24"/>
      <c r="AF155" s="24"/>
      <c r="AG155" s="24"/>
      <c r="AH155" s="24">
        <f t="shared" si="10"/>
        <v>1</v>
      </c>
      <c r="AI155" s="44">
        <f t="shared" si="10"/>
        <v>0</v>
      </c>
      <c r="AJ155" s="50" t="s">
        <v>434</v>
      </c>
      <c r="AK155" s="309"/>
      <c r="AL155" s="270"/>
      <c r="AM155" s="45" t="s">
        <v>316</v>
      </c>
      <c r="AN155" s="45" t="s">
        <v>317</v>
      </c>
      <c r="AO155" s="25" t="s">
        <v>318</v>
      </c>
      <c r="AP155" s="25" t="s">
        <v>416</v>
      </c>
      <c r="AQ155" s="72"/>
    </row>
    <row r="156" spans="1:43" s="46" customFormat="1" ht="48" hidden="1" customHeight="1" x14ac:dyDescent="0.25">
      <c r="A156" s="42" t="s">
        <v>411</v>
      </c>
      <c r="B156" s="43" t="s">
        <v>412</v>
      </c>
      <c r="C156" s="43">
        <v>329</v>
      </c>
      <c r="D156" s="22" t="s">
        <v>413</v>
      </c>
      <c r="E156" s="50" t="s">
        <v>435</v>
      </c>
      <c r="F156" s="51">
        <v>44593</v>
      </c>
      <c r="G156" s="51">
        <v>44650</v>
      </c>
      <c r="H156" s="271"/>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0"/>
        <v>1</v>
      </c>
      <c r="AI156" s="44">
        <f t="shared" si="10"/>
        <v>0</v>
      </c>
      <c r="AJ156" s="50" t="s">
        <v>436</v>
      </c>
      <c r="AK156" s="309"/>
      <c r="AL156" s="277"/>
      <c r="AM156" s="45" t="s">
        <v>316</v>
      </c>
      <c r="AN156" s="45" t="s">
        <v>317</v>
      </c>
      <c r="AO156" s="25" t="s">
        <v>318</v>
      </c>
      <c r="AP156" s="25" t="s">
        <v>416</v>
      </c>
      <c r="AQ156" s="72"/>
    </row>
    <row r="157" spans="1:43" s="46" customFormat="1" ht="57" hidden="1" x14ac:dyDescent="0.25">
      <c r="A157" s="42" t="s">
        <v>41</v>
      </c>
      <c r="B157" s="43" t="s">
        <v>437</v>
      </c>
      <c r="C157" s="43">
        <v>424</v>
      </c>
      <c r="D157" s="22" t="s">
        <v>438</v>
      </c>
      <c r="E157" s="22" t="s">
        <v>439</v>
      </c>
      <c r="F157" s="23">
        <v>44593</v>
      </c>
      <c r="G157" s="23">
        <v>44772</v>
      </c>
      <c r="H157" s="271">
        <f>+I157+I158+I160+I161+I162+I164</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302">
        <v>67</v>
      </c>
      <c r="AL157" s="269">
        <v>4012690000</v>
      </c>
      <c r="AM157" s="45" t="s">
        <v>441</v>
      </c>
      <c r="AN157" s="45" t="s">
        <v>442</v>
      </c>
      <c r="AO157" s="25" t="s">
        <v>443</v>
      </c>
      <c r="AP157" s="25" t="s">
        <v>444</v>
      </c>
      <c r="AQ157" s="72"/>
    </row>
    <row r="158" spans="1:43" s="75" customFormat="1" ht="42.75" x14ac:dyDescent="0.25">
      <c r="A158" s="69" t="s">
        <v>41</v>
      </c>
      <c r="B158" s="70" t="s">
        <v>437</v>
      </c>
      <c r="C158" s="70">
        <v>424</v>
      </c>
      <c r="D158" s="71" t="s">
        <v>438</v>
      </c>
      <c r="E158" s="71" t="s">
        <v>445</v>
      </c>
      <c r="F158" s="81">
        <v>44593</v>
      </c>
      <c r="G158" s="81">
        <v>44803</v>
      </c>
      <c r="H158" s="271"/>
      <c r="I158" s="68">
        <v>0.05</v>
      </c>
      <c r="J158" s="68"/>
      <c r="K158" s="68"/>
      <c r="L158" s="68">
        <v>0.1</v>
      </c>
      <c r="M158" s="68"/>
      <c r="N158" s="68">
        <v>0.2</v>
      </c>
      <c r="O158" s="68"/>
      <c r="P158" s="68">
        <v>0.2</v>
      </c>
      <c r="Q158" s="68"/>
      <c r="R158" s="68">
        <v>0.2</v>
      </c>
      <c r="S158" s="68"/>
      <c r="T158" s="68">
        <v>0.1</v>
      </c>
      <c r="U158" s="68"/>
      <c r="V158" s="68">
        <v>0.1</v>
      </c>
      <c r="W158" s="68"/>
      <c r="X158" s="68">
        <v>0.1</v>
      </c>
      <c r="Y158" s="68"/>
      <c r="Z158" s="68"/>
      <c r="AA158" s="68"/>
      <c r="AB158" s="68"/>
      <c r="AC158" s="68"/>
      <c r="AD158" s="68"/>
      <c r="AE158" s="68"/>
      <c r="AF158" s="68"/>
      <c r="AG158" s="68"/>
      <c r="AH158" s="68">
        <f t="shared" ref="AH158:AH164" si="11">+J158+L158+N158+P158+R158+T158+V158+X158+Z158+AB158+AD158+AF158</f>
        <v>0.99999999999999989</v>
      </c>
      <c r="AI158" s="77">
        <f t="shared" ref="AH158:AI177" si="12">+K158+M158+O158+Q158+S158+U158+W158+Y158+AA158+AC158+AE158+AG158</f>
        <v>0</v>
      </c>
      <c r="AJ158" s="71" t="s">
        <v>446</v>
      </c>
      <c r="AK158" s="302"/>
      <c r="AL158" s="270"/>
      <c r="AM158" s="78" t="s">
        <v>441</v>
      </c>
      <c r="AN158" s="78" t="s">
        <v>442</v>
      </c>
      <c r="AO158" s="79" t="s">
        <v>443</v>
      </c>
      <c r="AP158" s="79" t="s">
        <v>444</v>
      </c>
      <c r="AQ158" s="321" t="s">
        <v>961</v>
      </c>
    </row>
    <row r="159" spans="1:43" s="75" customFormat="1" ht="42.75" x14ac:dyDescent="0.25">
      <c r="A159" s="69" t="s">
        <v>41</v>
      </c>
      <c r="B159" s="70" t="s">
        <v>437</v>
      </c>
      <c r="C159" s="70">
        <v>424</v>
      </c>
      <c r="D159" s="71" t="s">
        <v>438</v>
      </c>
      <c r="E159" s="71" t="s">
        <v>445</v>
      </c>
      <c r="F159" s="81">
        <v>44593</v>
      </c>
      <c r="G159" s="93">
        <v>44834</v>
      </c>
      <c r="H159" s="271"/>
      <c r="I159" s="68">
        <v>0.05</v>
      </c>
      <c r="J159" s="68"/>
      <c r="K159" s="68"/>
      <c r="L159" s="68"/>
      <c r="M159" s="68"/>
      <c r="N159" s="68"/>
      <c r="O159" s="68"/>
      <c r="P159" s="76">
        <v>0.1</v>
      </c>
      <c r="Q159" s="68"/>
      <c r="R159" s="143">
        <v>0.2</v>
      </c>
      <c r="S159" s="68"/>
      <c r="T159" s="76">
        <v>0.2</v>
      </c>
      <c r="U159" s="68"/>
      <c r="V159" s="76">
        <v>0.2</v>
      </c>
      <c r="W159" s="68"/>
      <c r="X159" s="68">
        <v>0.1</v>
      </c>
      <c r="Y159" s="68"/>
      <c r="Z159" s="76">
        <v>0.2</v>
      </c>
      <c r="AA159" s="68"/>
      <c r="AB159" s="76"/>
      <c r="AC159" s="68"/>
      <c r="AD159" s="68"/>
      <c r="AE159" s="68"/>
      <c r="AF159" s="68"/>
      <c r="AG159" s="68"/>
      <c r="AH159" s="68">
        <f t="shared" si="11"/>
        <v>1</v>
      </c>
      <c r="AI159" s="77">
        <f t="shared" ref="AI159" si="13">+K159+M159+O159+Q159+S159+U159+W159+Y159+AA159+AC159+AE159+AG159</f>
        <v>0</v>
      </c>
      <c r="AJ159" s="71" t="s">
        <v>446</v>
      </c>
      <c r="AK159" s="302"/>
      <c r="AL159" s="270"/>
      <c r="AM159" s="78" t="s">
        <v>441</v>
      </c>
      <c r="AN159" s="78" t="s">
        <v>442</v>
      </c>
      <c r="AO159" s="79" t="s">
        <v>443</v>
      </c>
      <c r="AP159" s="79" t="s">
        <v>444</v>
      </c>
      <c r="AQ159" s="322"/>
    </row>
    <row r="160" spans="1:43" s="46" customFormat="1" ht="85.5" hidden="1" x14ac:dyDescent="0.25">
      <c r="A160" s="42" t="s">
        <v>41</v>
      </c>
      <c r="B160" s="43" t="s">
        <v>437</v>
      </c>
      <c r="C160" s="43">
        <v>424</v>
      </c>
      <c r="D160" s="22" t="s">
        <v>438</v>
      </c>
      <c r="E160" s="22" t="s">
        <v>447</v>
      </c>
      <c r="F160" s="23">
        <v>44682</v>
      </c>
      <c r="G160" s="23">
        <v>44925</v>
      </c>
      <c r="H160" s="271"/>
      <c r="I160" s="24">
        <v>0.25</v>
      </c>
      <c r="J160" s="24"/>
      <c r="K160" s="24"/>
      <c r="L160" s="24"/>
      <c r="M160" s="24"/>
      <c r="N160" s="24"/>
      <c r="O160" s="24"/>
      <c r="P160" s="24"/>
      <c r="Q160" s="24"/>
      <c r="R160" s="24">
        <v>0.2</v>
      </c>
      <c r="S160" s="24"/>
      <c r="T160" s="24"/>
      <c r="U160" s="24"/>
      <c r="V160" s="24">
        <v>0.2</v>
      </c>
      <c r="W160" s="24"/>
      <c r="X160" s="24">
        <v>0.2</v>
      </c>
      <c r="Y160" s="24"/>
      <c r="Z160" s="24"/>
      <c r="AA160" s="24"/>
      <c r="AB160" s="24">
        <v>0.2</v>
      </c>
      <c r="AC160" s="24"/>
      <c r="AD160" s="24">
        <v>0.1</v>
      </c>
      <c r="AE160" s="24"/>
      <c r="AF160" s="24">
        <v>0.1</v>
      </c>
      <c r="AG160" s="24"/>
      <c r="AH160" s="24">
        <f t="shared" si="11"/>
        <v>1</v>
      </c>
      <c r="AI160" s="44">
        <f t="shared" si="12"/>
        <v>0</v>
      </c>
      <c r="AJ160" s="22" t="s">
        <v>448</v>
      </c>
      <c r="AK160" s="302"/>
      <c r="AL160" s="270"/>
      <c r="AM160" s="45" t="s">
        <v>441</v>
      </c>
      <c r="AN160" s="45" t="s">
        <v>442</v>
      </c>
      <c r="AO160" s="25" t="s">
        <v>443</v>
      </c>
      <c r="AP160" s="25" t="s">
        <v>444</v>
      </c>
      <c r="AQ160" s="72"/>
    </row>
    <row r="161" spans="1:43" s="184" customFormat="1" ht="85.5" hidden="1" x14ac:dyDescent="0.25">
      <c r="A161" s="177" t="s">
        <v>41</v>
      </c>
      <c r="B161" s="178" t="s">
        <v>437</v>
      </c>
      <c r="C161" s="178">
        <v>424</v>
      </c>
      <c r="D161" s="166" t="s">
        <v>438</v>
      </c>
      <c r="E161" s="166" t="s">
        <v>449</v>
      </c>
      <c r="F161" s="169">
        <v>44564</v>
      </c>
      <c r="G161" s="169">
        <v>44925</v>
      </c>
      <c r="H161" s="271"/>
      <c r="I161" s="159">
        <v>0.25</v>
      </c>
      <c r="J161" s="159"/>
      <c r="K161" s="159"/>
      <c r="L161" s="159"/>
      <c r="M161" s="159"/>
      <c r="N161" s="159">
        <v>0.2</v>
      </c>
      <c r="O161" s="159"/>
      <c r="P161" s="159"/>
      <c r="Q161" s="159"/>
      <c r="R161" s="159">
        <v>0.2</v>
      </c>
      <c r="S161" s="159"/>
      <c r="T161" s="159"/>
      <c r="U161" s="159"/>
      <c r="V161" s="159">
        <v>0.2</v>
      </c>
      <c r="W161" s="159"/>
      <c r="X161" s="159"/>
      <c r="Y161" s="159"/>
      <c r="Z161" s="159">
        <v>0.1</v>
      </c>
      <c r="AA161" s="159"/>
      <c r="AB161" s="159">
        <v>0.1</v>
      </c>
      <c r="AC161" s="159"/>
      <c r="AD161" s="159">
        <v>0.1</v>
      </c>
      <c r="AE161" s="159"/>
      <c r="AF161" s="159">
        <v>0.1</v>
      </c>
      <c r="AG161" s="159"/>
      <c r="AH161" s="159">
        <f t="shared" si="11"/>
        <v>1</v>
      </c>
      <c r="AI161" s="170">
        <f t="shared" si="12"/>
        <v>0</v>
      </c>
      <c r="AJ161" s="166" t="s">
        <v>450</v>
      </c>
      <c r="AK161" s="302"/>
      <c r="AL161" s="270"/>
      <c r="AM161" s="172" t="s">
        <v>441</v>
      </c>
      <c r="AN161" s="172" t="s">
        <v>442</v>
      </c>
      <c r="AO161" s="25" t="s">
        <v>443</v>
      </c>
      <c r="AP161" s="25" t="s">
        <v>444</v>
      </c>
      <c r="AQ161" s="174" t="s">
        <v>986</v>
      </c>
    </row>
    <row r="162" spans="1:43" s="75" customFormat="1" ht="42.75" x14ac:dyDescent="0.25">
      <c r="A162" s="69" t="s">
        <v>41</v>
      </c>
      <c r="B162" s="70" t="s">
        <v>437</v>
      </c>
      <c r="C162" s="70">
        <v>424</v>
      </c>
      <c r="D162" s="71" t="s">
        <v>438</v>
      </c>
      <c r="E162" s="71" t="s">
        <v>451</v>
      </c>
      <c r="F162" s="81">
        <v>44776</v>
      </c>
      <c r="G162" s="81">
        <v>44925</v>
      </c>
      <c r="H162" s="271"/>
      <c r="I162" s="68">
        <v>0.2</v>
      </c>
      <c r="J162" s="68"/>
      <c r="K162" s="68"/>
      <c r="L162" s="68"/>
      <c r="M162" s="68"/>
      <c r="N162" s="68"/>
      <c r="O162" s="68"/>
      <c r="P162" s="68"/>
      <c r="Q162" s="68"/>
      <c r="R162" s="68"/>
      <c r="S162" s="68"/>
      <c r="T162" s="68"/>
      <c r="U162" s="68"/>
      <c r="V162" s="68"/>
      <c r="W162" s="68"/>
      <c r="X162" s="68">
        <v>0.3</v>
      </c>
      <c r="Y162" s="68"/>
      <c r="Z162" s="68">
        <v>0.3</v>
      </c>
      <c r="AA162" s="68"/>
      <c r="AB162" s="68">
        <v>0.2</v>
      </c>
      <c r="AC162" s="68"/>
      <c r="AD162" s="68">
        <v>0.1</v>
      </c>
      <c r="AE162" s="68"/>
      <c r="AF162" s="68">
        <v>0.1</v>
      </c>
      <c r="AG162" s="68"/>
      <c r="AH162" s="68">
        <f t="shared" si="11"/>
        <v>1</v>
      </c>
      <c r="AI162" s="77">
        <f t="shared" si="12"/>
        <v>0</v>
      </c>
      <c r="AJ162" s="71" t="s">
        <v>452</v>
      </c>
      <c r="AK162" s="302"/>
      <c r="AL162" s="270"/>
      <c r="AM162" s="78" t="s">
        <v>441</v>
      </c>
      <c r="AN162" s="78" t="s">
        <v>442</v>
      </c>
      <c r="AO162" s="79" t="s">
        <v>443</v>
      </c>
      <c r="AP162" s="79" t="s">
        <v>444</v>
      </c>
      <c r="AQ162" s="321" t="s">
        <v>962</v>
      </c>
    </row>
    <row r="163" spans="1:43" s="75" customFormat="1" ht="42.75" x14ac:dyDescent="0.25">
      <c r="A163" s="69" t="s">
        <v>41</v>
      </c>
      <c r="B163" s="70" t="s">
        <v>437</v>
      </c>
      <c r="C163" s="70">
        <v>424</v>
      </c>
      <c r="D163" s="71" t="s">
        <v>438</v>
      </c>
      <c r="E163" s="71" t="s">
        <v>451</v>
      </c>
      <c r="F163" s="81">
        <v>44776</v>
      </c>
      <c r="G163" s="93">
        <v>44834</v>
      </c>
      <c r="H163" s="271"/>
      <c r="I163" s="68">
        <v>0.2</v>
      </c>
      <c r="J163" s="68"/>
      <c r="K163" s="68"/>
      <c r="L163" s="68"/>
      <c r="M163" s="68"/>
      <c r="N163" s="68"/>
      <c r="O163" s="68"/>
      <c r="P163" s="68"/>
      <c r="Q163" s="68"/>
      <c r="R163" s="68"/>
      <c r="S163" s="68"/>
      <c r="T163" s="68"/>
      <c r="U163" s="68"/>
      <c r="V163" s="68"/>
      <c r="W163" s="68"/>
      <c r="X163" s="76">
        <v>0.5</v>
      </c>
      <c r="Y163" s="68"/>
      <c r="Z163" s="76">
        <v>0.5</v>
      </c>
      <c r="AA163" s="68"/>
      <c r="AB163" s="68"/>
      <c r="AC163" s="68"/>
      <c r="AD163" s="68"/>
      <c r="AE163" s="68"/>
      <c r="AF163" s="68"/>
      <c r="AG163" s="68"/>
      <c r="AH163" s="68">
        <f t="shared" ref="AH163" si="14">+J163+L163+N163+P163+R163+T163+V163+X163+Z163+AB163+AD163+AF163</f>
        <v>1</v>
      </c>
      <c r="AI163" s="77">
        <f t="shared" ref="AI163" si="15">+K163+M163+O163+Q163+S163+U163+W163+Y163+AA163+AC163+AE163+AG163</f>
        <v>0</v>
      </c>
      <c r="AJ163" s="71" t="s">
        <v>452</v>
      </c>
      <c r="AK163" s="302"/>
      <c r="AL163" s="270"/>
      <c r="AM163" s="78" t="s">
        <v>441</v>
      </c>
      <c r="AN163" s="78" t="s">
        <v>442</v>
      </c>
      <c r="AO163" s="79" t="s">
        <v>443</v>
      </c>
      <c r="AP163" s="79" t="s">
        <v>444</v>
      </c>
      <c r="AQ163" s="322"/>
    </row>
    <row r="164" spans="1:43" s="46" customFormat="1" ht="128.25" hidden="1" customHeight="1" x14ac:dyDescent="0.25">
      <c r="A164" s="42" t="s">
        <v>41</v>
      </c>
      <c r="B164" s="43" t="s">
        <v>437</v>
      </c>
      <c r="C164" s="43">
        <v>424</v>
      </c>
      <c r="D164" s="22" t="s">
        <v>438</v>
      </c>
      <c r="E164" s="22" t="s">
        <v>453</v>
      </c>
      <c r="F164" s="23">
        <v>44866</v>
      </c>
      <c r="G164" s="23">
        <v>44925</v>
      </c>
      <c r="H164" s="271"/>
      <c r="I164" s="24">
        <v>0.05</v>
      </c>
      <c r="J164" s="24"/>
      <c r="K164" s="24"/>
      <c r="L164" s="24"/>
      <c r="M164" s="24"/>
      <c r="N164" s="24"/>
      <c r="O164" s="24"/>
      <c r="P164" s="24"/>
      <c r="Q164" s="24"/>
      <c r="R164" s="24"/>
      <c r="S164" s="24"/>
      <c r="T164" s="24"/>
      <c r="U164" s="24"/>
      <c r="V164" s="24"/>
      <c r="W164" s="24"/>
      <c r="X164" s="24"/>
      <c r="Y164" s="24"/>
      <c r="Z164" s="24"/>
      <c r="AA164" s="24"/>
      <c r="AB164" s="24"/>
      <c r="AC164" s="24"/>
      <c r="AD164" s="24">
        <v>0.5</v>
      </c>
      <c r="AE164" s="24"/>
      <c r="AF164" s="24">
        <v>0.5</v>
      </c>
      <c r="AG164" s="24"/>
      <c r="AH164" s="24">
        <f t="shared" si="11"/>
        <v>1</v>
      </c>
      <c r="AI164" s="44">
        <f t="shared" si="12"/>
        <v>0</v>
      </c>
      <c r="AJ164" s="22" t="s">
        <v>454</v>
      </c>
      <c r="AK164" s="302"/>
      <c r="AL164" s="270"/>
      <c r="AM164" s="45" t="s">
        <v>441</v>
      </c>
      <c r="AN164" s="45" t="s">
        <v>442</v>
      </c>
      <c r="AO164" s="25" t="s">
        <v>443</v>
      </c>
      <c r="AP164" s="25" t="s">
        <v>444</v>
      </c>
      <c r="AQ164" s="72"/>
    </row>
    <row r="165" spans="1:43" s="46" customFormat="1" ht="57" hidden="1" x14ac:dyDescent="0.25">
      <c r="A165" s="42" t="s">
        <v>41</v>
      </c>
      <c r="B165" s="43" t="s">
        <v>437</v>
      </c>
      <c r="C165" s="43">
        <v>424</v>
      </c>
      <c r="D165" s="22" t="s">
        <v>455</v>
      </c>
      <c r="E165" s="22" t="s">
        <v>456</v>
      </c>
      <c r="F165" s="23">
        <v>44593</v>
      </c>
      <c r="G165" s="23">
        <v>44834</v>
      </c>
      <c r="H165" s="271">
        <f>+I165+I166+I167+I169+I170+I172</f>
        <v>1</v>
      </c>
      <c r="I165" s="24">
        <v>0.2</v>
      </c>
      <c r="J165" s="24"/>
      <c r="K165" s="24"/>
      <c r="L165" s="24">
        <v>0.1</v>
      </c>
      <c r="M165" s="24"/>
      <c r="N165" s="24">
        <v>0.2</v>
      </c>
      <c r="O165" s="24"/>
      <c r="P165" s="24">
        <v>0.2</v>
      </c>
      <c r="Q165" s="24"/>
      <c r="R165" s="24">
        <v>0.2</v>
      </c>
      <c r="S165" s="24"/>
      <c r="T165" s="24">
        <v>0.1</v>
      </c>
      <c r="U165" s="24"/>
      <c r="V165" s="24">
        <v>0.1</v>
      </c>
      <c r="W165" s="24"/>
      <c r="X165" s="24">
        <v>0.1</v>
      </c>
      <c r="Y165" s="24"/>
      <c r="Z165" s="24"/>
      <c r="AA165" s="24"/>
      <c r="AB165" s="24"/>
      <c r="AC165" s="24"/>
      <c r="AD165" s="24"/>
      <c r="AE165" s="24"/>
      <c r="AF165" s="24"/>
      <c r="AG165" s="24"/>
      <c r="AH165" s="24">
        <f t="shared" si="12"/>
        <v>0.99999999999999989</v>
      </c>
      <c r="AI165" s="44">
        <f t="shared" si="12"/>
        <v>0</v>
      </c>
      <c r="AJ165" s="22" t="s">
        <v>440</v>
      </c>
      <c r="AK165" s="302">
        <v>162</v>
      </c>
      <c r="AL165" s="270"/>
      <c r="AM165" s="45" t="s">
        <v>441</v>
      </c>
      <c r="AN165" s="45" t="s">
        <v>442</v>
      </c>
      <c r="AO165" s="25" t="s">
        <v>443</v>
      </c>
      <c r="AP165" s="25" t="s">
        <v>444</v>
      </c>
      <c r="AQ165" s="72"/>
    </row>
    <row r="166" spans="1:43" s="46" customFormat="1" ht="42.75" hidden="1" x14ac:dyDescent="0.25">
      <c r="A166" s="42" t="s">
        <v>41</v>
      </c>
      <c r="B166" s="43" t="s">
        <v>437</v>
      </c>
      <c r="C166" s="43">
        <v>424</v>
      </c>
      <c r="D166" s="22" t="s">
        <v>455</v>
      </c>
      <c r="E166" s="22" t="s">
        <v>457</v>
      </c>
      <c r="F166" s="23">
        <v>44593</v>
      </c>
      <c r="G166" s="23">
        <v>44834</v>
      </c>
      <c r="H166" s="271"/>
      <c r="I166" s="24">
        <v>0.05</v>
      </c>
      <c r="J166" s="24"/>
      <c r="K166" s="24"/>
      <c r="L166" s="24">
        <v>0.1</v>
      </c>
      <c r="M166" s="24"/>
      <c r="N166" s="24">
        <v>0.1</v>
      </c>
      <c r="O166" s="24"/>
      <c r="P166" s="24">
        <v>0.2</v>
      </c>
      <c r="Q166" s="24"/>
      <c r="R166" s="24">
        <v>0.2</v>
      </c>
      <c r="S166" s="24"/>
      <c r="T166" s="24">
        <v>0.2</v>
      </c>
      <c r="U166" s="24"/>
      <c r="V166" s="24">
        <v>0.1</v>
      </c>
      <c r="W166" s="24"/>
      <c r="X166" s="24">
        <v>0.1</v>
      </c>
      <c r="Y166" s="24"/>
      <c r="Z166" s="24"/>
      <c r="AA166" s="24"/>
      <c r="AB166" s="24"/>
      <c r="AC166" s="24"/>
      <c r="AD166" s="24"/>
      <c r="AE166" s="24"/>
      <c r="AF166" s="24"/>
      <c r="AG166" s="24"/>
      <c r="AH166" s="24">
        <f t="shared" si="12"/>
        <v>1</v>
      </c>
      <c r="AI166" s="44">
        <f t="shared" si="12"/>
        <v>0</v>
      </c>
      <c r="AJ166" s="22" t="s">
        <v>458</v>
      </c>
      <c r="AK166" s="302"/>
      <c r="AL166" s="270"/>
      <c r="AM166" s="45" t="s">
        <v>441</v>
      </c>
      <c r="AN166" s="45" t="s">
        <v>442</v>
      </c>
      <c r="AO166" s="25" t="s">
        <v>443</v>
      </c>
      <c r="AP166" s="25" t="s">
        <v>444</v>
      </c>
      <c r="AQ166" s="72"/>
    </row>
    <row r="167" spans="1:43" s="75" customFormat="1" ht="71.25" x14ac:dyDescent="0.25">
      <c r="A167" s="69" t="s">
        <v>41</v>
      </c>
      <c r="B167" s="70" t="s">
        <v>437</v>
      </c>
      <c r="C167" s="70">
        <v>424</v>
      </c>
      <c r="D167" s="71" t="s">
        <v>455</v>
      </c>
      <c r="E167" s="71" t="s">
        <v>459</v>
      </c>
      <c r="F167" s="81">
        <v>44682</v>
      </c>
      <c r="G167" s="81">
        <v>44925</v>
      </c>
      <c r="H167" s="271"/>
      <c r="I167" s="68">
        <v>0.25</v>
      </c>
      <c r="J167" s="68"/>
      <c r="K167" s="68"/>
      <c r="L167" s="68"/>
      <c r="M167" s="68"/>
      <c r="N167" s="68"/>
      <c r="O167" s="68"/>
      <c r="P167" s="68"/>
      <c r="Q167" s="68"/>
      <c r="R167" s="68">
        <v>0.1</v>
      </c>
      <c r="S167" s="68"/>
      <c r="T167" s="68"/>
      <c r="U167" s="68"/>
      <c r="V167" s="68">
        <v>0.2</v>
      </c>
      <c r="W167" s="68"/>
      <c r="X167" s="68">
        <v>0.2</v>
      </c>
      <c r="Y167" s="68"/>
      <c r="Z167" s="68">
        <v>0.2</v>
      </c>
      <c r="AA167" s="68"/>
      <c r="AB167" s="68">
        <v>0.1</v>
      </c>
      <c r="AC167" s="68"/>
      <c r="AD167" s="68">
        <v>0.1</v>
      </c>
      <c r="AE167" s="68"/>
      <c r="AF167" s="68">
        <v>0.1</v>
      </c>
      <c r="AG167" s="68"/>
      <c r="AH167" s="68">
        <f t="shared" si="12"/>
        <v>0.99999999999999989</v>
      </c>
      <c r="AI167" s="77">
        <f t="shared" si="12"/>
        <v>0</v>
      </c>
      <c r="AJ167" s="71" t="s">
        <v>460</v>
      </c>
      <c r="AK167" s="302"/>
      <c r="AL167" s="270"/>
      <c r="AM167" s="78" t="s">
        <v>441</v>
      </c>
      <c r="AN167" s="78" t="s">
        <v>442</v>
      </c>
      <c r="AO167" s="79" t="s">
        <v>443</v>
      </c>
      <c r="AP167" s="79" t="s">
        <v>444</v>
      </c>
      <c r="AQ167" s="321" t="s">
        <v>963</v>
      </c>
    </row>
    <row r="168" spans="1:43" s="75" customFormat="1" ht="71.25" x14ac:dyDescent="0.25">
      <c r="A168" s="69" t="s">
        <v>41</v>
      </c>
      <c r="B168" s="70" t="s">
        <v>437</v>
      </c>
      <c r="C168" s="70">
        <v>424</v>
      </c>
      <c r="D168" s="71" t="s">
        <v>455</v>
      </c>
      <c r="E168" s="92" t="s">
        <v>964</v>
      </c>
      <c r="F168" s="81">
        <v>44682</v>
      </c>
      <c r="G168" s="81">
        <v>44925</v>
      </c>
      <c r="H168" s="271"/>
      <c r="I168" s="68">
        <v>0.25</v>
      </c>
      <c r="J168" s="68"/>
      <c r="K168" s="68"/>
      <c r="L168" s="68"/>
      <c r="M168" s="68"/>
      <c r="N168" s="68"/>
      <c r="O168" s="68"/>
      <c r="P168" s="68"/>
      <c r="Q168" s="68"/>
      <c r="R168" s="68">
        <v>0.1</v>
      </c>
      <c r="S168" s="68"/>
      <c r="T168" s="68"/>
      <c r="U168" s="68"/>
      <c r="V168" s="68">
        <v>0.2</v>
      </c>
      <c r="W168" s="68"/>
      <c r="X168" s="68">
        <v>0.2</v>
      </c>
      <c r="Y168" s="68"/>
      <c r="Z168" s="68">
        <v>0.2</v>
      </c>
      <c r="AA168" s="68"/>
      <c r="AB168" s="68">
        <v>0.1</v>
      </c>
      <c r="AC168" s="68"/>
      <c r="AD168" s="68">
        <v>0.1</v>
      </c>
      <c r="AE168" s="68"/>
      <c r="AF168" s="68">
        <v>0.1</v>
      </c>
      <c r="AG168" s="68"/>
      <c r="AH168" s="68">
        <f t="shared" ref="AH168" si="16">+J168+L168+N168+P168+R168+T168+V168+X168+Z168+AB168+AD168+AF168</f>
        <v>0.99999999999999989</v>
      </c>
      <c r="AI168" s="77">
        <f t="shared" ref="AI168" si="17">+K168+M168+O168+Q168+S168+U168+W168+Y168+AA168+AC168+AE168+AG168</f>
        <v>0</v>
      </c>
      <c r="AJ168" s="71" t="s">
        <v>460</v>
      </c>
      <c r="AK168" s="302"/>
      <c r="AL168" s="270"/>
      <c r="AM168" s="78" t="s">
        <v>441</v>
      </c>
      <c r="AN168" s="78" t="s">
        <v>442</v>
      </c>
      <c r="AO168" s="79" t="s">
        <v>443</v>
      </c>
      <c r="AP168" s="79" t="s">
        <v>444</v>
      </c>
      <c r="AQ168" s="322"/>
    </row>
    <row r="169" spans="1:43" s="46" customFormat="1" ht="71.25" hidden="1" x14ac:dyDescent="0.25">
      <c r="A169" s="42" t="s">
        <v>41</v>
      </c>
      <c r="B169" s="43" t="s">
        <v>437</v>
      </c>
      <c r="C169" s="43">
        <v>424</v>
      </c>
      <c r="D169" s="22" t="s">
        <v>455</v>
      </c>
      <c r="E169" s="22" t="s">
        <v>461</v>
      </c>
      <c r="F169" s="23">
        <v>44654</v>
      </c>
      <c r="G169" s="23">
        <v>44925</v>
      </c>
      <c r="H169" s="271"/>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2"/>
        <v>1</v>
      </c>
      <c r="AI169" s="44">
        <f t="shared" si="12"/>
        <v>0</v>
      </c>
      <c r="AJ169" s="22" t="s">
        <v>462</v>
      </c>
      <c r="AK169" s="302"/>
      <c r="AL169" s="270"/>
      <c r="AM169" s="45" t="s">
        <v>441</v>
      </c>
      <c r="AN169" s="45" t="s">
        <v>442</v>
      </c>
      <c r="AO169" s="25" t="s">
        <v>443</v>
      </c>
      <c r="AP169" s="25" t="s">
        <v>444</v>
      </c>
      <c r="AQ169" s="72"/>
    </row>
    <row r="170" spans="1:43" s="75" customFormat="1" ht="42.75" x14ac:dyDescent="0.25">
      <c r="A170" s="69" t="s">
        <v>41</v>
      </c>
      <c r="B170" s="70" t="s">
        <v>437</v>
      </c>
      <c r="C170" s="70">
        <v>424</v>
      </c>
      <c r="D170" s="71" t="s">
        <v>455</v>
      </c>
      <c r="E170" s="71" t="s">
        <v>463</v>
      </c>
      <c r="F170" s="81">
        <v>44564</v>
      </c>
      <c r="G170" s="81">
        <v>44925</v>
      </c>
      <c r="H170" s="271"/>
      <c r="I170" s="68">
        <v>0.2</v>
      </c>
      <c r="J170" s="68"/>
      <c r="K170" s="68"/>
      <c r="L170" s="68">
        <v>0.2</v>
      </c>
      <c r="M170" s="68"/>
      <c r="N170" s="68"/>
      <c r="O170" s="68"/>
      <c r="P170" s="68"/>
      <c r="Q170" s="68"/>
      <c r="R170" s="68"/>
      <c r="S170" s="68"/>
      <c r="T170" s="68"/>
      <c r="U170" s="68"/>
      <c r="V170" s="68"/>
      <c r="W170" s="68"/>
      <c r="X170" s="68">
        <v>0.1</v>
      </c>
      <c r="Y170" s="68"/>
      <c r="Z170" s="68">
        <v>0.3</v>
      </c>
      <c r="AA170" s="68"/>
      <c r="AB170" s="68">
        <v>0.2</v>
      </c>
      <c r="AC170" s="68"/>
      <c r="AD170" s="68">
        <v>0.1</v>
      </c>
      <c r="AE170" s="68"/>
      <c r="AF170" s="68">
        <v>0.1</v>
      </c>
      <c r="AG170" s="68"/>
      <c r="AH170" s="68">
        <f>+J170+L170+N170+P170+R170+T170+V170+X170+Z170+AB170+AD170+AF170</f>
        <v>1</v>
      </c>
      <c r="AI170" s="77">
        <f t="shared" si="12"/>
        <v>0</v>
      </c>
      <c r="AJ170" s="71" t="s">
        <v>464</v>
      </c>
      <c r="AK170" s="302"/>
      <c r="AL170" s="270"/>
      <c r="AM170" s="78" t="s">
        <v>441</v>
      </c>
      <c r="AN170" s="78" t="s">
        <v>442</v>
      </c>
      <c r="AO170" s="79" t="s">
        <v>443</v>
      </c>
      <c r="AP170" s="79" t="s">
        <v>444</v>
      </c>
      <c r="AQ170" s="321" t="s">
        <v>962</v>
      </c>
    </row>
    <row r="171" spans="1:43" s="75" customFormat="1" ht="42.75" x14ac:dyDescent="0.25">
      <c r="A171" s="69" t="s">
        <v>41</v>
      </c>
      <c r="B171" s="70" t="s">
        <v>437</v>
      </c>
      <c r="C171" s="70">
        <v>424</v>
      </c>
      <c r="D171" s="71" t="s">
        <v>455</v>
      </c>
      <c r="E171" s="71" t="s">
        <v>463</v>
      </c>
      <c r="F171" s="81">
        <v>44564</v>
      </c>
      <c r="G171" s="93">
        <v>44834</v>
      </c>
      <c r="H171" s="271"/>
      <c r="I171" s="68">
        <v>0.2</v>
      </c>
      <c r="J171" s="68"/>
      <c r="K171" s="68"/>
      <c r="L171" s="68">
        <v>0.2</v>
      </c>
      <c r="M171" s="68"/>
      <c r="N171" s="68"/>
      <c r="O171" s="68"/>
      <c r="P171" s="68"/>
      <c r="Q171" s="68"/>
      <c r="R171" s="68"/>
      <c r="S171" s="68"/>
      <c r="T171" s="68"/>
      <c r="U171" s="68"/>
      <c r="V171" s="68"/>
      <c r="W171" s="68"/>
      <c r="X171" s="68">
        <v>0.1</v>
      </c>
      <c r="Y171" s="68"/>
      <c r="Z171" s="68">
        <v>0.3</v>
      </c>
      <c r="AA171" s="68"/>
      <c r="AB171" s="68">
        <v>0.2</v>
      </c>
      <c r="AC171" s="68"/>
      <c r="AD171" s="68">
        <v>0.1</v>
      </c>
      <c r="AE171" s="68"/>
      <c r="AF171" s="68">
        <v>0.1</v>
      </c>
      <c r="AG171" s="68"/>
      <c r="AH171" s="68">
        <f>+J171+L171+N171+P171+R171+T171+V171+X171+Z171+AB171+AD171+AF171</f>
        <v>1</v>
      </c>
      <c r="AI171" s="77">
        <f t="shared" ref="AI171" si="18">+K171+M171+O171+Q171+S171+U171+W171+Y171+AA171+AC171+AE171+AG171</f>
        <v>0</v>
      </c>
      <c r="AJ171" s="71" t="s">
        <v>464</v>
      </c>
      <c r="AK171" s="302"/>
      <c r="AL171" s="270"/>
      <c r="AM171" s="78" t="s">
        <v>441</v>
      </c>
      <c r="AN171" s="78" t="s">
        <v>442</v>
      </c>
      <c r="AO171" s="79" t="s">
        <v>443</v>
      </c>
      <c r="AP171" s="79" t="s">
        <v>444</v>
      </c>
      <c r="AQ171" s="322"/>
    </row>
    <row r="172" spans="1:43" s="46" customFormat="1" ht="132.75" hidden="1" customHeight="1" x14ac:dyDescent="0.25">
      <c r="A172" s="42" t="s">
        <v>41</v>
      </c>
      <c r="B172" s="43" t="s">
        <v>437</v>
      </c>
      <c r="C172" s="43">
        <v>424</v>
      </c>
      <c r="D172" s="22" t="s">
        <v>455</v>
      </c>
      <c r="E172" s="22" t="s">
        <v>465</v>
      </c>
      <c r="F172" s="23">
        <v>44743</v>
      </c>
      <c r="G172" s="23">
        <v>44925</v>
      </c>
      <c r="H172" s="271"/>
      <c r="I172" s="24">
        <v>0.05</v>
      </c>
      <c r="J172" s="24"/>
      <c r="K172" s="24"/>
      <c r="L172" s="24"/>
      <c r="M172" s="24"/>
      <c r="N172" s="24"/>
      <c r="O172" s="24"/>
      <c r="P172" s="24"/>
      <c r="Q172" s="24"/>
      <c r="R172" s="24"/>
      <c r="S172" s="24"/>
      <c r="T172" s="24"/>
      <c r="U172" s="24"/>
      <c r="V172" s="24">
        <v>0.2</v>
      </c>
      <c r="W172" s="24"/>
      <c r="X172" s="24"/>
      <c r="Y172" s="24"/>
      <c r="Z172" s="24"/>
      <c r="AA172" s="24"/>
      <c r="AB172" s="24"/>
      <c r="AC172" s="24"/>
      <c r="AD172" s="24">
        <v>0.5</v>
      </c>
      <c r="AE172" s="24"/>
      <c r="AF172" s="24">
        <v>0.3</v>
      </c>
      <c r="AG172" s="24"/>
      <c r="AH172" s="24">
        <f t="shared" si="12"/>
        <v>1</v>
      </c>
      <c r="AI172" s="44">
        <f t="shared" si="12"/>
        <v>0</v>
      </c>
      <c r="AJ172" s="22" t="s">
        <v>454</v>
      </c>
      <c r="AK172" s="302"/>
      <c r="AL172" s="277"/>
      <c r="AM172" s="45" t="s">
        <v>441</v>
      </c>
      <c r="AN172" s="45" t="s">
        <v>442</v>
      </c>
      <c r="AO172" s="25" t="s">
        <v>443</v>
      </c>
      <c r="AP172" s="25" t="s">
        <v>444</v>
      </c>
      <c r="AQ172" s="72"/>
    </row>
    <row r="173" spans="1:43" s="46" customFormat="1" ht="115.5" hidden="1" customHeight="1" x14ac:dyDescent="0.25">
      <c r="A173" s="42" t="s">
        <v>41</v>
      </c>
      <c r="B173" s="43" t="s">
        <v>437</v>
      </c>
      <c r="C173" s="43">
        <v>415</v>
      </c>
      <c r="D173" s="53" t="s">
        <v>466</v>
      </c>
      <c r="E173" s="22" t="s">
        <v>467</v>
      </c>
      <c r="F173" s="23">
        <v>44593</v>
      </c>
      <c r="G173" s="23">
        <v>44712</v>
      </c>
      <c r="H173" s="271">
        <f>+I173+I174+I175+I176</f>
        <v>1</v>
      </c>
      <c r="I173" s="24">
        <v>0.4</v>
      </c>
      <c r="J173" s="24"/>
      <c r="K173" s="24"/>
      <c r="L173" s="24">
        <v>0.3</v>
      </c>
      <c r="M173" s="24"/>
      <c r="N173" s="24">
        <v>0.3</v>
      </c>
      <c r="O173" s="24"/>
      <c r="P173" s="24">
        <v>0.3</v>
      </c>
      <c r="Q173" s="24"/>
      <c r="R173" s="24">
        <v>0.1</v>
      </c>
      <c r="S173" s="24"/>
      <c r="T173" s="24"/>
      <c r="U173" s="24"/>
      <c r="V173" s="24"/>
      <c r="W173" s="24"/>
      <c r="X173" s="24"/>
      <c r="Y173" s="24"/>
      <c r="Z173" s="24"/>
      <c r="AA173" s="24"/>
      <c r="AB173" s="24"/>
      <c r="AC173" s="24"/>
      <c r="AD173" s="24"/>
      <c r="AE173" s="24"/>
      <c r="AF173" s="24"/>
      <c r="AG173" s="24"/>
      <c r="AH173" s="24">
        <f t="shared" si="12"/>
        <v>0.99999999999999989</v>
      </c>
      <c r="AI173" s="44">
        <f t="shared" si="12"/>
        <v>0</v>
      </c>
      <c r="AJ173" s="22" t="s">
        <v>468</v>
      </c>
      <c r="AK173" s="310">
        <v>0.3</v>
      </c>
      <c r="AL173" s="286">
        <v>194710000</v>
      </c>
      <c r="AM173" s="45" t="s">
        <v>441</v>
      </c>
      <c r="AN173" s="45" t="s">
        <v>442</v>
      </c>
      <c r="AO173" s="25" t="s">
        <v>443</v>
      </c>
      <c r="AP173" s="25" t="s">
        <v>444</v>
      </c>
      <c r="AQ173" s="72"/>
    </row>
    <row r="174" spans="1:43" s="46" customFormat="1" ht="42.75" hidden="1" x14ac:dyDescent="0.25">
      <c r="A174" s="42" t="s">
        <v>41</v>
      </c>
      <c r="B174" s="43" t="s">
        <v>437</v>
      </c>
      <c r="C174" s="43">
        <v>415</v>
      </c>
      <c r="D174" s="22" t="s">
        <v>469</v>
      </c>
      <c r="E174" s="22" t="s">
        <v>470</v>
      </c>
      <c r="F174" s="23">
        <v>44682</v>
      </c>
      <c r="G174" s="23">
        <v>44773</v>
      </c>
      <c r="H174" s="271"/>
      <c r="I174" s="24">
        <v>0.4</v>
      </c>
      <c r="J174" s="24"/>
      <c r="K174" s="24"/>
      <c r="L174" s="24"/>
      <c r="M174" s="24"/>
      <c r="N174" s="24"/>
      <c r="O174" s="24"/>
      <c r="P174" s="24"/>
      <c r="Q174" s="24"/>
      <c r="R174" s="24">
        <v>0.3</v>
      </c>
      <c r="S174" s="24"/>
      <c r="T174" s="24">
        <v>0.35</v>
      </c>
      <c r="U174" s="24"/>
      <c r="V174" s="24">
        <v>0.35</v>
      </c>
      <c r="W174" s="24"/>
      <c r="X174" s="24"/>
      <c r="Y174" s="24"/>
      <c r="Z174" s="24"/>
      <c r="AA174" s="24"/>
      <c r="AB174" s="24"/>
      <c r="AC174" s="24"/>
      <c r="AD174" s="24"/>
      <c r="AE174" s="24"/>
      <c r="AF174" s="24"/>
      <c r="AG174" s="24"/>
      <c r="AH174" s="24">
        <f t="shared" si="12"/>
        <v>0.99999999999999989</v>
      </c>
      <c r="AI174" s="44">
        <f t="shared" si="12"/>
        <v>0</v>
      </c>
      <c r="AJ174" s="22" t="s">
        <v>471</v>
      </c>
      <c r="AK174" s="311"/>
      <c r="AL174" s="287"/>
      <c r="AM174" s="45" t="s">
        <v>441</v>
      </c>
      <c r="AN174" s="45" t="s">
        <v>442</v>
      </c>
      <c r="AO174" s="25" t="s">
        <v>443</v>
      </c>
      <c r="AP174" s="25" t="s">
        <v>444</v>
      </c>
      <c r="AQ174" s="72"/>
    </row>
    <row r="175" spans="1:43" s="46" customFormat="1" ht="42.75" hidden="1" x14ac:dyDescent="0.25">
      <c r="A175" s="42" t="s">
        <v>41</v>
      </c>
      <c r="B175" s="43" t="s">
        <v>437</v>
      </c>
      <c r="C175" s="43">
        <v>415</v>
      </c>
      <c r="D175" s="22" t="s">
        <v>469</v>
      </c>
      <c r="E175" s="22" t="s">
        <v>472</v>
      </c>
      <c r="F175" s="23">
        <v>44835</v>
      </c>
      <c r="G175" s="23">
        <v>44865</v>
      </c>
      <c r="H175" s="271"/>
      <c r="I175" s="24">
        <v>0.05</v>
      </c>
      <c r="J175" s="24"/>
      <c r="K175" s="24"/>
      <c r="L175" s="24"/>
      <c r="M175" s="24"/>
      <c r="N175" s="24"/>
      <c r="O175" s="24"/>
      <c r="P175" s="24"/>
      <c r="Q175" s="24"/>
      <c r="R175" s="24"/>
      <c r="S175" s="24"/>
      <c r="T175" s="24"/>
      <c r="U175" s="24"/>
      <c r="V175" s="24"/>
      <c r="W175" s="24"/>
      <c r="X175" s="24"/>
      <c r="Y175" s="24"/>
      <c r="Z175" s="24"/>
      <c r="AA175" s="24"/>
      <c r="AB175" s="24">
        <v>1</v>
      </c>
      <c r="AC175" s="24"/>
      <c r="AD175" s="24"/>
      <c r="AE175" s="24"/>
      <c r="AF175" s="24"/>
      <c r="AG175" s="24"/>
      <c r="AH175" s="24">
        <f t="shared" si="12"/>
        <v>1</v>
      </c>
      <c r="AI175" s="44">
        <f t="shared" si="12"/>
        <v>0</v>
      </c>
      <c r="AJ175" s="22" t="s">
        <v>473</v>
      </c>
      <c r="AK175" s="311"/>
      <c r="AL175" s="287"/>
      <c r="AM175" s="45" t="s">
        <v>441</v>
      </c>
      <c r="AN175" s="45" t="s">
        <v>442</v>
      </c>
      <c r="AO175" s="25" t="s">
        <v>443</v>
      </c>
      <c r="AP175" s="25" t="s">
        <v>444</v>
      </c>
      <c r="AQ175" s="72"/>
    </row>
    <row r="176" spans="1:43" s="46" customFormat="1" ht="42.75" hidden="1" x14ac:dyDescent="0.25">
      <c r="A176" s="42" t="s">
        <v>41</v>
      </c>
      <c r="B176" s="43" t="s">
        <v>437</v>
      </c>
      <c r="C176" s="43">
        <v>415</v>
      </c>
      <c r="D176" s="22" t="s">
        <v>469</v>
      </c>
      <c r="E176" s="22" t="s">
        <v>474</v>
      </c>
      <c r="F176" s="23">
        <v>44866</v>
      </c>
      <c r="G176" s="23">
        <v>44925</v>
      </c>
      <c r="H176" s="271"/>
      <c r="I176" s="24">
        <v>0.15</v>
      </c>
      <c r="J176" s="24"/>
      <c r="K176" s="24"/>
      <c r="L176" s="24"/>
      <c r="M176" s="24"/>
      <c r="N176" s="24"/>
      <c r="O176" s="24"/>
      <c r="P176" s="24"/>
      <c r="Q176" s="24"/>
      <c r="R176" s="24"/>
      <c r="S176" s="24"/>
      <c r="T176" s="24"/>
      <c r="U176" s="24"/>
      <c r="V176" s="24"/>
      <c r="W176" s="24"/>
      <c r="X176" s="24"/>
      <c r="Y176" s="24"/>
      <c r="Z176" s="24"/>
      <c r="AA176" s="24"/>
      <c r="AB176" s="24"/>
      <c r="AC176" s="24"/>
      <c r="AD176" s="24">
        <v>0.5</v>
      </c>
      <c r="AE176" s="24"/>
      <c r="AF176" s="24">
        <v>0.5</v>
      </c>
      <c r="AG176" s="24"/>
      <c r="AH176" s="24">
        <f t="shared" si="12"/>
        <v>1</v>
      </c>
      <c r="AI176" s="44">
        <f t="shared" si="12"/>
        <v>0</v>
      </c>
      <c r="AJ176" s="22" t="s">
        <v>475</v>
      </c>
      <c r="AK176" s="311"/>
      <c r="AL176" s="288"/>
      <c r="AM176" s="45" t="s">
        <v>441</v>
      </c>
      <c r="AN176" s="45" t="s">
        <v>442</v>
      </c>
      <c r="AO176" s="25" t="s">
        <v>443</v>
      </c>
      <c r="AP176" s="25" t="s">
        <v>444</v>
      </c>
      <c r="AQ176" s="72"/>
    </row>
    <row r="177" spans="1:43" s="46" customFormat="1" ht="85.5" hidden="1" x14ac:dyDescent="0.25">
      <c r="A177" s="42" t="s">
        <v>41</v>
      </c>
      <c r="B177" s="43" t="s">
        <v>437</v>
      </c>
      <c r="C177" s="43">
        <v>420</v>
      </c>
      <c r="D177" s="22" t="s">
        <v>476</v>
      </c>
      <c r="E177" s="22" t="s">
        <v>477</v>
      </c>
      <c r="F177" s="23">
        <v>44562</v>
      </c>
      <c r="G177" s="23">
        <v>44925</v>
      </c>
      <c r="H177" s="271">
        <f>+I177+I178+I179+I180+I181</f>
        <v>1</v>
      </c>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si="12"/>
        <v>1</v>
      </c>
      <c r="AI177" s="44">
        <f t="shared" si="12"/>
        <v>0</v>
      </c>
      <c r="AJ177" s="22" t="s">
        <v>478</v>
      </c>
      <c r="AK177" s="310">
        <v>0.3</v>
      </c>
      <c r="AL177" s="286">
        <v>457450000</v>
      </c>
      <c r="AM177" s="45" t="s">
        <v>441</v>
      </c>
      <c r="AN177" s="45" t="s">
        <v>442</v>
      </c>
      <c r="AO177" s="25" t="s">
        <v>443</v>
      </c>
      <c r="AP177" s="25" t="s">
        <v>444</v>
      </c>
      <c r="AQ177" s="72"/>
    </row>
    <row r="178" spans="1:43" s="46" customFormat="1" ht="106.5" hidden="1" customHeight="1" x14ac:dyDescent="0.25">
      <c r="A178" s="42" t="s">
        <v>41</v>
      </c>
      <c r="B178" s="43" t="s">
        <v>437</v>
      </c>
      <c r="C178" s="43">
        <v>420</v>
      </c>
      <c r="D178" s="22" t="s">
        <v>476</v>
      </c>
      <c r="E178" s="22" t="s">
        <v>479</v>
      </c>
      <c r="F178" s="23">
        <v>44562</v>
      </c>
      <c r="G178" s="23">
        <v>44925</v>
      </c>
      <c r="H178" s="271"/>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ref="AH178:AI188" si="19">+J178+L178+N178+P178+R178+T178+V178+X178+Z178+AB178+AD178+AF178</f>
        <v>1</v>
      </c>
      <c r="AI178" s="44">
        <f t="shared" si="19"/>
        <v>0</v>
      </c>
      <c r="AJ178" s="22" t="s">
        <v>480</v>
      </c>
      <c r="AK178" s="311"/>
      <c r="AL178" s="287"/>
      <c r="AM178" s="45" t="s">
        <v>441</v>
      </c>
      <c r="AN178" s="45" t="s">
        <v>442</v>
      </c>
      <c r="AO178" s="25" t="s">
        <v>443</v>
      </c>
      <c r="AP178" s="25" t="s">
        <v>444</v>
      </c>
      <c r="AQ178" s="72"/>
    </row>
    <row r="179" spans="1:43" s="46" customFormat="1" ht="71.25" hidden="1" x14ac:dyDescent="0.25">
      <c r="A179" s="42" t="s">
        <v>41</v>
      </c>
      <c r="B179" s="43" t="s">
        <v>437</v>
      </c>
      <c r="C179" s="43">
        <v>420</v>
      </c>
      <c r="D179" s="22" t="s">
        <v>476</v>
      </c>
      <c r="E179" s="22" t="s">
        <v>481</v>
      </c>
      <c r="F179" s="23">
        <v>44562</v>
      </c>
      <c r="G179" s="23">
        <v>44925</v>
      </c>
      <c r="H179" s="271"/>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9"/>
        <v>1</v>
      </c>
      <c r="AI179" s="44">
        <f t="shared" si="19"/>
        <v>0</v>
      </c>
      <c r="AJ179" s="22" t="s">
        <v>482</v>
      </c>
      <c r="AK179" s="311"/>
      <c r="AL179" s="287"/>
      <c r="AM179" s="45" t="s">
        <v>441</v>
      </c>
      <c r="AN179" s="45" t="s">
        <v>442</v>
      </c>
      <c r="AO179" s="25" t="s">
        <v>443</v>
      </c>
      <c r="AP179" s="25" t="s">
        <v>444</v>
      </c>
      <c r="AQ179" s="72"/>
    </row>
    <row r="180" spans="1:43" s="46" customFormat="1" ht="57" hidden="1" x14ac:dyDescent="0.25">
      <c r="A180" s="42" t="s">
        <v>41</v>
      </c>
      <c r="B180" s="43" t="s">
        <v>437</v>
      </c>
      <c r="C180" s="43">
        <v>420</v>
      </c>
      <c r="D180" s="22" t="s">
        <v>476</v>
      </c>
      <c r="E180" s="22" t="s">
        <v>483</v>
      </c>
      <c r="F180" s="23">
        <v>44562</v>
      </c>
      <c r="G180" s="23">
        <v>44925</v>
      </c>
      <c r="H180" s="271"/>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si="19"/>
        <v>1</v>
      </c>
      <c r="AI180" s="44">
        <f t="shared" si="19"/>
        <v>0</v>
      </c>
      <c r="AJ180" s="22" t="s">
        <v>484</v>
      </c>
      <c r="AK180" s="311"/>
      <c r="AL180" s="287"/>
      <c r="AM180" s="45" t="s">
        <v>441</v>
      </c>
      <c r="AN180" s="45" t="s">
        <v>442</v>
      </c>
      <c r="AO180" s="25" t="s">
        <v>443</v>
      </c>
      <c r="AP180" s="25" t="s">
        <v>444</v>
      </c>
      <c r="AQ180" s="72"/>
    </row>
    <row r="181" spans="1:43" s="46" customFormat="1" ht="42.75" hidden="1" x14ac:dyDescent="0.25">
      <c r="A181" s="42" t="s">
        <v>41</v>
      </c>
      <c r="B181" s="43" t="s">
        <v>437</v>
      </c>
      <c r="C181" s="43">
        <v>420</v>
      </c>
      <c r="D181" s="22" t="s">
        <v>476</v>
      </c>
      <c r="E181" s="22" t="s">
        <v>485</v>
      </c>
      <c r="F181" s="23">
        <v>44562</v>
      </c>
      <c r="G181" s="23">
        <v>44925</v>
      </c>
      <c r="H181" s="271"/>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0.2</v>
      </c>
      <c r="AE181" s="24"/>
      <c r="AF181" s="24"/>
      <c r="AG181" s="24"/>
      <c r="AH181" s="24">
        <f t="shared" si="19"/>
        <v>1</v>
      </c>
      <c r="AI181" s="44">
        <f t="shared" si="19"/>
        <v>0</v>
      </c>
      <c r="AJ181" s="22" t="s">
        <v>486</v>
      </c>
      <c r="AK181" s="311"/>
      <c r="AL181" s="288"/>
      <c r="AM181" s="45" t="s">
        <v>441</v>
      </c>
      <c r="AN181" s="45" t="s">
        <v>442</v>
      </c>
      <c r="AO181" s="25" t="s">
        <v>443</v>
      </c>
      <c r="AP181" s="25" t="s">
        <v>444</v>
      </c>
      <c r="AQ181" s="72"/>
    </row>
    <row r="182" spans="1:43" s="46" customFormat="1" ht="42.75" hidden="1" x14ac:dyDescent="0.25">
      <c r="A182" s="42" t="s">
        <v>41</v>
      </c>
      <c r="B182" s="43" t="s">
        <v>437</v>
      </c>
      <c r="C182" s="43">
        <v>420</v>
      </c>
      <c r="D182" s="22" t="s">
        <v>487</v>
      </c>
      <c r="E182" s="22" t="s">
        <v>488</v>
      </c>
      <c r="F182" s="23">
        <v>44621</v>
      </c>
      <c r="G182" s="23">
        <v>44895</v>
      </c>
      <c r="H182" s="271">
        <f>+I182+I183+I184+I185+I186+I187+I188</f>
        <v>1</v>
      </c>
      <c r="I182" s="24">
        <v>0.1</v>
      </c>
      <c r="J182" s="24"/>
      <c r="K182" s="24"/>
      <c r="L182" s="24"/>
      <c r="M182" s="24"/>
      <c r="N182" s="24">
        <v>0.1</v>
      </c>
      <c r="O182" s="24"/>
      <c r="P182" s="24"/>
      <c r="Q182" s="24"/>
      <c r="R182" s="24">
        <v>0.2</v>
      </c>
      <c r="S182" s="24"/>
      <c r="T182" s="24"/>
      <c r="U182" s="24"/>
      <c r="V182" s="24">
        <v>0.3</v>
      </c>
      <c r="W182" s="24"/>
      <c r="X182" s="24"/>
      <c r="Y182" s="24"/>
      <c r="Z182" s="24">
        <v>0.2</v>
      </c>
      <c r="AA182" s="24"/>
      <c r="AB182" s="24"/>
      <c r="AC182" s="24"/>
      <c r="AD182" s="24">
        <v>0.2</v>
      </c>
      <c r="AE182" s="24"/>
      <c r="AF182" s="24"/>
      <c r="AG182" s="24"/>
      <c r="AH182" s="24">
        <f t="shared" si="19"/>
        <v>1</v>
      </c>
      <c r="AI182" s="44">
        <f t="shared" si="19"/>
        <v>0</v>
      </c>
      <c r="AJ182" s="22" t="s">
        <v>489</v>
      </c>
      <c r="AK182" s="45" t="s">
        <v>82</v>
      </c>
      <c r="AL182" s="47" t="s">
        <v>82</v>
      </c>
      <c r="AM182" s="45" t="s">
        <v>441</v>
      </c>
      <c r="AN182" s="45" t="s">
        <v>442</v>
      </c>
      <c r="AO182" s="25" t="s">
        <v>443</v>
      </c>
      <c r="AP182" s="25" t="s">
        <v>444</v>
      </c>
      <c r="AQ182" s="72"/>
    </row>
    <row r="183" spans="1:43" s="46" customFormat="1" ht="57" hidden="1" x14ac:dyDescent="0.25">
      <c r="A183" s="42" t="s">
        <v>41</v>
      </c>
      <c r="B183" s="43" t="s">
        <v>437</v>
      </c>
      <c r="C183" s="43">
        <v>420</v>
      </c>
      <c r="D183" s="22" t="s">
        <v>487</v>
      </c>
      <c r="E183" s="22" t="s">
        <v>490</v>
      </c>
      <c r="F183" s="23">
        <v>44774</v>
      </c>
      <c r="G183" s="23">
        <v>44925</v>
      </c>
      <c r="H183" s="271"/>
      <c r="I183" s="24">
        <v>0.1</v>
      </c>
      <c r="J183" s="24"/>
      <c r="K183" s="24"/>
      <c r="L183" s="24"/>
      <c r="M183" s="24"/>
      <c r="N183" s="24"/>
      <c r="O183" s="24"/>
      <c r="P183" s="24"/>
      <c r="Q183" s="24"/>
      <c r="R183" s="24"/>
      <c r="S183" s="24"/>
      <c r="T183" s="24"/>
      <c r="U183" s="24"/>
      <c r="V183" s="24"/>
      <c r="W183" s="24"/>
      <c r="X183" s="24">
        <v>0.2</v>
      </c>
      <c r="Y183" s="24"/>
      <c r="Z183" s="24">
        <v>0.25</v>
      </c>
      <c r="AA183" s="24"/>
      <c r="AB183" s="24">
        <v>0.25</v>
      </c>
      <c r="AC183" s="24"/>
      <c r="AD183" s="24"/>
      <c r="AE183" s="24"/>
      <c r="AF183" s="24">
        <v>0.3</v>
      </c>
      <c r="AG183" s="24"/>
      <c r="AH183" s="24">
        <f t="shared" si="19"/>
        <v>1</v>
      </c>
      <c r="AI183" s="44">
        <f t="shared" si="19"/>
        <v>0</v>
      </c>
      <c r="AJ183" s="22" t="s">
        <v>491</v>
      </c>
      <c r="AK183" s="47" t="s">
        <v>82</v>
      </c>
      <c r="AL183" s="47" t="s">
        <v>82</v>
      </c>
      <c r="AM183" s="45" t="s">
        <v>441</v>
      </c>
      <c r="AN183" s="45" t="s">
        <v>492</v>
      </c>
      <c r="AO183" s="25" t="s">
        <v>443</v>
      </c>
      <c r="AP183" s="25" t="s">
        <v>444</v>
      </c>
      <c r="AQ183" s="72"/>
    </row>
    <row r="184" spans="1:43" s="46" customFormat="1" ht="99.75" hidden="1" x14ac:dyDescent="0.25">
      <c r="A184" s="42" t="s">
        <v>41</v>
      </c>
      <c r="B184" s="43" t="s">
        <v>437</v>
      </c>
      <c r="C184" s="43">
        <v>420</v>
      </c>
      <c r="D184" s="22" t="s">
        <v>487</v>
      </c>
      <c r="E184" s="22" t="s">
        <v>493</v>
      </c>
      <c r="F184" s="23">
        <v>44652</v>
      </c>
      <c r="G184" s="23">
        <v>44926</v>
      </c>
      <c r="H184" s="271"/>
      <c r="I184" s="24">
        <v>0.2</v>
      </c>
      <c r="J184" s="24"/>
      <c r="K184" s="24"/>
      <c r="L184" s="24"/>
      <c r="M184" s="24"/>
      <c r="N184" s="24"/>
      <c r="O184" s="24"/>
      <c r="P184" s="24">
        <v>0.1</v>
      </c>
      <c r="Q184" s="24"/>
      <c r="R184" s="24">
        <v>0.1</v>
      </c>
      <c r="S184" s="24"/>
      <c r="T184" s="24">
        <v>0.1</v>
      </c>
      <c r="U184" s="24"/>
      <c r="V184" s="24">
        <v>0.1</v>
      </c>
      <c r="W184" s="24"/>
      <c r="X184" s="24">
        <v>0.15</v>
      </c>
      <c r="Y184" s="24"/>
      <c r="Z184" s="24">
        <v>0.1</v>
      </c>
      <c r="AA184" s="24"/>
      <c r="AB184" s="24">
        <v>0.1</v>
      </c>
      <c r="AC184" s="24"/>
      <c r="AD184" s="24">
        <v>0.1</v>
      </c>
      <c r="AE184" s="24"/>
      <c r="AF184" s="24">
        <v>0.15</v>
      </c>
      <c r="AG184" s="24"/>
      <c r="AH184" s="24">
        <f t="shared" si="19"/>
        <v>1</v>
      </c>
      <c r="AI184" s="44">
        <f t="shared" si="19"/>
        <v>0</v>
      </c>
      <c r="AJ184" s="22" t="s">
        <v>494</v>
      </c>
      <c r="AK184" s="47" t="s">
        <v>82</v>
      </c>
      <c r="AL184" s="47" t="s">
        <v>82</v>
      </c>
      <c r="AM184" s="45" t="s">
        <v>441</v>
      </c>
      <c r="AN184" s="45" t="s">
        <v>442</v>
      </c>
      <c r="AO184" s="25" t="s">
        <v>443</v>
      </c>
      <c r="AP184" s="25" t="s">
        <v>444</v>
      </c>
      <c r="AQ184" s="72"/>
    </row>
    <row r="185" spans="1:43" s="46" customFormat="1" ht="171" hidden="1" customHeight="1" x14ac:dyDescent="0.25">
      <c r="A185" s="42" t="s">
        <v>41</v>
      </c>
      <c r="B185" s="43" t="s">
        <v>437</v>
      </c>
      <c r="C185" s="43">
        <v>420</v>
      </c>
      <c r="D185" s="22" t="s">
        <v>487</v>
      </c>
      <c r="E185" s="22" t="s">
        <v>495</v>
      </c>
      <c r="F185" s="23">
        <v>44652</v>
      </c>
      <c r="G185" s="23">
        <v>44925</v>
      </c>
      <c r="H185" s="271"/>
      <c r="I185" s="24">
        <v>0.1</v>
      </c>
      <c r="J185" s="24"/>
      <c r="K185" s="24"/>
      <c r="L185" s="24"/>
      <c r="M185" s="24"/>
      <c r="N185" s="24"/>
      <c r="O185" s="24"/>
      <c r="P185" s="24">
        <v>0.2</v>
      </c>
      <c r="Q185" s="24"/>
      <c r="R185" s="24"/>
      <c r="S185" s="24"/>
      <c r="T185" s="24">
        <v>0.2</v>
      </c>
      <c r="U185" s="24"/>
      <c r="V185" s="24"/>
      <c r="W185" s="24"/>
      <c r="X185" s="24">
        <v>0.2</v>
      </c>
      <c r="Y185" s="24"/>
      <c r="Z185" s="24"/>
      <c r="AA185" s="24"/>
      <c r="AB185" s="24">
        <v>0.2</v>
      </c>
      <c r="AC185" s="24"/>
      <c r="AD185" s="24"/>
      <c r="AE185" s="24"/>
      <c r="AF185" s="24">
        <v>0.2</v>
      </c>
      <c r="AG185" s="24"/>
      <c r="AH185" s="24">
        <f t="shared" si="19"/>
        <v>1</v>
      </c>
      <c r="AI185" s="44">
        <f t="shared" si="19"/>
        <v>0</v>
      </c>
      <c r="AJ185" s="22" t="s">
        <v>496</v>
      </c>
      <c r="AK185" s="45" t="s">
        <v>82</v>
      </c>
      <c r="AL185" s="47" t="s">
        <v>82</v>
      </c>
      <c r="AM185" s="45" t="s">
        <v>441</v>
      </c>
      <c r="AN185" s="45" t="s">
        <v>442</v>
      </c>
      <c r="AO185" s="25" t="s">
        <v>443</v>
      </c>
      <c r="AP185" s="25" t="s">
        <v>444</v>
      </c>
      <c r="AQ185" s="72"/>
    </row>
    <row r="186" spans="1:43" s="46" customFormat="1" ht="155.25" hidden="1" customHeight="1" x14ac:dyDescent="0.25">
      <c r="A186" s="42" t="s">
        <v>41</v>
      </c>
      <c r="B186" s="43" t="s">
        <v>437</v>
      </c>
      <c r="C186" s="43">
        <v>420</v>
      </c>
      <c r="D186" s="22" t="s">
        <v>487</v>
      </c>
      <c r="E186" s="22" t="s">
        <v>497</v>
      </c>
      <c r="F186" s="23">
        <v>44622</v>
      </c>
      <c r="G186" s="23">
        <v>44925</v>
      </c>
      <c r="H186" s="271"/>
      <c r="I186" s="24">
        <v>0.3</v>
      </c>
      <c r="J186" s="24"/>
      <c r="K186" s="24"/>
      <c r="L186" s="24"/>
      <c r="M186" s="24"/>
      <c r="N186" s="24">
        <v>0.2</v>
      </c>
      <c r="O186" s="24"/>
      <c r="P186" s="24"/>
      <c r="Q186" s="24"/>
      <c r="R186" s="24"/>
      <c r="S186" s="24"/>
      <c r="T186" s="24">
        <v>0.3</v>
      </c>
      <c r="U186" s="24"/>
      <c r="V186" s="24"/>
      <c r="W186" s="24"/>
      <c r="X186" s="24"/>
      <c r="Y186" s="24"/>
      <c r="Z186" s="24">
        <v>0.3</v>
      </c>
      <c r="AA186" s="24"/>
      <c r="AB186" s="24"/>
      <c r="AC186" s="24"/>
      <c r="AD186" s="24"/>
      <c r="AE186" s="24"/>
      <c r="AF186" s="24">
        <v>0.2</v>
      </c>
      <c r="AG186" s="24"/>
      <c r="AH186" s="24">
        <f t="shared" si="19"/>
        <v>1</v>
      </c>
      <c r="AI186" s="44">
        <f t="shared" si="19"/>
        <v>0</v>
      </c>
      <c r="AJ186" s="22" t="s">
        <v>498</v>
      </c>
      <c r="AK186" s="45" t="s">
        <v>82</v>
      </c>
      <c r="AL186" s="47" t="s">
        <v>82</v>
      </c>
      <c r="AM186" s="45" t="s">
        <v>441</v>
      </c>
      <c r="AN186" s="45" t="s">
        <v>442</v>
      </c>
      <c r="AO186" s="25" t="s">
        <v>443</v>
      </c>
      <c r="AP186" s="25" t="s">
        <v>444</v>
      </c>
      <c r="AQ186" s="72"/>
    </row>
    <row r="187" spans="1:43" s="46" customFormat="1" ht="66.75" hidden="1" customHeight="1" x14ac:dyDescent="0.25">
      <c r="A187" s="42" t="s">
        <v>41</v>
      </c>
      <c r="B187" s="43" t="s">
        <v>437</v>
      </c>
      <c r="C187" s="43">
        <v>420</v>
      </c>
      <c r="D187" s="22" t="s">
        <v>487</v>
      </c>
      <c r="E187" s="22" t="s">
        <v>499</v>
      </c>
      <c r="F187" s="23">
        <v>44621</v>
      </c>
      <c r="G187" s="23">
        <v>44681</v>
      </c>
      <c r="H187" s="271"/>
      <c r="I187" s="24">
        <v>0.1</v>
      </c>
      <c r="J187" s="24"/>
      <c r="K187" s="24"/>
      <c r="L187" s="24"/>
      <c r="M187" s="24"/>
      <c r="N187" s="24">
        <v>0.3</v>
      </c>
      <c r="O187" s="24"/>
      <c r="P187" s="24">
        <v>0.7</v>
      </c>
      <c r="Q187" s="24"/>
      <c r="R187" s="24"/>
      <c r="S187" s="24"/>
      <c r="T187" s="24"/>
      <c r="U187" s="24"/>
      <c r="V187" s="24"/>
      <c r="W187" s="24"/>
      <c r="X187" s="24"/>
      <c r="Y187" s="24"/>
      <c r="Z187" s="24"/>
      <c r="AA187" s="24"/>
      <c r="AB187" s="24"/>
      <c r="AC187" s="24"/>
      <c r="AD187" s="24"/>
      <c r="AE187" s="24"/>
      <c r="AF187" s="24"/>
      <c r="AG187" s="24"/>
      <c r="AH187" s="24">
        <f t="shared" si="19"/>
        <v>1</v>
      </c>
      <c r="AI187" s="44">
        <f t="shared" si="19"/>
        <v>0</v>
      </c>
      <c r="AJ187" s="22" t="s">
        <v>500</v>
      </c>
      <c r="AK187" s="45" t="s">
        <v>82</v>
      </c>
      <c r="AL187" s="47" t="s">
        <v>82</v>
      </c>
      <c r="AM187" s="45" t="s">
        <v>441</v>
      </c>
      <c r="AN187" s="45" t="s">
        <v>442</v>
      </c>
      <c r="AO187" s="25" t="s">
        <v>443</v>
      </c>
      <c r="AP187" s="25" t="s">
        <v>444</v>
      </c>
      <c r="AQ187" s="72"/>
    </row>
    <row r="188" spans="1:43" s="46" customFormat="1" ht="71.25" hidden="1" x14ac:dyDescent="0.25">
      <c r="A188" s="42" t="s">
        <v>41</v>
      </c>
      <c r="B188" s="43" t="s">
        <v>437</v>
      </c>
      <c r="C188" s="43">
        <v>420</v>
      </c>
      <c r="D188" s="22" t="s">
        <v>487</v>
      </c>
      <c r="E188" s="22" t="s">
        <v>501</v>
      </c>
      <c r="F188" s="23">
        <v>44593</v>
      </c>
      <c r="G188" s="23">
        <v>44925</v>
      </c>
      <c r="H188" s="271"/>
      <c r="I188" s="24">
        <v>0.1</v>
      </c>
      <c r="J188" s="24"/>
      <c r="K188" s="24"/>
      <c r="L188" s="24"/>
      <c r="M188" s="24"/>
      <c r="N188" s="24">
        <v>0.25</v>
      </c>
      <c r="O188" s="24"/>
      <c r="P188" s="24"/>
      <c r="Q188" s="24"/>
      <c r="R188" s="24"/>
      <c r="S188" s="24"/>
      <c r="T188" s="24">
        <v>0.25</v>
      </c>
      <c r="U188" s="24"/>
      <c r="V188" s="24"/>
      <c r="W188" s="24"/>
      <c r="X188" s="24"/>
      <c r="Y188" s="24"/>
      <c r="Z188" s="24">
        <v>0.25</v>
      </c>
      <c r="AA188" s="24"/>
      <c r="AB188" s="24"/>
      <c r="AC188" s="24"/>
      <c r="AD188" s="24"/>
      <c r="AE188" s="24"/>
      <c r="AF188" s="24">
        <v>0.25</v>
      </c>
      <c r="AG188" s="24"/>
      <c r="AH188" s="24">
        <f t="shared" si="19"/>
        <v>1</v>
      </c>
      <c r="AI188" s="44">
        <f t="shared" si="19"/>
        <v>0</v>
      </c>
      <c r="AJ188" s="22" t="s">
        <v>502</v>
      </c>
      <c r="AK188" s="45" t="s">
        <v>82</v>
      </c>
      <c r="AL188" s="47" t="s">
        <v>82</v>
      </c>
      <c r="AM188" s="45" t="s">
        <v>441</v>
      </c>
      <c r="AN188" s="45" t="s">
        <v>442</v>
      </c>
      <c r="AO188" s="25" t="s">
        <v>443</v>
      </c>
      <c r="AP188" s="25" t="s">
        <v>444</v>
      </c>
      <c r="AQ188" s="72"/>
    </row>
    <row r="189" spans="1:43" s="46" customFormat="1" ht="71.25" hidden="1" x14ac:dyDescent="0.25">
      <c r="A189" s="42" t="s">
        <v>503</v>
      </c>
      <c r="B189" s="43" t="s">
        <v>504</v>
      </c>
      <c r="C189" s="43">
        <v>27</v>
      </c>
      <c r="D189" s="22" t="s">
        <v>505</v>
      </c>
      <c r="E189" s="22" t="s">
        <v>506</v>
      </c>
      <c r="F189" s="23">
        <v>44593</v>
      </c>
      <c r="G189" s="23">
        <v>44925</v>
      </c>
      <c r="H189" s="271">
        <f>I189+I190+I191+I192+I193</f>
        <v>1</v>
      </c>
      <c r="I189" s="24">
        <v>0.2</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+J189+L189+N189+P189+R189+T189+V189+X189+Z189+AB189+AD189+AF189</f>
        <v>1</v>
      </c>
      <c r="AI189" s="44">
        <f>+K189+M189+O189+Q189+S189+U189+W189+Y189+AA189+AC189+AE189+AG189</f>
        <v>0</v>
      </c>
      <c r="AJ189" s="22" t="s">
        <v>507</v>
      </c>
      <c r="AK189" s="309">
        <v>0.25</v>
      </c>
      <c r="AL189" s="269">
        <v>206000000</v>
      </c>
      <c r="AM189" s="45" t="s">
        <v>508</v>
      </c>
      <c r="AN189" s="45" t="s">
        <v>509</v>
      </c>
      <c r="AO189" s="25" t="s">
        <v>510</v>
      </c>
      <c r="AP189" s="25" t="s">
        <v>511</v>
      </c>
      <c r="AQ189" s="72"/>
    </row>
    <row r="190" spans="1:43" s="46" customFormat="1" ht="72.75" hidden="1" customHeight="1" x14ac:dyDescent="0.25">
      <c r="A190" s="42" t="s">
        <v>503</v>
      </c>
      <c r="B190" s="43" t="s">
        <v>504</v>
      </c>
      <c r="C190" s="43">
        <v>27</v>
      </c>
      <c r="D190" s="22" t="s">
        <v>505</v>
      </c>
      <c r="E190" s="22" t="s">
        <v>512</v>
      </c>
      <c r="F190" s="23">
        <v>44593</v>
      </c>
      <c r="G190" s="23">
        <v>44925</v>
      </c>
      <c r="H190" s="271"/>
      <c r="I190" s="24">
        <v>0.05</v>
      </c>
      <c r="J190" s="24"/>
      <c r="K190" s="24"/>
      <c r="L190" s="24">
        <v>0.1</v>
      </c>
      <c r="M190" s="24"/>
      <c r="N190" s="24">
        <v>0.1</v>
      </c>
      <c r="O190" s="24"/>
      <c r="P190" s="24">
        <v>0.1</v>
      </c>
      <c r="Q190" s="24"/>
      <c r="R190" s="24">
        <v>0.1</v>
      </c>
      <c r="S190" s="24"/>
      <c r="T190" s="24">
        <v>0.1</v>
      </c>
      <c r="U190" s="24"/>
      <c r="V190" s="24">
        <v>0.1</v>
      </c>
      <c r="W190" s="24"/>
      <c r="X190" s="24">
        <v>0.1</v>
      </c>
      <c r="Y190" s="24"/>
      <c r="Z190" s="24">
        <v>0.1</v>
      </c>
      <c r="AA190" s="24"/>
      <c r="AB190" s="24">
        <v>0.1</v>
      </c>
      <c r="AC190" s="24"/>
      <c r="AD190" s="24">
        <v>0.05</v>
      </c>
      <c r="AE190" s="24"/>
      <c r="AF190" s="24">
        <v>0.05</v>
      </c>
      <c r="AG190" s="24"/>
      <c r="AH190" s="24">
        <f t="shared" ref="AH190:AI195" si="20">+J190+L190+N190+P190+R190+T190+V190+X190+Z190+AB190+AD190+AF190</f>
        <v>1</v>
      </c>
      <c r="AI190" s="44">
        <f t="shared" si="20"/>
        <v>0</v>
      </c>
      <c r="AJ190" s="22" t="s">
        <v>513</v>
      </c>
      <c r="AK190" s="302"/>
      <c r="AL190" s="270"/>
      <c r="AM190" s="45" t="s">
        <v>508</v>
      </c>
      <c r="AN190" s="45" t="s">
        <v>509</v>
      </c>
      <c r="AO190" s="25" t="s">
        <v>510</v>
      </c>
      <c r="AP190" s="25" t="s">
        <v>511</v>
      </c>
      <c r="AQ190" s="72"/>
    </row>
    <row r="191" spans="1:43" s="46" customFormat="1" ht="186" hidden="1" customHeight="1" x14ac:dyDescent="0.25">
      <c r="A191" s="42" t="s">
        <v>503</v>
      </c>
      <c r="B191" s="43" t="s">
        <v>504</v>
      </c>
      <c r="C191" s="43">
        <v>27</v>
      </c>
      <c r="D191" s="22" t="s">
        <v>505</v>
      </c>
      <c r="E191" s="22" t="s">
        <v>514</v>
      </c>
      <c r="F191" s="23">
        <v>44621</v>
      </c>
      <c r="G191" s="23">
        <v>44926</v>
      </c>
      <c r="H191" s="271"/>
      <c r="I191" s="24">
        <v>0.3</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20"/>
        <v>0.99999999999999989</v>
      </c>
      <c r="AI191" s="44">
        <f t="shared" si="20"/>
        <v>0</v>
      </c>
      <c r="AJ191" s="22" t="s">
        <v>515</v>
      </c>
      <c r="AK191" s="302"/>
      <c r="AL191" s="270"/>
      <c r="AM191" s="45" t="s">
        <v>508</v>
      </c>
      <c r="AN191" s="45" t="s">
        <v>509</v>
      </c>
      <c r="AO191" s="25" t="s">
        <v>510</v>
      </c>
      <c r="AP191" s="25" t="s">
        <v>511</v>
      </c>
      <c r="AQ191" s="72"/>
    </row>
    <row r="192" spans="1:43" s="46" customFormat="1" ht="71.25" hidden="1" x14ac:dyDescent="0.25">
      <c r="A192" s="42" t="s">
        <v>503</v>
      </c>
      <c r="B192" s="43" t="s">
        <v>504</v>
      </c>
      <c r="C192" s="43">
        <v>27</v>
      </c>
      <c r="D192" s="22" t="s">
        <v>505</v>
      </c>
      <c r="E192" s="22" t="s">
        <v>516</v>
      </c>
      <c r="F192" s="23">
        <v>44621</v>
      </c>
      <c r="G192" s="23">
        <v>44926</v>
      </c>
      <c r="H192" s="271"/>
      <c r="I192" s="24">
        <v>0.4</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20"/>
        <v>0.99999999999999989</v>
      </c>
      <c r="AI192" s="44">
        <f t="shared" si="20"/>
        <v>0</v>
      </c>
      <c r="AJ192" s="22" t="s">
        <v>517</v>
      </c>
      <c r="AK192" s="302"/>
      <c r="AL192" s="270"/>
      <c r="AM192" s="45" t="s">
        <v>508</v>
      </c>
      <c r="AN192" s="45" t="s">
        <v>509</v>
      </c>
      <c r="AO192" s="25" t="s">
        <v>510</v>
      </c>
      <c r="AP192" s="25" t="s">
        <v>511</v>
      </c>
      <c r="AQ192" s="72"/>
    </row>
    <row r="193" spans="1:43" s="46" customFormat="1" ht="69" hidden="1" customHeight="1" x14ac:dyDescent="0.25">
      <c r="A193" s="42" t="s">
        <v>503</v>
      </c>
      <c r="B193" s="43" t="s">
        <v>504</v>
      </c>
      <c r="C193" s="43">
        <v>27</v>
      </c>
      <c r="D193" s="22" t="s">
        <v>505</v>
      </c>
      <c r="E193" s="22" t="s">
        <v>518</v>
      </c>
      <c r="F193" s="23">
        <v>44621</v>
      </c>
      <c r="G193" s="23">
        <v>44926</v>
      </c>
      <c r="H193" s="271"/>
      <c r="I193" s="24">
        <v>0.05</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0"/>
        <v>0.99999999999999989</v>
      </c>
      <c r="AI193" s="44">
        <f t="shared" si="20"/>
        <v>0</v>
      </c>
      <c r="AJ193" s="22" t="s">
        <v>519</v>
      </c>
      <c r="AK193" s="302"/>
      <c r="AL193" s="277"/>
      <c r="AM193" s="45" t="s">
        <v>508</v>
      </c>
      <c r="AN193" s="45" t="s">
        <v>509</v>
      </c>
      <c r="AO193" s="25" t="s">
        <v>510</v>
      </c>
      <c r="AP193" s="25" t="s">
        <v>511</v>
      </c>
      <c r="AQ193" s="72"/>
    </row>
    <row r="194" spans="1:43" s="144" customFormat="1" ht="180.75" customHeight="1" x14ac:dyDescent="0.25">
      <c r="A194" s="91" t="s">
        <v>503</v>
      </c>
      <c r="B194" s="87" t="s">
        <v>504</v>
      </c>
      <c r="C194" s="87">
        <v>27</v>
      </c>
      <c r="D194" s="92" t="s">
        <v>985</v>
      </c>
      <c r="E194" s="92" t="s">
        <v>981</v>
      </c>
      <c r="F194" s="93">
        <v>44713</v>
      </c>
      <c r="G194" s="93">
        <v>44926</v>
      </c>
      <c r="H194" s="84"/>
      <c r="I194" s="76">
        <v>1</v>
      </c>
      <c r="J194" s="76"/>
      <c r="K194" s="76"/>
      <c r="L194" s="76"/>
      <c r="M194" s="76"/>
      <c r="N194" s="76"/>
      <c r="O194" s="76"/>
      <c r="P194" s="76"/>
      <c r="Q194" s="76"/>
      <c r="R194" s="76"/>
      <c r="S194" s="76"/>
      <c r="T194" s="76">
        <v>0.15</v>
      </c>
      <c r="U194" s="76"/>
      <c r="V194" s="76">
        <v>0.15</v>
      </c>
      <c r="W194" s="76"/>
      <c r="X194" s="76">
        <v>0.15</v>
      </c>
      <c r="Y194" s="76"/>
      <c r="Z194" s="76">
        <v>0.15</v>
      </c>
      <c r="AA194" s="76"/>
      <c r="AB194" s="76">
        <v>0.15</v>
      </c>
      <c r="AC194" s="76"/>
      <c r="AD194" s="76">
        <v>0.15</v>
      </c>
      <c r="AE194" s="76"/>
      <c r="AF194" s="76">
        <v>0.1</v>
      </c>
      <c r="AG194" s="76"/>
      <c r="AH194" s="76">
        <f t="shared" si="20"/>
        <v>1</v>
      </c>
      <c r="AI194" s="85">
        <f t="shared" si="20"/>
        <v>0</v>
      </c>
      <c r="AJ194" s="92" t="s">
        <v>982</v>
      </c>
      <c r="AK194" s="88"/>
      <c r="AL194" s="154"/>
      <c r="AM194" s="88" t="s">
        <v>508</v>
      </c>
      <c r="AN194" s="88" t="s">
        <v>983</v>
      </c>
      <c r="AO194" s="89" t="s">
        <v>510</v>
      </c>
      <c r="AP194" s="89" t="s">
        <v>511</v>
      </c>
      <c r="AQ194" s="90" t="s">
        <v>984</v>
      </c>
    </row>
    <row r="195" spans="1:43" s="46" customFormat="1" ht="69" hidden="1" customHeight="1" x14ac:dyDescent="0.25">
      <c r="A195" s="42" t="s">
        <v>503</v>
      </c>
      <c r="B195" s="43" t="s">
        <v>504</v>
      </c>
      <c r="C195" s="43">
        <v>27</v>
      </c>
      <c r="D195" s="22" t="s">
        <v>520</v>
      </c>
      <c r="E195" s="22" t="s">
        <v>521</v>
      </c>
      <c r="F195" s="23">
        <v>44713</v>
      </c>
      <c r="G195" s="23">
        <v>44742</v>
      </c>
      <c r="H195" s="40">
        <v>1</v>
      </c>
      <c r="I195" s="24">
        <v>1</v>
      </c>
      <c r="J195" s="24"/>
      <c r="K195" s="24"/>
      <c r="L195" s="24"/>
      <c r="M195" s="24"/>
      <c r="N195" s="24"/>
      <c r="O195" s="24"/>
      <c r="P195" s="24"/>
      <c r="Q195" s="24"/>
      <c r="R195" s="24"/>
      <c r="S195" s="24"/>
      <c r="T195" s="24">
        <v>1</v>
      </c>
      <c r="U195" s="24"/>
      <c r="V195" s="24"/>
      <c r="W195" s="24"/>
      <c r="X195" s="24"/>
      <c r="Y195" s="24"/>
      <c r="Z195" s="24"/>
      <c r="AA195" s="24"/>
      <c r="AB195" s="24"/>
      <c r="AC195" s="24"/>
      <c r="AD195" s="24"/>
      <c r="AE195" s="24"/>
      <c r="AF195" s="24"/>
      <c r="AG195" s="24"/>
      <c r="AH195" s="24">
        <f t="shared" si="20"/>
        <v>1</v>
      </c>
      <c r="AI195" s="44">
        <f t="shared" si="20"/>
        <v>0</v>
      </c>
      <c r="AJ195" s="22" t="s">
        <v>522</v>
      </c>
      <c r="AK195" s="45" t="s">
        <v>82</v>
      </c>
      <c r="AL195" s="47" t="s">
        <v>82</v>
      </c>
      <c r="AM195" s="45" t="s">
        <v>508</v>
      </c>
      <c r="AN195" s="45" t="s">
        <v>509</v>
      </c>
      <c r="AO195" s="25" t="s">
        <v>510</v>
      </c>
      <c r="AP195" s="25" t="s">
        <v>511</v>
      </c>
      <c r="AQ195" s="72"/>
    </row>
    <row r="196" spans="1:43" s="46" customFormat="1" ht="101.25" hidden="1" customHeight="1" x14ac:dyDescent="0.25">
      <c r="A196" s="42" t="s">
        <v>411</v>
      </c>
      <c r="B196" s="43" t="s">
        <v>412</v>
      </c>
      <c r="C196" s="43">
        <v>325</v>
      </c>
      <c r="D196" s="22" t="s">
        <v>523</v>
      </c>
      <c r="E196" s="22" t="s">
        <v>524</v>
      </c>
      <c r="F196" s="23">
        <v>44593</v>
      </c>
      <c r="G196" s="23">
        <v>44620</v>
      </c>
      <c r="H196" s="271" t="e">
        <f>+I196+I197+I198+I199+I201+#REF!+#REF!</f>
        <v>#REF!</v>
      </c>
      <c r="I196" s="24">
        <v>0.2</v>
      </c>
      <c r="J196" s="24">
        <v>1</v>
      </c>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+J196+L196+N196+P196+R196+T196+V196+X196+Z196+AB196+AD196+AF196</f>
        <v>1</v>
      </c>
      <c r="AI196" s="44">
        <f>+K196+M196+O196+Q196+S196+U196+W196+Y196+AA196+AC196+AE196+AG196</f>
        <v>0</v>
      </c>
      <c r="AJ196" s="22" t="s">
        <v>525</v>
      </c>
      <c r="AK196" s="302">
        <v>67</v>
      </c>
      <c r="AL196" s="269">
        <v>692500309</v>
      </c>
      <c r="AM196" s="45" t="s">
        <v>526</v>
      </c>
      <c r="AN196" s="45" t="s">
        <v>527</v>
      </c>
      <c r="AO196" s="25" t="s">
        <v>528</v>
      </c>
      <c r="AP196" s="25" t="s">
        <v>416</v>
      </c>
      <c r="AQ196" s="72"/>
    </row>
    <row r="197" spans="1:43" s="46" customFormat="1" ht="97.5" hidden="1" customHeight="1" x14ac:dyDescent="0.25">
      <c r="A197" s="42" t="s">
        <v>411</v>
      </c>
      <c r="B197" s="43" t="s">
        <v>412</v>
      </c>
      <c r="C197" s="43">
        <v>325</v>
      </c>
      <c r="D197" s="22" t="s">
        <v>523</v>
      </c>
      <c r="E197" s="22" t="s">
        <v>529</v>
      </c>
      <c r="F197" s="23">
        <v>44621</v>
      </c>
      <c r="G197" s="23">
        <v>44712</v>
      </c>
      <c r="H197" s="271"/>
      <c r="I197" s="24">
        <v>0.1</v>
      </c>
      <c r="J197" s="24"/>
      <c r="K197" s="24"/>
      <c r="L197" s="24"/>
      <c r="M197" s="24"/>
      <c r="N197" s="24">
        <v>0.3</v>
      </c>
      <c r="O197" s="24"/>
      <c r="P197" s="24">
        <v>0.3</v>
      </c>
      <c r="Q197" s="24"/>
      <c r="R197" s="24">
        <v>0.4</v>
      </c>
      <c r="S197" s="24"/>
      <c r="T197" s="24"/>
      <c r="U197" s="24"/>
      <c r="V197" s="24"/>
      <c r="W197" s="24"/>
      <c r="X197" s="24"/>
      <c r="Y197" s="24"/>
      <c r="Z197" s="24"/>
      <c r="AA197" s="24"/>
      <c r="AB197" s="24"/>
      <c r="AC197" s="24"/>
      <c r="AD197" s="24"/>
      <c r="AE197" s="24"/>
      <c r="AF197" s="24"/>
      <c r="AG197" s="24"/>
      <c r="AH197" s="24">
        <f t="shared" ref="AH197:AI218" si="21">+J197+L197+N197+P197+R197+T197+V197+X197+Z197+AB197+AD197+AF197</f>
        <v>1</v>
      </c>
      <c r="AI197" s="44">
        <f t="shared" si="21"/>
        <v>0</v>
      </c>
      <c r="AJ197" s="22" t="s">
        <v>530</v>
      </c>
      <c r="AK197" s="302"/>
      <c r="AL197" s="270"/>
      <c r="AM197" s="45" t="s">
        <v>526</v>
      </c>
      <c r="AN197" s="45" t="s">
        <v>527</v>
      </c>
      <c r="AO197" s="25" t="s">
        <v>528</v>
      </c>
      <c r="AP197" s="25" t="s">
        <v>416</v>
      </c>
      <c r="AQ197" s="72"/>
    </row>
    <row r="198" spans="1:43" s="46" customFormat="1" ht="90" hidden="1" customHeight="1" x14ac:dyDescent="0.25">
      <c r="A198" s="42" t="s">
        <v>411</v>
      </c>
      <c r="B198" s="43" t="s">
        <v>412</v>
      </c>
      <c r="C198" s="43">
        <v>325</v>
      </c>
      <c r="D198" s="22" t="s">
        <v>523</v>
      </c>
      <c r="E198" s="22" t="s">
        <v>531</v>
      </c>
      <c r="F198" s="23">
        <v>44593</v>
      </c>
      <c r="G198" s="23">
        <v>44681</v>
      </c>
      <c r="H198" s="271"/>
      <c r="I198" s="24">
        <v>0.05</v>
      </c>
      <c r="J198" s="24"/>
      <c r="K198" s="24"/>
      <c r="L198" s="24">
        <v>0.5</v>
      </c>
      <c r="M198" s="24"/>
      <c r="N198" s="24">
        <v>0.3</v>
      </c>
      <c r="O198" s="24"/>
      <c r="P198" s="24">
        <v>0.2</v>
      </c>
      <c r="Q198" s="24"/>
      <c r="R198" s="24"/>
      <c r="S198" s="24"/>
      <c r="T198" s="24"/>
      <c r="U198" s="24"/>
      <c r="V198" s="24"/>
      <c r="W198" s="24"/>
      <c r="X198" s="24"/>
      <c r="Y198" s="24"/>
      <c r="Z198" s="24"/>
      <c r="AA198" s="24"/>
      <c r="AB198" s="24"/>
      <c r="AC198" s="24"/>
      <c r="AD198" s="24"/>
      <c r="AE198" s="24"/>
      <c r="AF198" s="24"/>
      <c r="AG198" s="24"/>
      <c r="AH198" s="24">
        <f t="shared" si="21"/>
        <v>1</v>
      </c>
      <c r="AI198" s="44">
        <f t="shared" si="21"/>
        <v>0</v>
      </c>
      <c r="AJ198" s="22" t="s">
        <v>532</v>
      </c>
      <c r="AK198" s="302"/>
      <c r="AL198" s="270"/>
      <c r="AM198" s="45" t="s">
        <v>526</v>
      </c>
      <c r="AN198" s="45" t="s">
        <v>527</v>
      </c>
      <c r="AO198" s="25" t="s">
        <v>528</v>
      </c>
      <c r="AP198" s="25" t="s">
        <v>416</v>
      </c>
      <c r="AQ198" s="72"/>
    </row>
    <row r="199" spans="1:43" s="75" customFormat="1" ht="87" customHeight="1" x14ac:dyDescent="0.25">
      <c r="A199" s="74" t="s">
        <v>411</v>
      </c>
      <c r="B199" s="80" t="s">
        <v>412</v>
      </c>
      <c r="C199" s="80">
        <v>325</v>
      </c>
      <c r="D199" s="71" t="s">
        <v>523</v>
      </c>
      <c r="E199" s="71" t="s">
        <v>533</v>
      </c>
      <c r="F199" s="81">
        <v>44652</v>
      </c>
      <c r="G199" s="81">
        <v>44773</v>
      </c>
      <c r="H199" s="271"/>
      <c r="I199" s="68">
        <v>0.05</v>
      </c>
      <c r="J199" s="68"/>
      <c r="K199" s="68"/>
      <c r="L199" s="68"/>
      <c r="M199" s="68"/>
      <c r="N199" s="68"/>
      <c r="O199" s="68"/>
      <c r="P199" s="68">
        <v>0.25</v>
      </c>
      <c r="Q199" s="68"/>
      <c r="R199" s="68">
        <v>0.25</v>
      </c>
      <c r="S199" s="68"/>
      <c r="T199" s="68">
        <v>0.25</v>
      </c>
      <c r="U199" s="68"/>
      <c r="V199" s="68">
        <v>0.25</v>
      </c>
      <c r="W199" s="68"/>
      <c r="X199" s="68"/>
      <c r="Y199" s="68"/>
      <c r="Z199" s="68"/>
      <c r="AA199" s="68"/>
      <c r="AB199" s="68"/>
      <c r="AC199" s="68"/>
      <c r="AD199" s="68"/>
      <c r="AE199" s="68"/>
      <c r="AF199" s="68"/>
      <c r="AG199" s="68"/>
      <c r="AH199" s="68">
        <f t="shared" si="21"/>
        <v>1</v>
      </c>
      <c r="AI199" s="77">
        <f t="shared" si="21"/>
        <v>0</v>
      </c>
      <c r="AJ199" s="71" t="s">
        <v>534</v>
      </c>
      <c r="AK199" s="302"/>
      <c r="AL199" s="270"/>
      <c r="AM199" s="78" t="s">
        <v>526</v>
      </c>
      <c r="AN199" s="78" t="s">
        <v>527</v>
      </c>
      <c r="AO199" s="79" t="s">
        <v>528</v>
      </c>
      <c r="AP199" s="79" t="s">
        <v>416</v>
      </c>
      <c r="AQ199" s="321" t="s">
        <v>965</v>
      </c>
    </row>
    <row r="200" spans="1:43" s="75" customFormat="1" ht="87" customHeight="1" x14ac:dyDescent="0.25">
      <c r="A200" s="74" t="s">
        <v>411</v>
      </c>
      <c r="B200" s="80" t="s">
        <v>412</v>
      </c>
      <c r="C200" s="80">
        <v>325</v>
      </c>
      <c r="D200" s="71" t="s">
        <v>523</v>
      </c>
      <c r="E200" s="71" t="s">
        <v>533</v>
      </c>
      <c r="F200" s="81">
        <v>44652</v>
      </c>
      <c r="G200" s="93">
        <v>44773</v>
      </c>
      <c r="H200" s="271"/>
      <c r="I200" s="68">
        <v>0.05</v>
      </c>
      <c r="J200" s="68"/>
      <c r="K200" s="68"/>
      <c r="L200" s="68"/>
      <c r="M200" s="68"/>
      <c r="N200" s="68"/>
      <c r="O200" s="68"/>
      <c r="P200" s="68"/>
      <c r="Q200" s="68"/>
      <c r="R200" s="68"/>
      <c r="S200" s="68"/>
      <c r="T200" s="76">
        <v>0.5</v>
      </c>
      <c r="U200" s="68"/>
      <c r="V200" s="76">
        <v>0.5</v>
      </c>
      <c r="W200" s="68"/>
      <c r="X200" s="68"/>
      <c r="Y200" s="68"/>
      <c r="Z200" s="68"/>
      <c r="AA200" s="68"/>
      <c r="AB200" s="68"/>
      <c r="AC200" s="68"/>
      <c r="AD200" s="68"/>
      <c r="AE200" s="68"/>
      <c r="AF200" s="68"/>
      <c r="AG200" s="68"/>
      <c r="AH200" s="68">
        <f t="shared" ref="AH200" si="22">+J200+L200+N200+P200+R200+T200+V200+X200+Z200+AB200+AD200+AF200</f>
        <v>1</v>
      </c>
      <c r="AI200" s="77">
        <f t="shared" ref="AI200" si="23">+K200+M200+O200+Q200+S200+U200+W200+Y200+AA200+AC200+AE200+AG200</f>
        <v>0</v>
      </c>
      <c r="AJ200" s="71" t="s">
        <v>534</v>
      </c>
      <c r="AK200" s="302"/>
      <c r="AL200" s="270"/>
      <c r="AM200" s="78" t="s">
        <v>526</v>
      </c>
      <c r="AN200" s="78" t="s">
        <v>527</v>
      </c>
      <c r="AO200" s="79" t="s">
        <v>528</v>
      </c>
      <c r="AP200" s="79" t="s">
        <v>416</v>
      </c>
      <c r="AQ200" s="322"/>
    </row>
    <row r="201" spans="1:43" s="99" customFormat="1" ht="71.25" x14ac:dyDescent="0.25">
      <c r="A201" s="74" t="s">
        <v>411</v>
      </c>
      <c r="B201" s="80" t="s">
        <v>412</v>
      </c>
      <c r="C201" s="80">
        <v>325</v>
      </c>
      <c r="D201" s="71" t="s">
        <v>523</v>
      </c>
      <c r="E201" s="71" t="s">
        <v>535</v>
      </c>
      <c r="F201" s="81">
        <v>44713</v>
      </c>
      <c r="G201" s="81" t="s">
        <v>740</v>
      </c>
      <c r="H201" s="271"/>
      <c r="I201" s="68">
        <v>0.1</v>
      </c>
      <c r="J201" s="68"/>
      <c r="K201" s="68"/>
      <c r="L201" s="68"/>
      <c r="M201" s="68"/>
      <c r="N201" s="68"/>
      <c r="O201" s="68"/>
      <c r="P201" s="68"/>
      <c r="Q201" s="68"/>
      <c r="R201" s="80"/>
      <c r="S201" s="68"/>
      <c r="T201" s="113">
        <v>1</v>
      </c>
      <c r="U201" s="68"/>
      <c r="V201" s="80"/>
      <c r="W201" s="68"/>
      <c r="X201" s="68"/>
      <c r="Y201" s="68"/>
      <c r="Z201" s="68"/>
      <c r="AA201" s="68"/>
      <c r="AB201" s="68"/>
      <c r="AC201" s="68"/>
      <c r="AD201" s="68"/>
      <c r="AE201" s="68"/>
      <c r="AF201" s="68"/>
      <c r="AG201" s="68"/>
      <c r="AH201" s="68">
        <f t="shared" si="21"/>
        <v>1</v>
      </c>
      <c r="AI201" s="77">
        <f t="shared" si="21"/>
        <v>0</v>
      </c>
      <c r="AJ201" s="71" t="s">
        <v>536</v>
      </c>
      <c r="AK201" s="302"/>
      <c r="AL201" s="270"/>
      <c r="AM201" s="78" t="s">
        <v>526</v>
      </c>
      <c r="AN201" s="78" t="s">
        <v>527</v>
      </c>
      <c r="AO201" s="79" t="s">
        <v>528</v>
      </c>
      <c r="AP201" s="79" t="s">
        <v>416</v>
      </c>
      <c r="AQ201" s="321" t="s">
        <v>940</v>
      </c>
    </row>
    <row r="202" spans="1:43" s="99" customFormat="1" ht="71.25" x14ac:dyDescent="0.25">
      <c r="A202" s="74" t="s">
        <v>411</v>
      </c>
      <c r="B202" s="80" t="s">
        <v>412</v>
      </c>
      <c r="C202" s="80">
        <v>325</v>
      </c>
      <c r="D202" s="71" t="s">
        <v>523</v>
      </c>
      <c r="E202" s="71" t="s">
        <v>535</v>
      </c>
      <c r="F202" s="93">
        <v>44774</v>
      </c>
      <c r="G202" s="93">
        <v>44804</v>
      </c>
      <c r="H202" s="271"/>
      <c r="I202" s="68">
        <v>0.1</v>
      </c>
      <c r="J202" s="68"/>
      <c r="K202" s="68"/>
      <c r="L202" s="68"/>
      <c r="M202" s="68"/>
      <c r="N202" s="68"/>
      <c r="O202" s="68"/>
      <c r="P202" s="68"/>
      <c r="Q202" s="68"/>
      <c r="R202" s="80"/>
      <c r="S202" s="68"/>
      <c r="T202" s="113"/>
      <c r="U202" s="68"/>
      <c r="V202" s="80"/>
      <c r="W202" s="68"/>
      <c r="X202" s="76">
        <v>1</v>
      </c>
      <c r="Y202" s="68"/>
      <c r="Z202" s="68"/>
      <c r="AA202" s="68"/>
      <c r="AB202" s="76"/>
      <c r="AC202" s="68"/>
      <c r="AD202" s="68"/>
      <c r="AE202" s="68"/>
      <c r="AF202" s="68"/>
      <c r="AG202" s="68"/>
      <c r="AH202" s="68">
        <f t="shared" ref="AH202" si="24">+J202+L202+N202+P202+R202+T202+V202+X202+Z202+AB202+AD202+AF202</f>
        <v>1</v>
      </c>
      <c r="AI202" s="77">
        <f t="shared" ref="AI202" si="25">+K202+M202+O202+Q202+S202+U202+W202+Y202+AA202+AC202+AE202+AG202</f>
        <v>0</v>
      </c>
      <c r="AJ202" s="71" t="s">
        <v>536</v>
      </c>
      <c r="AK202" s="302"/>
      <c r="AL202" s="270"/>
      <c r="AM202" s="78" t="s">
        <v>526</v>
      </c>
      <c r="AN202" s="78" t="s">
        <v>527</v>
      </c>
      <c r="AO202" s="79" t="s">
        <v>528</v>
      </c>
      <c r="AP202" s="79" t="s">
        <v>416</v>
      </c>
      <c r="AQ202" s="322"/>
    </row>
    <row r="203" spans="1:43" s="99" customFormat="1" ht="57" hidden="1" x14ac:dyDescent="0.25">
      <c r="A203" s="167" t="s">
        <v>411</v>
      </c>
      <c r="B203" s="171" t="s">
        <v>412</v>
      </c>
      <c r="C203" s="171">
        <v>325</v>
      </c>
      <c r="D203" s="166" t="s">
        <v>523</v>
      </c>
      <c r="E203" s="166" t="s">
        <v>537</v>
      </c>
      <c r="F203" s="169">
        <v>44774</v>
      </c>
      <c r="G203" s="169">
        <v>44895</v>
      </c>
      <c r="H203" s="271"/>
      <c r="I203" s="159">
        <v>0.4</v>
      </c>
      <c r="J203" s="159"/>
      <c r="K203" s="159"/>
      <c r="L203" s="159"/>
      <c r="M203" s="159"/>
      <c r="N203" s="159"/>
      <c r="O203" s="159"/>
      <c r="P203" s="159"/>
      <c r="Q203" s="159"/>
      <c r="R203" s="159"/>
      <c r="S203" s="159"/>
      <c r="T203" s="159"/>
      <c r="U203" s="159"/>
      <c r="V203" s="159"/>
      <c r="W203" s="159"/>
      <c r="X203" s="173"/>
      <c r="Y203" s="159"/>
      <c r="Z203" s="173">
        <v>0.5</v>
      </c>
      <c r="AA203" s="159"/>
      <c r="AB203" s="159">
        <v>0.25</v>
      </c>
      <c r="AC203" s="159"/>
      <c r="AD203" s="159">
        <v>0.25</v>
      </c>
      <c r="AE203" s="159"/>
      <c r="AF203" s="159"/>
      <c r="AG203" s="159"/>
      <c r="AH203" s="159">
        <f t="shared" ref="AH203" si="26">+J203+L203+N203+P203+R203+T203+V203+X203+Z203+AB203+AD203+AF203</f>
        <v>1</v>
      </c>
      <c r="AI203" s="170">
        <f t="shared" ref="AI203" si="27">+K203+M203+O203+Q203+S203+U203+W203+Y203+AA203+AC203+AE203+AG203</f>
        <v>0</v>
      </c>
      <c r="AJ203" s="166" t="s">
        <v>538</v>
      </c>
      <c r="AK203" s="302"/>
      <c r="AL203" s="270"/>
      <c r="AM203" s="172" t="s">
        <v>526</v>
      </c>
      <c r="AN203" s="172" t="s">
        <v>527</v>
      </c>
      <c r="AO203" s="25" t="s">
        <v>528</v>
      </c>
      <c r="AP203" s="25" t="s">
        <v>416</v>
      </c>
      <c r="AQ203" s="182"/>
    </row>
    <row r="204" spans="1:43" s="75" customFormat="1" ht="57" hidden="1" x14ac:dyDescent="0.25">
      <c r="A204" s="177" t="s">
        <v>411</v>
      </c>
      <c r="B204" s="178" t="s">
        <v>412</v>
      </c>
      <c r="C204" s="178">
        <v>325</v>
      </c>
      <c r="D204" s="166" t="s">
        <v>523</v>
      </c>
      <c r="E204" s="166" t="s">
        <v>539</v>
      </c>
      <c r="F204" s="169">
        <v>44896</v>
      </c>
      <c r="G204" s="169">
        <v>44925</v>
      </c>
      <c r="H204" s="157"/>
      <c r="I204" s="159">
        <v>0.1</v>
      </c>
      <c r="J204" s="159"/>
      <c r="K204" s="159"/>
      <c r="L204" s="159"/>
      <c r="M204" s="159"/>
      <c r="N204" s="159"/>
      <c r="O204" s="159"/>
      <c r="P204" s="159"/>
      <c r="Q204" s="159"/>
      <c r="R204" s="159"/>
      <c r="S204" s="159"/>
      <c r="T204" s="159"/>
      <c r="U204" s="159"/>
      <c r="V204" s="159"/>
      <c r="W204" s="159"/>
      <c r="X204" s="171"/>
      <c r="Y204" s="159"/>
      <c r="Z204" s="159"/>
      <c r="AA204" s="159"/>
      <c r="AB204" s="159"/>
      <c r="AC204" s="159"/>
      <c r="AD204" s="159"/>
      <c r="AE204" s="159"/>
      <c r="AF204" s="159">
        <v>1</v>
      </c>
      <c r="AG204" s="159"/>
      <c r="AH204" s="159">
        <f t="shared" ref="AH204" si="28">+J204+L204+N204+P204+R204+T204+V204+X204+Z204+AB204+AD204+AF204</f>
        <v>1</v>
      </c>
      <c r="AI204" s="170">
        <f t="shared" ref="AI204" si="29">+K204+M204+O204+Q204+S204+U204+W204+Y204+AA204+AC204+AE204+AG204</f>
        <v>0</v>
      </c>
      <c r="AJ204" s="166" t="s">
        <v>540</v>
      </c>
      <c r="AK204" s="172"/>
      <c r="AL204" s="270"/>
      <c r="AM204" s="172" t="s">
        <v>526</v>
      </c>
      <c r="AN204" s="172" t="s">
        <v>527</v>
      </c>
      <c r="AO204" s="25" t="s">
        <v>528</v>
      </c>
      <c r="AP204" s="25" t="s">
        <v>416</v>
      </c>
      <c r="AQ204" s="175"/>
    </row>
    <row r="205" spans="1:43" s="75" customFormat="1" ht="57" x14ac:dyDescent="0.25">
      <c r="A205" s="69" t="s">
        <v>411</v>
      </c>
      <c r="B205" s="70" t="s">
        <v>412</v>
      </c>
      <c r="C205" s="70">
        <v>328</v>
      </c>
      <c r="D205" s="71" t="s">
        <v>541</v>
      </c>
      <c r="E205" s="71" t="s">
        <v>542</v>
      </c>
      <c r="F205" s="81">
        <v>44593</v>
      </c>
      <c r="G205" s="81">
        <v>44681</v>
      </c>
      <c r="H205" s="271" t="e">
        <f>+I205+#REF!+#REF!+I209+I210</f>
        <v>#REF!</v>
      </c>
      <c r="I205" s="68">
        <v>0.2</v>
      </c>
      <c r="J205" s="68"/>
      <c r="K205" s="68"/>
      <c r="L205" s="68">
        <v>0.3</v>
      </c>
      <c r="M205" s="68"/>
      <c r="N205" s="68">
        <v>0.3</v>
      </c>
      <c r="O205" s="68"/>
      <c r="P205" s="68">
        <v>0.4</v>
      </c>
      <c r="Q205" s="68"/>
      <c r="R205" s="68"/>
      <c r="S205" s="68"/>
      <c r="T205" s="68"/>
      <c r="U205" s="68"/>
      <c r="V205" s="68"/>
      <c r="W205" s="68"/>
      <c r="X205" s="68"/>
      <c r="Y205" s="68"/>
      <c r="Z205" s="68"/>
      <c r="AA205" s="68"/>
      <c r="AB205" s="68"/>
      <c r="AC205" s="68"/>
      <c r="AD205" s="68"/>
      <c r="AE205" s="68"/>
      <c r="AF205" s="68"/>
      <c r="AG205" s="68"/>
      <c r="AH205" s="68">
        <f t="shared" si="21"/>
        <v>1</v>
      </c>
      <c r="AI205" s="77">
        <f t="shared" si="21"/>
        <v>0</v>
      </c>
      <c r="AJ205" s="71" t="s">
        <v>543</v>
      </c>
      <c r="AK205" s="302">
        <v>30</v>
      </c>
      <c r="AL205" s="270"/>
      <c r="AM205" s="78" t="s">
        <v>526</v>
      </c>
      <c r="AN205" s="78" t="s">
        <v>527</v>
      </c>
      <c r="AO205" s="79" t="s">
        <v>528</v>
      </c>
      <c r="AP205" s="79" t="s">
        <v>416</v>
      </c>
      <c r="AQ205" s="321" t="s">
        <v>943</v>
      </c>
    </row>
    <row r="206" spans="1:43" s="75" customFormat="1" ht="57" x14ac:dyDescent="0.25">
      <c r="A206" s="69" t="s">
        <v>411</v>
      </c>
      <c r="B206" s="70" t="s">
        <v>412</v>
      </c>
      <c r="C206" s="70">
        <v>328</v>
      </c>
      <c r="D206" s="71" t="s">
        <v>541</v>
      </c>
      <c r="E206" s="71" t="s">
        <v>542</v>
      </c>
      <c r="F206" s="81">
        <v>44593</v>
      </c>
      <c r="G206" s="93">
        <v>44895</v>
      </c>
      <c r="H206" s="271"/>
      <c r="I206" s="68">
        <v>0.2</v>
      </c>
      <c r="J206" s="68"/>
      <c r="K206" s="68"/>
      <c r="L206" s="68">
        <v>0.3</v>
      </c>
      <c r="M206" s="68"/>
      <c r="N206" s="68">
        <v>0.3</v>
      </c>
      <c r="O206" s="68"/>
      <c r="P206" s="68">
        <v>0.4</v>
      </c>
      <c r="Q206" s="68"/>
      <c r="R206" s="68"/>
      <c r="S206" s="68"/>
      <c r="T206" s="68"/>
      <c r="U206" s="68"/>
      <c r="V206" s="68"/>
      <c r="W206" s="68"/>
      <c r="X206" s="68"/>
      <c r="Y206" s="68"/>
      <c r="Z206" s="68"/>
      <c r="AA206" s="68"/>
      <c r="AB206" s="68"/>
      <c r="AC206" s="68"/>
      <c r="AD206" s="68"/>
      <c r="AE206" s="68"/>
      <c r="AF206" s="68"/>
      <c r="AG206" s="68"/>
      <c r="AH206" s="68">
        <f t="shared" ref="AH206" si="30">+J206+L206+N206+P206+R206+T206+V206+X206+Z206+AB206+AD206+AF206</f>
        <v>1</v>
      </c>
      <c r="AI206" s="77">
        <f t="shared" ref="AI206" si="31">+K206+M206+O206+Q206+S206+U206+W206+Y206+AA206+AC206+AE206+AG206</f>
        <v>0</v>
      </c>
      <c r="AJ206" s="71" t="s">
        <v>543</v>
      </c>
      <c r="AK206" s="302"/>
      <c r="AL206" s="270"/>
      <c r="AM206" s="78" t="s">
        <v>526</v>
      </c>
      <c r="AN206" s="78" t="s">
        <v>527</v>
      </c>
      <c r="AO206" s="79" t="s">
        <v>528</v>
      </c>
      <c r="AP206" s="79" t="s">
        <v>416</v>
      </c>
      <c r="AQ206" s="322"/>
    </row>
    <row r="207" spans="1:43" s="183" customFormat="1" ht="57" hidden="1" customHeight="1" x14ac:dyDescent="0.25">
      <c r="A207" s="167" t="s">
        <v>411</v>
      </c>
      <c r="B207" s="171" t="s">
        <v>412</v>
      </c>
      <c r="C207" s="171">
        <v>328</v>
      </c>
      <c r="D207" s="166" t="s">
        <v>541</v>
      </c>
      <c r="E207" s="166" t="s">
        <v>544</v>
      </c>
      <c r="F207" s="169">
        <v>44621</v>
      </c>
      <c r="G207" s="169">
        <v>44895</v>
      </c>
      <c r="H207" s="271"/>
      <c r="I207" s="159">
        <v>0.05</v>
      </c>
      <c r="J207" s="159"/>
      <c r="K207" s="159"/>
      <c r="L207" s="159"/>
      <c r="M207" s="159"/>
      <c r="N207" s="159"/>
      <c r="O207" s="159"/>
      <c r="P207" s="159"/>
      <c r="Q207" s="159"/>
      <c r="R207" s="159"/>
      <c r="S207" s="159"/>
      <c r="T207" s="159">
        <v>0.15</v>
      </c>
      <c r="U207" s="159"/>
      <c r="V207" s="159">
        <v>0.15</v>
      </c>
      <c r="W207" s="159"/>
      <c r="X207" s="159">
        <v>0.2</v>
      </c>
      <c r="Y207" s="159"/>
      <c r="Z207" s="159">
        <v>0.15</v>
      </c>
      <c r="AA207" s="159"/>
      <c r="AB207" s="159">
        <v>0.15</v>
      </c>
      <c r="AC207" s="159"/>
      <c r="AD207" s="159">
        <v>0.2</v>
      </c>
      <c r="AE207" s="159"/>
      <c r="AF207" s="159"/>
      <c r="AG207" s="159"/>
      <c r="AH207" s="159">
        <f t="shared" ref="AH207" si="32">+J207+L207+N207+P207+R207+T207+V207+X207+Z207+AB207+AD207+AF207</f>
        <v>1</v>
      </c>
      <c r="AI207" s="170">
        <f t="shared" ref="AI207" si="33">+K207+M207+O207+Q207+S207+U207+W207+Y207+AA207+AC207+AE207+AG207</f>
        <v>0</v>
      </c>
      <c r="AJ207" s="166" t="s">
        <v>545</v>
      </c>
      <c r="AK207" s="302"/>
      <c r="AL207" s="270"/>
      <c r="AM207" s="172" t="s">
        <v>526</v>
      </c>
      <c r="AN207" s="172" t="s">
        <v>527</v>
      </c>
      <c r="AO207" s="25" t="s">
        <v>528</v>
      </c>
      <c r="AP207" s="25" t="s">
        <v>416</v>
      </c>
      <c r="AQ207" s="175"/>
    </row>
    <row r="208" spans="1:43" s="184" customFormat="1" ht="57" hidden="1" customHeight="1" x14ac:dyDescent="0.25">
      <c r="A208" s="177" t="s">
        <v>411</v>
      </c>
      <c r="B208" s="178" t="s">
        <v>412</v>
      </c>
      <c r="C208" s="178">
        <v>328</v>
      </c>
      <c r="D208" s="166" t="s">
        <v>541</v>
      </c>
      <c r="E208" s="166" t="s">
        <v>546</v>
      </c>
      <c r="F208" s="169">
        <v>44652</v>
      </c>
      <c r="G208" s="169">
        <v>44895</v>
      </c>
      <c r="H208" s="271"/>
      <c r="I208" s="159">
        <v>0.3</v>
      </c>
      <c r="J208" s="159"/>
      <c r="K208" s="159"/>
      <c r="L208" s="159"/>
      <c r="M208" s="159"/>
      <c r="N208" s="159"/>
      <c r="O208" s="159"/>
      <c r="P208" s="159">
        <v>0.3</v>
      </c>
      <c r="Q208" s="159"/>
      <c r="R208" s="159">
        <v>0.1</v>
      </c>
      <c r="S208" s="159"/>
      <c r="T208" s="159">
        <v>0.1</v>
      </c>
      <c r="U208" s="159"/>
      <c r="V208" s="159">
        <v>0.1</v>
      </c>
      <c r="W208" s="159"/>
      <c r="X208" s="159">
        <v>0.1</v>
      </c>
      <c r="Y208" s="159"/>
      <c r="Z208" s="159">
        <v>0.1</v>
      </c>
      <c r="AA208" s="159"/>
      <c r="AB208" s="159">
        <v>0.1</v>
      </c>
      <c r="AC208" s="159"/>
      <c r="AD208" s="159">
        <v>0.1</v>
      </c>
      <c r="AE208" s="159"/>
      <c r="AF208" s="159"/>
      <c r="AG208" s="159"/>
      <c r="AH208" s="159">
        <f t="shared" ref="AH208" si="34">+J208+L208+N208+P208+R208+T208+V208+X208+Z208+AB208+AD208+AF208</f>
        <v>0.99999999999999989</v>
      </c>
      <c r="AI208" s="170">
        <f t="shared" ref="AI208" si="35">+K208+M208+O208+Q208+S208+U208+W208+Y208+AA208+AC208+AE208+AG208</f>
        <v>0</v>
      </c>
      <c r="AJ208" s="166" t="s">
        <v>547</v>
      </c>
      <c r="AK208" s="302"/>
      <c r="AL208" s="270"/>
      <c r="AM208" s="172" t="s">
        <v>526</v>
      </c>
      <c r="AN208" s="172" t="s">
        <v>527</v>
      </c>
      <c r="AO208" s="25" t="s">
        <v>528</v>
      </c>
      <c r="AP208" s="25" t="s">
        <v>416</v>
      </c>
      <c r="AQ208" s="175"/>
    </row>
    <row r="209" spans="1:43" s="46" customFormat="1" ht="57" hidden="1" customHeight="1" x14ac:dyDescent="0.25">
      <c r="A209" s="42" t="s">
        <v>411</v>
      </c>
      <c r="B209" s="43" t="s">
        <v>412</v>
      </c>
      <c r="C209" s="43">
        <v>328</v>
      </c>
      <c r="D209" s="22" t="s">
        <v>541</v>
      </c>
      <c r="E209" s="22" t="s">
        <v>548</v>
      </c>
      <c r="F209" s="23">
        <v>44684</v>
      </c>
      <c r="G209" s="23">
        <v>44895</v>
      </c>
      <c r="H209" s="271"/>
      <c r="I209" s="24">
        <v>0.4</v>
      </c>
      <c r="J209" s="24"/>
      <c r="K209" s="24"/>
      <c r="L209" s="24"/>
      <c r="M209" s="24"/>
      <c r="N209" s="24"/>
      <c r="O209" s="24"/>
      <c r="P209" s="24"/>
      <c r="Q209" s="24"/>
      <c r="R209" s="24">
        <v>0.15</v>
      </c>
      <c r="S209" s="24"/>
      <c r="T209" s="24">
        <v>0.15</v>
      </c>
      <c r="U209" s="24"/>
      <c r="V209" s="24">
        <v>0.15</v>
      </c>
      <c r="W209" s="24"/>
      <c r="X209" s="24">
        <v>0.15</v>
      </c>
      <c r="Y209" s="24"/>
      <c r="Z209" s="24">
        <v>0.15</v>
      </c>
      <c r="AA209" s="24"/>
      <c r="AB209" s="24">
        <v>0.15</v>
      </c>
      <c r="AC209" s="24"/>
      <c r="AD209" s="24">
        <v>0.1</v>
      </c>
      <c r="AE209" s="24"/>
      <c r="AF209" s="24"/>
      <c r="AG209" s="24"/>
      <c r="AH209" s="24">
        <f t="shared" si="21"/>
        <v>1</v>
      </c>
      <c r="AI209" s="44">
        <f t="shared" si="21"/>
        <v>0</v>
      </c>
      <c r="AJ209" s="22" t="s">
        <v>549</v>
      </c>
      <c r="AK209" s="302"/>
      <c r="AL209" s="270"/>
      <c r="AM209" s="45" t="s">
        <v>526</v>
      </c>
      <c r="AN209" s="45" t="s">
        <v>527</v>
      </c>
      <c r="AO209" s="25" t="s">
        <v>528</v>
      </c>
      <c r="AP209" s="25" t="s">
        <v>416</v>
      </c>
      <c r="AQ209" s="72"/>
    </row>
    <row r="210" spans="1:43" s="46" customFormat="1" ht="57" hidden="1" x14ac:dyDescent="0.25">
      <c r="A210" s="42" t="s">
        <v>411</v>
      </c>
      <c r="B210" s="43" t="s">
        <v>412</v>
      </c>
      <c r="C210" s="43">
        <v>328</v>
      </c>
      <c r="D210" s="22" t="s">
        <v>541</v>
      </c>
      <c r="E210" s="22" t="s">
        <v>550</v>
      </c>
      <c r="F210" s="23">
        <v>44896</v>
      </c>
      <c r="G210" s="23">
        <v>44925</v>
      </c>
      <c r="H210" s="271"/>
      <c r="I210" s="24">
        <v>0.05</v>
      </c>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v>1</v>
      </c>
      <c r="AG210" s="24"/>
      <c r="AH210" s="24">
        <f t="shared" si="21"/>
        <v>1</v>
      </c>
      <c r="AI210" s="44">
        <f t="shared" si="21"/>
        <v>0</v>
      </c>
      <c r="AJ210" s="22" t="s">
        <v>551</v>
      </c>
      <c r="AK210" s="302"/>
      <c r="AL210" s="277"/>
      <c r="AM210" s="45" t="s">
        <v>526</v>
      </c>
      <c r="AN210" s="45" t="s">
        <v>527</v>
      </c>
      <c r="AO210" s="25" t="s">
        <v>528</v>
      </c>
      <c r="AP210" s="25" t="s">
        <v>416</v>
      </c>
      <c r="AQ210" s="72"/>
    </row>
    <row r="211" spans="1:43" s="46" customFormat="1" ht="57" hidden="1" x14ac:dyDescent="0.25">
      <c r="A211" s="42" t="s">
        <v>411</v>
      </c>
      <c r="B211" s="43" t="s">
        <v>412</v>
      </c>
      <c r="C211" s="43">
        <v>326</v>
      </c>
      <c r="D211" s="22" t="s">
        <v>552</v>
      </c>
      <c r="E211" s="22" t="s">
        <v>553</v>
      </c>
      <c r="F211" s="23">
        <v>44682</v>
      </c>
      <c r="G211" s="23">
        <v>44925</v>
      </c>
      <c r="H211" s="283">
        <f>+I211+I212+I213+I214+I215+I216+I217+I218+I219+I220</f>
        <v>0.99999999999999989</v>
      </c>
      <c r="I211" s="24">
        <v>0.1</v>
      </c>
      <c r="J211" s="24"/>
      <c r="K211" s="24"/>
      <c r="L211" s="24"/>
      <c r="M211" s="24"/>
      <c r="N211" s="24"/>
      <c r="O211" s="24"/>
      <c r="P211" s="24"/>
      <c r="Q211" s="24"/>
      <c r="R211" s="24">
        <v>0.33</v>
      </c>
      <c r="S211" s="24"/>
      <c r="T211" s="24"/>
      <c r="U211" s="24"/>
      <c r="V211" s="24"/>
      <c r="W211" s="24"/>
      <c r="X211" s="24"/>
      <c r="Y211" s="24"/>
      <c r="Z211" s="24">
        <v>0.33</v>
      </c>
      <c r="AA211" s="24"/>
      <c r="AB211" s="24"/>
      <c r="AC211" s="24"/>
      <c r="AD211" s="24"/>
      <c r="AE211" s="24"/>
      <c r="AF211" s="24">
        <v>0.34</v>
      </c>
      <c r="AG211" s="24"/>
      <c r="AH211" s="24">
        <f t="shared" si="21"/>
        <v>1</v>
      </c>
      <c r="AI211" s="44">
        <f t="shared" si="21"/>
        <v>0</v>
      </c>
      <c r="AJ211" s="22" t="s">
        <v>554</v>
      </c>
      <c r="AK211" s="45" t="s">
        <v>82</v>
      </c>
      <c r="AL211" s="47" t="s">
        <v>82</v>
      </c>
      <c r="AM211" s="45" t="s">
        <v>526</v>
      </c>
      <c r="AN211" s="45" t="s">
        <v>527</v>
      </c>
      <c r="AO211" s="25" t="s">
        <v>528</v>
      </c>
      <c r="AP211" s="25" t="s">
        <v>444</v>
      </c>
      <c r="AQ211" s="72"/>
    </row>
    <row r="212" spans="1:43" s="46" customFormat="1" ht="57" hidden="1" x14ac:dyDescent="0.25">
      <c r="A212" s="42" t="s">
        <v>411</v>
      </c>
      <c r="B212" s="43" t="s">
        <v>412</v>
      </c>
      <c r="C212" s="43">
        <v>326</v>
      </c>
      <c r="D212" s="22" t="s">
        <v>552</v>
      </c>
      <c r="E212" s="22" t="s">
        <v>555</v>
      </c>
      <c r="F212" s="23">
        <v>44621</v>
      </c>
      <c r="G212" s="23">
        <v>44925</v>
      </c>
      <c r="H212" s="283"/>
      <c r="I212" s="24">
        <v>0.1</v>
      </c>
      <c r="J212" s="24"/>
      <c r="K212" s="24"/>
      <c r="L212" s="24"/>
      <c r="M212" s="24"/>
      <c r="N212" s="24">
        <v>0.25</v>
      </c>
      <c r="O212" s="24"/>
      <c r="P212" s="24"/>
      <c r="Q212" s="24"/>
      <c r="R212" s="24"/>
      <c r="S212" s="24"/>
      <c r="T212" s="24">
        <v>0.25</v>
      </c>
      <c r="U212" s="24"/>
      <c r="V212" s="24"/>
      <c r="W212" s="24"/>
      <c r="X212" s="24"/>
      <c r="Y212" s="24"/>
      <c r="Z212" s="24">
        <v>0.25</v>
      </c>
      <c r="AA212" s="24"/>
      <c r="AB212" s="24"/>
      <c r="AC212" s="24"/>
      <c r="AD212" s="24"/>
      <c r="AE212" s="24"/>
      <c r="AF212" s="24">
        <v>0.25</v>
      </c>
      <c r="AG212" s="24"/>
      <c r="AH212" s="24">
        <f t="shared" si="21"/>
        <v>1</v>
      </c>
      <c r="AI212" s="44">
        <f t="shared" si="21"/>
        <v>0</v>
      </c>
      <c r="AJ212" s="22" t="s">
        <v>556</v>
      </c>
      <c r="AK212" s="45" t="s">
        <v>82</v>
      </c>
      <c r="AL212" s="47" t="s">
        <v>82</v>
      </c>
      <c r="AM212" s="45" t="s">
        <v>526</v>
      </c>
      <c r="AN212" s="45" t="s">
        <v>527</v>
      </c>
      <c r="AO212" s="25" t="s">
        <v>528</v>
      </c>
      <c r="AP212" s="25" t="s">
        <v>444</v>
      </c>
      <c r="AQ212" s="72"/>
    </row>
    <row r="213" spans="1:43" s="46" customFormat="1" ht="42" hidden="1" customHeight="1" x14ac:dyDescent="0.25">
      <c r="A213" s="42" t="s">
        <v>411</v>
      </c>
      <c r="B213" s="43" t="s">
        <v>412</v>
      </c>
      <c r="C213" s="43">
        <v>326</v>
      </c>
      <c r="D213" s="22" t="s">
        <v>552</v>
      </c>
      <c r="E213" s="22" t="s">
        <v>557</v>
      </c>
      <c r="F213" s="23">
        <v>44562</v>
      </c>
      <c r="G213" s="23">
        <v>44925</v>
      </c>
      <c r="H213" s="283"/>
      <c r="I213" s="24">
        <v>0.1</v>
      </c>
      <c r="J213" s="24">
        <v>8.3000000000000004E-2</v>
      </c>
      <c r="K213" s="24"/>
      <c r="L213" s="24">
        <v>8.3000000000000004E-2</v>
      </c>
      <c r="M213" s="24"/>
      <c r="N213" s="24">
        <v>8.3000000000000004E-2</v>
      </c>
      <c r="O213" s="24"/>
      <c r="P213" s="24">
        <v>8.3000000000000004E-2</v>
      </c>
      <c r="Q213" s="24"/>
      <c r="R213" s="24">
        <v>8.3000000000000004E-2</v>
      </c>
      <c r="S213" s="24"/>
      <c r="T213" s="24">
        <v>8.3000000000000004E-2</v>
      </c>
      <c r="U213" s="24"/>
      <c r="V213" s="24">
        <v>8.3000000000000004E-2</v>
      </c>
      <c r="W213" s="24"/>
      <c r="X213" s="24">
        <v>8.3000000000000004E-2</v>
      </c>
      <c r="Y213" s="24"/>
      <c r="Z213" s="24">
        <v>8.3000000000000004E-2</v>
      </c>
      <c r="AA213" s="24"/>
      <c r="AB213" s="24">
        <v>8.3000000000000004E-2</v>
      </c>
      <c r="AC213" s="24"/>
      <c r="AD213" s="24">
        <v>8.3000000000000004E-2</v>
      </c>
      <c r="AE213" s="24"/>
      <c r="AF213" s="24">
        <v>8.3000000000000004E-2</v>
      </c>
      <c r="AG213" s="24"/>
      <c r="AH213" s="24">
        <f t="shared" si="21"/>
        <v>0.99599999999999989</v>
      </c>
      <c r="AI213" s="44">
        <f t="shared" si="21"/>
        <v>0</v>
      </c>
      <c r="AJ213" s="22" t="s">
        <v>558</v>
      </c>
      <c r="AK213" s="45" t="s">
        <v>82</v>
      </c>
      <c r="AL213" s="47" t="s">
        <v>82</v>
      </c>
      <c r="AM213" s="45" t="s">
        <v>526</v>
      </c>
      <c r="AN213" s="45" t="s">
        <v>527</v>
      </c>
      <c r="AO213" s="25" t="s">
        <v>528</v>
      </c>
      <c r="AP213" s="25" t="s">
        <v>444</v>
      </c>
      <c r="AQ213" s="72"/>
    </row>
    <row r="214" spans="1:43" s="46" customFormat="1" ht="51" hidden="1" customHeight="1" x14ac:dyDescent="0.25">
      <c r="A214" s="42" t="s">
        <v>411</v>
      </c>
      <c r="B214" s="43" t="s">
        <v>412</v>
      </c>
      <c r="C214" s="43">
        <v>326</v>
      </c>
      <c r="D214" s="22" t="s">
        <v>552</v>
      </c>
      <c r="E214" s="22" t="s">
        <v>559</v>
      </c>
      <c r="F214" s="23">
        <v>44621</v>
      </c>
      <c r="G214" s="23">
        <v>44925</v>
      </c>
      <c r="H214" s="283"/>
      <c r="I214" s="24">
        <v>0.1</v>
      </c>
      <c r="J214" s="24"/>
      <c r="K214" s="24"/>
      <c r="L214" s="24"/>
      <c r="M214" s="24"/>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si="21"/>
        <v>0.99999999999999989</v>
      </c>
      <c r="AI214" s="44">
        <f t="shared" si="21"/>
        <v>0</v>
      </c>
      <c r="AJ214" s="22" t="s">
        <v>560</v>
      </c>
      <c r="AK214" s="45" t="s">
        <v>82</v>
      </c>
      <c r="AL214" s="47" t="s">
        <v>82</v>
      </c>
      <c r="AM214" s="45" t="s">
        <v>526</v>
      </c>
      <c r="AN214" s="45" t="s">
        <v>527</v>
      </c>
      <c r="AO214" s="25" t="s">
        <v>528</v>
      </c>
      <c r="AP214" s="25" t="s">
        <v>444</v>
      </c>
      <c r="AQ214" s="72"/>
    </row>
    <row r="215" spans="1:43" s="46" customFormat="1" ht="51" hidden="1" customHeight="1" x14ac:dyDescent="0.25">
      <c r="A215" s="42" t="s">
        <v>411</v>
      </c>
      <c r="B215" s="43" t="s">
        <v>412</v>
      </c>
      <c r="C215" s="43">
        <v>326</v>
      </c>
      <c r="D215" s="22" t="s">
        <v>552</v>
      </c>
      <c r="E215" s="22" t="s">
        <v>561</v>
      </c>
      <c r="F215" s="23">
        <v>44621</v>
      </c>
      <c r="G215" s="23">
        <v>44925</v>
      </c>
      <c r="H215" s="283"/>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21"/>
        <v>0.99999999999999989</v>
      </c>
      <c r="AI215" s="44">
        <f>+K215+M215+O215+Q215+S215+U215+W215+Y215+AA215+AC215+AE215+AG215</f>
        <v>0</v>
      </c>
      <c r="AJ215" s="22" t="s">
        <v>562</v>
      </c>
      <c r="AK215" s="45" t="s">
        <v>82</v>
      </c>
      <c r="AL215" s="47" t="s">
        <v>82</v>
      </c>
      <c r="AM215" s="45" t="s">
        <v>526</v>
      </c>
      <c r="AN215" s="45" t="s">
        <v>527</v>
      </c>
      <c r="AO215" s="25" t="s">
        <v>528</v>
      </c>
      <c r="AP215" s="25" t="s">
        <v>444</v>
      </c>
      <c r="AQ215" s="72"/>
    </row>
    <row r="216" spans="1:43" s="46" customFormat="1" ht="39.75" hidden="1" customHeight="1" x14ac:dyDescent="0.25">
      <c r="A216" s="42" t="s">
        <v>411</v>
      </c>
      <c r="B216" s="43" t="s">
        <v>412</v>
      </c>
      <c r="C216" s="43">
        <v>326</v>
      </c>
      <c r="D216" s="22" t="s">
        <v>552</v>
      </c>
      <c r="E216" s="22" t="s">
        <v>563</v>
      </c>
      <c r="F216" s="23">
        <v>44621</v>
      </c>
      <c r="G216" s="23">
        <v>44925</v>
      </c>
      <c r="H216" s="283"/>
      <c r="I216" s="24">
        <v>0.1</v>
      </c>
      <c r="J216" s="24"/>
      <c r="K216" s="24"/>
      <c r="L216" s="24"/>
      <c r="M216" s="24"/>
      <c r="N216" s="24">
        <v>0.25</v>
      </c>
      <c r="O216" s="24"/>
      <c r="P216" s="24"/>
      <c r="Q216" s="24"/>
      <c r="R216" s="24"/>
      <c r="S216" s="24"/>
      <c r="T216" s="24">
        <v>0.25</v>
      </c>
      <c r="U216" s="24"/>
      <c r="V216" s="24"/>
      <c r="W216" s="24"/>
      <c r="X216" s="24"/>
      <c r="Y216" s="24"/>
      <c r="Z216" s="24">
        <v>0.25</v>
      </c>
      <c r="AA216" s="24"/>
      <c r="AB216" s="24"/>
      <c r="AC216" s="24"/>
      <c r="AD216" s="24"/>
      <c r="AE216" s="24"/>
      <c r="AF216" s="24">
        <v>0.25</v>
      </c>
      <c r="AG216" s="24"/>
      <c r="AH216" s="24">
        <f t="shared" si="21"/>
        <v>1</v>
      </c>
      <c r="AI216" s="44">
        <f>+K216+M216+O216+Q216+S216+U216+W216+Y216+AA216+AC216+AE216+AG216</f>
        <v>0</v>
      </c>
      <c r="AJ216" s="22" t="s">
        <v>564</v>
      </c>
      <c r="AK216" s="45" t="s">
        <v>82</v>
      </c>
      <c r="AL216" s="47" t="s">
        <v>82</v>
      </c>
      <c r="AM216" s="45" t="s">
        <v>526</v>
      </c>
      <c r="AN216" s="45" t="s">
        <v>527</v>
      </c>
      <c r="AO216" s="25" t="s">
        <v>528</v>
      </c>
      <c r="AP216" s="25" t="s">
        <v>444</v>
      </c>
      <c r="AQ216" s="72"/>
    </row>
    <row r="217" spans="1:43" s="46" customFormat="1" ht="57" hidden="1" x14ac:dyDescent="0.25">
      <c r="A217" s="42" t="s">
        <v>411</v>
      </c>
      <c r="B217" s="43" t="s">
        <v>412</v>
      </c>
      <c r="C217" s="43">
        <v>326</v>
      </c>
      <c r="D217" s="22" t="s">
        <v>552</v>
      </c>
      <c r="E217" s="22" t="s">
        <v>565</v>
      </c>
      <c r="F217" s="23">
        <v>44713</v>
      </c>
      <c r="G217" s="23">
        <v>44925</v>
      </c>
      <c r="H217" s="283"/>
      <c r="I217" s="24">
        <v>0.1</v>
      </c>
      <c r="J217" s="24"/>
      <c r="K217" s="24"/>
      <c r="L217" s="24"/>
      <c r="M217" s="24"/>
      <c r="N217" s="24"/>
      <c r="O217" s="24"/>
      <c r="P217" s="24"/>
      <c r="Q217" s="24"/>
      <c r="R217" s="24"/>
      <c r="S217" s="24"/>
      <c r="T217" s="24">
        <v>0.33</v>
      </c>
      <c r="U217" s="24"/>
      <c r="V217" s="24"/>
      <c r="W217" s="24"/>
      <c r="X217" s="24"/>
      <c r="Y217" s="24"/>
      <c r="Z217" s="24"/>
      <c r="AA217" s="24"/>
      <c r="AB217" s="24">
        <v>0.34</v>
      </c>
      <c r="AC217" s="24"/>
      <c r="AD217" s="24"/>
      <c r="AE217" s="24"/>
      <c r="AF217" s="24">
        <v>0.33</v>
      </c>
      <c r="AG217" s="24"/>
      <c r="AH217" s="24">
        <f t="shared" si="21"/>
        <v>1</v>
      </c>
      <c r="AI217" s="44">
        <f>+K217+M217+O217+Q217+S217+U217+W217+Y217+AA217+AC217+AE217+AG217</f>
        <v>0</v>
      </c>
      <c r="AJ217" s="22" t="s">
        <v>566</v>
      </c>
      <c r="AK217" s="45" t="s">
        <v>82</v>
      </c>
      <c r="AL217" s="47" t="s">
        <v>82</v>
      </c>
      <c r="AM217" s="45" t="s">
        <v>526</v>
      </c>
      <c r="AN217" s="45" t="s">
        <v>527</v>
      </c>
      <c r="AO217" s="25" t="s">
        <v>528</v>
      </c>
      <c r="AP217" s="25" t="s">
        <v>444</v>
      </c>
      <c r="AQ217" s="72"/>
    </row>
    <row r="218" spans="1:43" s="46" customFormat="1" ht="85.5" hidden="1" x14ac:dyDescent="0.25">
      <c r="A218" s="42" t="s">
        <v>411</v>
      </c>
      <c r="B218" s="43" t="s">
        <v>412</v>
      </c>
      <c r="C218" s="43">
        <v>326</v>
      </c>
      <c r="D218" s="22" t="s">
        <v>552</v>
      </c>
      <c r="E218" s="22" t="s">
        <v>567</v>
      </c>
      <c r="F218" s="23">
        <v>44621</v>
      </c>
      <c r="G218" s="23">
        <v>44925</v>
      </c>
      <c r="H218" s="283"/>
      <c r="I218" s="24">
        <v>0.1</v>
      </c>
      <c r="J218" s="47"/>
      <c r="K218" s="47"/>
      <c r="L218" s="47"/>
      <c r="M218" s="47"/>
      <c r="N218" s="24">
        <v>0.1</v>
      </c>
      <c r="O218" s="24"/>
      <c r="P218" s="24">
        <v>0.1</v>
      </c>
      <c r="Q218" s="24"/>
      <c r="R218" s="24">
        <v>0.1</v>
      </c>
      <c r="S218" s="24"/>
      <c r="T218" s="24">
        <v>0.1</v>
      </c>
      <c r="U218" s="24"/>
      <c r="V218" s="24">
        <v>0.1</v>
      </c>
      <c r="W218" s="24"/>
      <c r="X218" s="24">
        <v>0.1</v>
      </c>
      <c r="Y218" s="24"/>
      <c r="Z218" s="24">
        <v>0.1</v>
      </c>
      <c r="AA218" s="24"/>
      <c r="AB218" s="24">
        <v>0.1</v>
      </c>
      <c r="AC218" s="24"/>
      <c r="AD218" s="24">
        <v>0.1</v>
      </c>
      <c r="AE218" s="24"/>
      <c r="AF218" s="24">
        <v>0.1</v>
      </c>
      <c r="AG218" s="24"/>
      <c r="AH218" s="24">
        <f t="shared" si="21"/>
        <v>0.99999999999999989</v>
      </c>
      <c r="AI218" s="44">
        <f t="shared" si="21"/>
        <v>0</v>
      </c>
      <c r="AJ218" s="22" t="s">
        <v>568</v>
      </c>
      <c r="AK218" s="45" t="s">
        <v>82</v>
      </c>
      <c r="AL218" s="47" t="s">
        <v>82</v>
      </c>
      <c r="AM218" s="45" t="s">
        <v>526</v>
      </c>
      <c r="AN218" s="45" t="s">
        <v>527</v>
      </c>
      <c r="AO218" s="25" t="s">
        <v>528</v>
      </c>
      <c r="AP218" s="25" t="s">
        <v>444</v>
      </c>
      <c r="AQ218" s="72"/>
    </row>
    <row r="219" spans="1:43" s="46" customFormat="1" ht="57" hidden="1" x14ac:dyDescent="0.25">
      <c r="A219" s="42" t="s">
        <v>411</v>
      </c>
      <c r="B219" s="43" t="s">
        <v>412</v>
      </c>
      <c r="C219" s="43">
        <v>326</v>
      </c>
      <c r="D219" s="22" t="s">
        <v>552</v>
      </c>
      <c r="E219" s="22" t="s">
        <v>569</v>
      </c>
      <c r="F219" s="23">
        <v>44621</v>
      </c>
      <c r="G219" s="23">
        <v>44925</v>
      </c>
      <c r="H219" s="283"/>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ref="AH219:AI236" si="36">+J219+L219+N219+P219+R219+T219+V219+X219+Z219+AB219+AD219+AF219</f>
        <v>0.99999999999999989</v>
      </c>
      <c r="AI219" s="44">
        <f t="shared" si="36"/>
        <v>0</v>
      </c>
      <c r="AJ219" s="54" t="s">
        <v>570</v>
      </c>
      <c r="AK219" s="45" t="s">
        <v>82</v>
      </c>
      <c r="AL219" s="47" t="s">
        <v>82</v>
      </c>
      <c r="AM219" s="45" t="s">
        <v>526</v>
      </c>
      <c r="AN219" s="45" t="s">
        <v>527</v>
      </c>
      <c r="AO219" s="25" t="s">
        <v>528</v>
      </c>
      <c r="AP219" s="25" t="s">
        <v>444</v>
      </c>
      <c r="AQ219" s="72"/>
    </row>
    <row r="220" spans="1:43" s="46" customFormat="1" ht="57" hidden="1" x14ac:dyDescent="0.25">
      <c r="A220" s="42" t="s">
        <v>411</v>
      </c>
      <c r="B220" s="43" t="s">
        <v>412</v>
      </c>
      <c r="C220" s="43">
        <v>326</v>
      </c>
      <c r="D220" s="22" t="s">
        <v>552</v>
      </c>
      <c r="E220" s="22" t="s">
        <v>571</v>
      </c>
      <c r="F220" s="23">
        <v>44713</v>
      </c>
      <c r="G220" s="23">
        <v>44742</v>
      </c>
      <c r="H220" s="283"/>
      <c r="I220" s="24">
        <v>0.1</v>
      </c>
      <c r="J220" s="24"/>
      <c r="K220" s="24"/>
      <c r="L220" s="24"/>
      <c r="M220" s="24"/>
      <c r="N220" s="24"/>
      <c r="O220" s="24"/>
      <c r="P220" s="24"/>
      <c r="Q220" s="24"/>
      <c r="R220" s="24"/>
      <c r="S220" s="24"/>
      <c r="T220" s="24">
        <v>1</v>
      </c>
      <c r="U220" s="24"/>
      <c r="V220" s="24"/>
      <c r="W220" s="24"/>
      <c r="X220" s="24"/>
      <c r="Y220" s="24"/>
      <c r="Z220" s="24"/>
      <c r="AA220" s="24"/>
      <c r="AB220" s="24"/>
      <c r="AC220" s="24"/>
      <c r="AD220" s="24"/>
      <c r="AE220" s="24"/>
      <c r="AF220" s="24"/>
      <c r="AG220" s="24"/>
      <c r="AH220" s="28">
        <f t="shared" si="36"/>
        <v>1</v>
      </c>
      <c r="AI220" s="29">
        <v>0</v>
      </c>
      <c r="AJ220" s="22" t="s">
        <v>522</v>
      </c>
      <c r="AK220" s="45" t="s">
        <v>82</v>
      </c>
      <c r="AL220" s="47" t="s">
        <v>82</v>
      </c>
      <c r="AM220" s="45" t="s">
        <v>526</v>
      </c>
      <c r="AN220" s="45" t="s">
        <v>527</v>
      </c>
      <c r="AO220" s="25" t="s">
        <v>528</v>
      </c>
      <c r="AP220" s="25" t="s">
        <v>444</v>
      </c>
      <c r="AQ220" s="72"/>
    </row>
    <row r="221" spans="1:43" s="46" customFormat="1" ht="99.75" hidden="1" x14ac:dyDescent="0.25">
      <c r="A221" s="42" t="s">
        <v>41</v>
      </c>
      <c r="B221" s="43" t="s">
        <v>437</v>
      </c>
      <c r="C221" s="43">
        <v>424</v>
      </c>
      <c r="D221" s="22" t="s">
        <v>572</v>
      </c>
      <c r="E221" s="22" t="s">
        <v>573</v>
      </c>
      <c r="F221" s="23">
        <v>44593</v>
      </c>
      <c r="G221" s="23">
        <v>44804</v>
      </c>
      <c r="H221" s="271">
        <f>+I221+I222+I223</f>
        <v>1</v>
      </c>
      <c r="I221" s="24">
        <v>0.6</v>
      </c>
      <c r="J221" s="24"/>
      <c r="K221" s="24"/>
      <c r="L221" s="24">
        <v>0.1</v>
      </c>
      <c r="M221" s="24"/>
      <c r="N221" s="24">
        <v>0.15</v>
      </c>
      <c r="O221" s="24"/>
      <c r="P221" s="24">
        <v>0.15</v>
      </c>
      <c r="Q221" s="24"/>
      <c r="R221" s="24">
        <v>0.15</v>
      </c>
      <c r="S221" s="24"/>
      <c r="T221" s="24">
        <v>0.15</v>
      </c>
      <c r="U221" s="24"/>
      <c r="V221" s="24">
        <v>0.15</v>
      </c>
      <c r="W221" s="24"/>
      <c r="X221" s="24">
        <v>0.15</v>
      </c>
      <c r="Y221" s="24"/>
      <c r="Z221" s="24"/>
      <c r="AA221" s="24"/>
      <c r="AB221" s="24"/>
      <c r="AC221" s="24"/>
      <c r="AD221" s="24"/>
      <c r="AE221" s="24"/>
      <c r="AF221" s="24"/>
      <c r="AG221" s="24"/>
      <c r="AH221" s="24">
        <f t="shared" si="36"/>
        <v>1</v>
      </c>
      <c r="AI221" s="44">
        <f t="shared" si="36"/>
        <v>0</v>
      </c>
      <c r="AJ221" s="22" t="s">
        <v>574</v>
      </c>
      <c r="AK221" s="309">
        <v>0.3</v>
      </c>
      <c r="AL221" s="269">
        <v>80000000</v>
      </c>
      <c r="AM221" s="45" t="s">
        <v>305</v>
      </c>
      <c r="AN221" s="45" t="s">
        <v>306</v>
      </c>
      <c r="AO221" s="45" t="s">
        <v>575</v>
      </c>
      <c r="AP221" s="25" t="s">
        <v>307</v>
      </c>
      <c r="AQ221" s="72"/>
    </row>
    <row r="222" spans="1:43" s="46" customFormat="1" ht="84.75" hidden="1" customHeight="1" x14ac:dyDescent="0.25">
      <c r="A222" s="42" t="s">
        <v>41</v>
      </c>
      <c r="B222" s="43" t="s">
        <v>437</v>
      </c>
      <c r="C222" s="43">
        <v>424</v>
      </c>
      <c r="D222" s="22" t="s">
        <v>572</v>
      </c>
      <c r="E222" s="22" t="s">
        <v>576</v>
      </c>
      <c r="F222" s="23">
        <v>44805</v>
      </c>
      <c r="G222" s="23">
        <v>44865</v>
      </c>
      <c r="H222" s="271"/>
      <c r="I222" s="24">
        <v>0.1</v>
      </c>
      <c r="J222" s="24"/>
      <c r="K222" s="24"/>
      <c r="L222" s="24"/>
      <c r="M222" s="24"/>
      <c r="N222" s="24"/>
      <c r="O222" s="24"/>
      <c r="P222" s="24"/>
      <c r="Q222" s="24"/>
      <c r="R222" s="24"/>
      <c r="S222" s="24"/>
      <c r="T222" s="24"/>
      <c r="U222" s="24"/>
      <c r="V222" s="24"/>
      <c r="W222" s="24"/>
      <c r="X222" s="24"/>
      <c r="Y222" s="24"/>
      <c r="Z222" s="24">
        <v>0.5</v>
      </c>
      <c r="AA222" s="24"/>
      <c r="AB222" s="24">
        <v>0.5</v>
      </c>
      <c r="AC222" s="24"/>
      <c r="AD222" s="24"/>
      <c r="AE222" s="24"/>
      <c r="AF222" s="24"/>
      <c r="AG222" s="24"/>
      <c r="AH222" s="24">
        <f t="shared" si="36"/>
        <v>1</v>
      </c>
      <c r="AI222" s="44">
        <f t="shared" si="36"/>
        <v>0</v>
      </c>
      <c r="AJ222" s="22" t="s">
        <v>577</v>
      </c>
      <c r="AK222" s="302"/>
      <c r="AL222" s="270"/>
      <c r="AM222" s="45" t="s">
        <v>305</v>
      </c>
      <c r="AN222" s="45" t="s">
        <v>306</v>
      </c>
      <c r="AO222" s="45" t="s">
        <v>575</v>
      </c>
      <c r="AP222" s="25" t="s">
        <v>307</v>
      </c>
      <c r="AQ222" s="72"/>
    </row>
    <row r="223" spans="1:43" s="46" customFormat="1" ht="57" hidden="1" x14ac:dyDescent="0.25">
      <c r="A223" s="42" t="s">
        <v>41</v>
      </c>
      <c r="B223" s="43" t="s">
        <v>437</v>
      </c>
      <c r="C223" s="43">
        <v>424</v>
      </c>
      <c r="D223" s="22" t="s">
        <v>572</v>
      </c>
      <c r="E223" s="22" t="s">
        <v>578</v>
      </c>
      <c r="F223" s="23">
        <v>44866</v>
      </c>
      <c r="G223" s="23">
        <v>44925</v>
      </c>
      <c r="H223" s="271"/>
      <c r="I223" s="24">
        <v>0.3</v>
      </c>
      <c r="J223" s="24"/>
      <c r="K223" s="24"/>
      <c r="L223" s="24"/>
      <c r="M223" s="24"/>
      <c r="N223" s="24"/>
      <c r="O223" s="24"/>
      <c r="P223" s="24"/>
      <c r="Q223" s="24"/>
      <c r="R223" s="24"/>
      <c r="S223" s="24"/>
      <c r="T223" s="24"/>
      <c r="U223" s="24"/>
      <c r="V223" s="24"/>
      <c r="W223" s="24"/>
      <c r="X223" s="24"/>
      <c r="Y223" s="24"/>
      <c r="Z223" s="24"/>
      <c r="AA223" s="24"/>
      <c r="AB223" s="24"/>
      <c r="AC223" s="24"/>
      <c r="AD223" s="24">
        <v>0.5</v>
      </c>
      <c r="AE223" s="24"/>
      <c r="AF223" s="24">
        <v>0.5</v>
      </c>
      <c r="AG223" s="24"/>
      <c r="AH223" s="24">
        <f t="shared" si="36"/>
        <v>1</v>
      </c>
      <c r="AI223" s="44">
        <f t="shared" si="36"/>
        <v>0</v>
      </c>
      <c r="AJ223" s="22" t="s">
        <v>579</v>
      </c>
      <c r="AK223" s="302"/>
      <c r="AL223" s="277"/>
      <c r="AM223" s="45" t="s">
        <v>305</v>
      </c>
      <c r="AN223" s="45" t="s">
        <v>306</v>
      </c>
      <c r="AO223" s="45" t="s">
        <v>575</v>
      </c>
      <c r="AP223" s="25" t="s">
        <v>307</v>
      </c>
      <c r="AQ223" s="72"/>
    </row>
    <row r="224" spans="1:43" s="46" customFormat="1" ht="42.75" hidden="1" x14ac:dyDescent="0.25">
      <c r="A224" s="42" t="s">
        <v>41</v>
      </c>
      <c r="B224" s="43" t="s">
        <v>437</v>
      </c>
      <c r="C224" s="43">
        <v>424</v>
      </c>
      <c r="D224" s="22" t="s">
        <v>580</v>
      </c>
      <c r="E224" s="22" t="s">
        <v>581</v>
      </c>
      <c r="F224" s="23">
        <v>44593</v>
      </c>
      <c r="G224" s="23">
        <v>44895</v>
      </c>
      <c r="H224" s="271">
        <f>+I224+I225+I226+I393+I227+I228+I229</f>
        <v>1</v>
      </c>
      <c r="I224" s="24">
        <v>0.2</v>
      </c>
      <c r="J224" s="24">
        <v>0.1</v>
      </c>
      <c r="K224" s="24"/>
      <c r="L224" s="24">
        <v>0.15</v>
      </c>
      <c r="M224" s="24"/>
      <c r="N224" s="24">
        <v>0.2</v>
      </c>
      <c r="O224" s="24"/>
      <c r="P224" s="24">
        <v>0.2</v>
      </c>
      <c r="Q224" s="24"/>
      <c r="R224" s="24">
        <v>0.2</v>
      </c>
      <c r="S224" s="24"/>
      <c r="T224" s="24">
        <v>0.15</v>
      </c>
      <c r="U224" s="24"/>
      <c r="V224" s="24"/>
      <c r="W224" s="24"/>
      <c r="X224" s="24"/>
      <c r="Y224" s="24"/>
      <c r="Z224" s="24"/>
      <c r="AA224" s="24"/>
      <c r="AB224" s="24"/>
      <c r="AC224" s="24"/>
      <c r="AD224" s="24"/>
      <c r="AE224" s="24"/>
      <c r="AF224" s="24"/>
      <c r="AG224" s="24"/>
      <c r="AH224" s="24">
        <f t="shared" si="36"/>
        <v>1</v>
      </c>
      <c r="AI224" s="44">
        <f t="shared" si="36"/>
        <v>0</v>
      </c>
      <c r="AJ224" s="22" t="s">
        <v>543</v>
      </c>
      <c r="AK224" s="302">
        <v>224</v>
      </c>
      <c r="AL224" s="269">
        <v>3186037000</v>
      </c>
      <c r="AM224" s="45" t="s">
        <v>305</v>
      </c>
      <c r="AN224" s="45" t="s">
        <v>306</v>
      </c>
      <c r="AO224" s="45" t="s">
        <v>575</v>
      </c>
      <c r="AP224" s="25" t="s">
        <v>307</v>
      </c>
      <c r="AQ224" s="72"/>
    </row>
    <row r="225" spans="1:43" s="46" customFormat="1" ht="42.75" hidden="1" x14ac:dyDescent="0.25">
      <c r="A225" s="42" t="s">
        <v>41</v>
      </c>
      <c r="B225" s="43" t="s">
        <v>437</v>
      </c>
      <c r="C225" s="43">
        <v>424</v>
      </c>
      <c r="D225" s="22" t="s">
        <v>580</v>
      </c>
      <c r="E225" s="22" t="s">
        <v>582</v>
      </c>
      <c r="F225" s="23">
        <v>44621</v>
      </c>
      <c r="G225" s="23">
        <v>44895</v>
      </c>
      <c r="H225" s="271"/>
      <c r="I225" s="24">
        <v>0.05</v>
      </c>
      <c r="J225" s="24"/>
      <c r="K225" s="24"/>
      <c r="L225" s="24"/>
      <c r="M225" s="24"/>
      <c r="N225" s="24">
        <v>0.15</v>
      </c>
      <c r="O225" s="24"/>
      <c r="P225" s="24">
        <v>0.15</v>
      </c>
      <c r="Q225" s="24"/>
      <c r="R225" s="24">
        <v>0.1</v>
      </c>
      <c r="S225" s="24"/>
      <c r="T225" s="24">
        <v>0.1</v>
      </c>
      <c r="U225" s="24"/>
      <c r="V225" s="24">
        <v>0.1</v>
      </c>
      <c r="W225" s="24"/>
      <c r="X225" s="24">
        <v>0.1</v>
      </c>
      <c r="Y225" s="24"/>
      <c r="Z225" s="24">
        <v>0.1</v>
      </c>
      <c r="AA225" s="24"/>
      <c r="AB225" s="24">
        <v>0.1</v>
      </c>
      <c r="AC225" s="24"/>
      <c r="AD225" s="24">
        <v>0.1</v>
      </c>
      <c r="AE225" s="24"/>
      <c r="AF225" s="24"/>
      <c r="AG225" s="24"/>
      <c r="AH225" s="24">
        <f t="shared" si="36"/>
        <v>0.99999999999999989</v>
      </c>
      <c r="AI225" s="44">
        <f t="shared" si="36"/>
        <v>0</v>
      </c>
      <c r="AJ225" s="22" t="s">
        <v>545</v>
      </c>
      <c r="AK225" s="302"/>
      <c r="AL225" s="270"/>
      <c r="AM225" s="45" t="s">
        <v>305</v>
      </c>
      <c r="AN225" s="45" t="s">
        <v>306</v>
      </c>
      <c r="AO225" s="45" t="s">
        <v>575</v>
      </c>
      <c r="AP225" s="25" t="s">
        <v>307</v>
      </c>
      <c r="AQ225" s="72"/>
    </row>
    <row r="226" spans="1:43" s="46" customFormat="1" ht="99.75" hidden="1" x14ac:dyDescent="0.25">
      <c r="A226" s="42" t="s">
        <v>41</v>
      </c>
      <c r="B226" s="43" t="s">
        <v>437</v>
      </c>
      <c r="C226" s="43">
        <v>424</v>
      </c>
      <c r="D226" s="22" t="s">
        <v>580</v>
      </c>
      <c r="E226" s="22" t="s">
        <v>583</v>
      </c>
      <c r="F226" s="23">
        <v>44621</v>
      </c>
      <c r="G226" s="23">
        <v>44895</v>
      </c>
      <c r="H226" s="271"/>
      <c r="I226" s="24">
        <v>0.25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6"/>
        <v>0.99999999999999989</v>
      </c>
      <c r="AI226" s="44">
        <f t="shared" si="36"/>
        <v>0</v>
      </c>
      <c r="AJ226" s="22" t="s">
        <v>460</v>
      </c>
      <c r="AK226" s="302"/>
      <c r="AL226" s="270"/>
      <c r="AM226" s="45" t="s">
        <v>305</v>
      </c>
      <c r="AN226" s="45" t="s">
        <v>306</v>
      </c>
      <c r="AO226" s="45" t="s">
        <v>575</v>
      </c>
      <c r="AP226" s="25" t="s">
        <v>307</v>
      </c>
      <c r="AQ226" s="72"/>
    </row>
    <row r="227" spans="1:43" s="46" customFormat="1" ht="142.5" hidden="1" x14ac:dyDescent="0.25">
      <c r="A227" s="42" t="s">
        <v>41</v>
      </c>
      <c r="B227" s="43" t="s">
        <v>437</v>
      </c>
      <c r="C227" s="43">
        <v>424</v>
      </c>
      <c r="D227" s="22" t="s">
        <v>580</v>
      </c>
      <c r="E227" s="22" t="s">
        <v>584</v>
      </c>
      <c r="F227" s="23">
        <v>44564</v>
      </c>
      <c r="G227" s="23">
        <v>44864</v>
      </c>
      <c r="H227" s="271"/>
      <c r="I227" s="24">
        <v>0.25</v>
      </c>
      <c r="J227" s="24">
        <v>0.1</v>
      </c>
      <c r="K227" s="24"/>
      <c r="L227" s="24">
        <v>0.1</v>
      </c>
      <c r="M227" s="24"/>
      <c r="N227" s="24">
        <v>0.1</v>
      </c>
      <c r="O227" s="24"/>
      <c r="P227" s="24">
        <v>0.1</v>
      </c>
      <c r="Q227" s="24"/>
      <c r="R227" s="24">
        <v>0.1</v>
      </c>
      <c r="S227" s="24"/>
      <c r="T227" s="24">
        <v>0.1</v>
      </c>
      <c r="U227" s="24"/>
      <c r="V227" s="24">
        <v>0.1</v>
      </c>
      <c r="W227" s="24"/>
      <c r="X227" s="24">
        <v>0.1</v>
      </c>
      <c r="Y227" s="24"/>
      <c r="Z227" s="24">
        <v>0.1</v>
      </c>
      <c r="AA227" s="24"/>
      <c r="AB227" s="24">
        <v>0.1</v>
      </c>
      <c r="AC227" s="24"/>
      <c r="AD227" s="24"/>
      <c r="AE227" s="24"/>
      <c r="AF227" s="24"/>
      <c r="AG227" s="24"/>
      <c r="AH227" s="24">
        <f t="shared" si="36"/>
        <v>0.99999999999999989</v>
      </c>
      <c r="AI227" s="44">
        <f t="shared" si="36"/>
        <v>0</v>
      </c>
      <c r="AJ227" s="22" t="s">
        <v>585</v>
      </c>
      <c r="AK227" s="302"/>
      <c r="AL227" s="270"/>
      <c r="AM227" s="45" t="s">
        <v>305</v>
      </c>
      <c r="AN227" s="45" t="s">
        <v>306</v>
      </c>
      <c r="AO227" s="45" t="s">
        <v>575</v>
      </c>
      <c r="AP227" s="25" t="s">
        <v>307</v>
      </c>
      <c r="AQ227" s="72"/>
    </row>
    <row r="228" spans="1:43" s="46" customFormat="1" ht="42.75" hidden="1" x14ac:dyDescent="0.25">
      <c r="A228" s="42" t="s">
        <v>41</v>
      </c>
      <c r="B228" s="43" t="s">
        <v>437</v>
      </c>
      <c r="C228" s="43">
        <v>424</v>
      </c>
      <c r="D228" s="22" t="s">
        <v>580</v>
      </c>
      <c r="E228" s="22" t="s">
        <v>586</v>
      </c>
      <c r="F228" s="23">
        <v>44564</v>
      </c>
      <c r="G228" s="23">
        <v>44925</v>
      </c>
      <c r="H228" s="271"/>
      <c r="I228" s="24">
        <v>0.2</v>
      </c>
      <c r="J228" s="24">
        <v>0.08</v>
      </c>
      <c r="K228" s="24"/>
      <c r="L228" s="24">
        <v>0.08</v>
      </c>
      <c r="M228" s="24"/>
      <c r="N228" s="24">
        <v>0.1</v>
      </c>
      <c r="O228" s="24"/>
      <c r="P228" s="24">
        <v>0.08</v>
      </c>
      <c r="Q228" s="24"/>
      <c r="R228" s="24">
        <v>0.08</v>
      </c>
      <c r="S228" s="24"/>
      <c r="T228" s="24">
        <v>0.1</v>
      </c>
      <c r="U228" s="24"/>
      <c r="V228" s="24">
        <v>0.08</v>
      </c>
      <c r="W228" s="24"/>
      <c r="X228" s="24">
        <v>0.08</v>
      </c>
      <c r="Y228" s="24"/>
      <c r="Z228" s="24">
        <v>0.08</v>
      </c>
      <c r="AA228" s="24"/>
      <c r="AB228" s="24">
        <v>0.08</v>
      </c>
      <c r="AC228" s="24"/>
      <c r="AD228" s="24">
        <v>0.08</v>
      </c>
      <c r="AE228" s="24"/>
      <c r="AF228" s="24">
        <v>0.08</v>
      </c>
      <c r="AG228" s="24"/>
      <c r="AH228" s="24">
        <f t="shared" si="36"/>
        <v>0.99999999999999978</v>
      </c>
      <c r="AI228" s="44">
        <f t="shared" si="36"/>
        <v>0</v>
      </c>
      <c r="AJ228" s="22" t="s">
        <v>587</v>
      </c>
      <c r="AK228" s="302"/>
      <c r="AL228" s="270"/>
      <c r="AM228" s="45" t="s">
        <v>305</v>
      </c>
      <c r="AN228" s="45" t="s">
        <v>306</v>
      </c>
      <c r="AO228" s="45" t="s">
        <v>575</v>
      </c>
      <c r="AP228" s="25" t="s">
        <v>307</v>
      </c>
      <c r="AQ228" s="72"/>
    </row>
    <row r="229" spans="1:43" s="46" customFormat="1" ht="87" hidden="1" customHeight="1" x14ac:dyDescent="0.25">
      <c r="A229" s="42" t="s">
        <v>41</v>
      </c>
      <c r="B229" s="43" t="s">
        <v>437</v>
      </c>
      <c r="C229" s="43">
        <v>424</v>
      </c>
      <c r="D229" s="22" t="s">
        <v>580</v>
      </c>
      <c r="E229" s="22" t="s">
        <v>588</v>
      </c>
      <c r="F229" s="23">
        <v>44743</v>
      </c>
      <c r="G229" s="23">
        <v>44925</v>
      </c>
      <c r="H229" s="271"/>
      <c r="I229" s="24">
        <v>0.05</v>
      </c>
      <c r="J229" s="24"/>
      <c r="K229" s="24"/>
      <c r="L229" s="24"/>
      <c r="M229" s="24"/>
      <c r="N229" s="24"/>
      <c r="O229" s="24"/>
      <c r="P229" s="24"/>
      <c r="Q229" s="24"/>
      <c r="R229" s="24"/>
      <c r="S229" s="24"/>
      <c r="T229" s="24"/>
      <c r="U229" s="24"/>
      <c r="V229" s="24">
        <v>0.1</v>
      </c>
      <c r="W229" s="24"/>
      <c r="X229" s="24">
        <v>0.15</v>
      </c>
      <c r="Y229" s="24"/>
      <c r="Z229" s="24">
        <v>0.2</v>
      </c>
      <c r="AA229" s="24"/>
      <c r="AB229" s="24">
        <v>0.2</v>
      </c>
      <c r="AC229" s="24"/>
      <c r="AD229" s="24">
        <v>0.2</v>
      </c>
      <c r="AE229" s="24"/>
      <c r="AF229" s="24">
        <v>0.15</v>
      </c>
      <c r="AG229" s="24"/>
      <c r="AH229" s="24">
        <f t="shared" si="36"/>
        <v>1</v>
      </c>
      <c r="AI229" s="44">
        <f t="shared" si="36"/>
        <v>0</v>
      </c>
      <c r="AJ229" s="22" t="s">
        <v>551</v>
      </c>
      <c r="AK229" s="302"/>
      <c r="AL229" s="270"/>
      <c r="AM229" s="45" t="s">
        <v>305</v>
      </c>
      <c r="AN229" s="45" t="s">
        <v>306</v>
      </c>
      <c r="AO229" s="45" t="s">
        <v>575</v>
      </c>
      <c r="AP229" s="25" t="s">
        <v>307</v>
      </c>
      <c r="AQ229" s="72"/>
    </row>
    <row r="230" spans="1:43" s="46" customFormat="1" ht="42.75" hidden="1" x14ac:dyDescent="0.25">
      <c r="A230" s="42" t="s">
        <v>41</v>
      </c>
      <c r="B230" s="43" t="s">
        <v>437</v>
      </c>
      <c r="C230" s="43">
        <v>424</v>
      </c>
      <c r="D230" s="22" t="s">
        <v>589</v>
      </c>
      <c r="E230" s="22" t="s">
        <v>590</v>
      </c>
      <c r="F230" s="23">
        <v>44682</v>
      </c>
      <c r="G230" s="23">
        <v>44895</v>
      </c>
      <c r="H230" s="264">
        <f>+I230+I233+I234+I236+I237</f>
        <v>1</v>
      </c>
      <c r="I230" s="24">
        <v>0.2</v>
      </c>
      <c r="J230" s="24"/>
      <c r="K230" s="24"/>
      <c r="L230" s="24"/>
      <c r="M230" s="24"/>
      <c r="N230" s="24"/>
      <c r="O230" s="24"/>
      <c r="P230" s="24"/>
      <c r="Q230" s="24"/>
      <c r="R230" s="24">
        <v>0.2</v>
      </c>
      <c r="S230" s="24"/>
      <c r="T230" s="24">
        <v>0.2</v>
      </c>
      <c r="U230" s="24"/>
      <c r="V230" s="24">
        <v>0.2</v>
      </c>
      <c r="W230" s="24"/>
      <c r="X230" s="24">
        <v>0.2</v>
      </c>
      <c r="Y230" s="24"/>
      <c r="Z230" s="24">
        <v>0.1</v>
      </c>
      <c r="AA230" s="24"/>
      <c r="AB230" s="24">
        <v>0.05</v>
      </c>
      <c r="AC230" s="24"/>
      <c r="AD230" s="24">
        <v>0.05</v>
      </c>
      <c r="AE230" s="24"/>
      <c r="AF230" s="24"/>
      <c r="AG230" s="24"/>
      <c r="AH230" s="24">
        <f t="shared" si="36"/>
        <v>1</v>
      </c>
      <c r="AI230" s="44">
        <f t="shared" si="36"/>
        <v>0</v>
      </c>
      <c r="AJ230" s="22" t="s">
        <v>543</v>
      </c>
      <c r="AK230" s="290">
        <v>1845</v>
      </c>
      <c r="AL230" s="270"/>
      <c r="AM230" s="45" t="s">
        <v>305</v>
      </c>
      <c r="AN230" s="45" t="s">
        <v>591</v>
      </c>
      <c r="AO230" s="45" t="s">
        <v>575</v>
      </c>
      <c r="AP230" s="25" t="s">
        <v>307</v>
      </c>
      <c r="AQ230" s="72"/>
    </row>
    <row r="231" spans="1:43" s="75" customFormat="1" ht="42.75" x14ac:dyDescent="0.25">
      <c r="A231" s="69" t="s">
        <v>41</v>
      </c>
      <c r="B231" s="70" t="s">
        <v>437</v>
      </c>
      <c r="C231" s="70">
        <v>424</v>
      </c>
      <c r="D231" s="71" t="s">
        <v>589</v>
      </c>
      <c r="E231" s="71" t="s">
        <v>592</v>
      </c>
      <c r="F231" s="81">
        <v>44684</v>
      </c>
      <c r="G231" s="81">
        <v>44711</v>
      </c>
      <c r="H231" s="265"/>
      <c r="I231" s="68">
        <v>0.2</v>
      </c>
      <c r="J231" s="68"/>
      <c r="K231" s="68"/>
      <c r="L231" s="68"/>
      <c r="M231" s="68"/>
      <c r="N231" s="68"/>
      <c r="O231" s="68"/>
      <c r="P231" s="68"/>
      <c r="Q231" s="68"/>
      <c r="R231" s="68">
        <v>1</v>
      </c>
      <c r="S231" s="68"/>
      <c r="T231" s="68"/>
      <c r="U231" s="68"/>
      <c r="V231" s="68"/>
      <c r="W231" s="68"/>
      <c r="X231" s="68"/>
      <c r="Y231" s="68"/>
      <c r="Z231" s="68"/>
      <c r="AA231" s="68"/>
      <c r="AB231" s="68"/>
      <c r="AC231" s="68"/>
      <c r="AD231" s="68"/>
      <c r="AE231" s="68"/>
      <c r="AF231" s="68"/>
      <c r="AG231" s="68"/>
      <c r="AH231" s="68">
        <f t="shared" si="36"/>
        <v>1</v>
      </c>
      <c r="AI231" s="77">
        <f t="shared" si="36"/>
        <v>0</v>
      </c>
      <c r="AJ231" s="71" t="s">
        <v>593</v>
      </c>
      <c r="AK231" s="291"/>
      <c r="AL231" s="270"/>
      <c r="AM231" s="78" t="s">
        <v>305</v>
      </c>
      <c r="AN231" s="78" t="s">
        <v>591</v>
      </c>
      <c r="AO231" s="78" t="s">
        <v>575</v>
      </c>
      <c r="AP231" s="79" t="s">
        <v>307</v>
      </c>
      <c r="AQ231" s="321" t="s">
        <v>966</v>
      </c>
    </row>
    <row r="232" spans="1:43" s="75" customFormat="1" ht="42.75" x14ac:dyDescent="0.25">
      <c r="A232" s="69" t="s">
        <v>41</v>
      </c>
      <c r="B232" s="70" t="s">
        <v>437</v>
      </c>
      <c r="C232" s="70">
        <v>424</v>
      </c>
      <c r="D232" s="71" t="s">
        <v>589</v>
      </c>
      <c r="E232" s="71" t="s">
        <v>592</v>
      </c>
      <c r="F232" s="81">
        <v>44684</v>
      </c>
      <c r="G232" s="93">
        <v>44804</v>
      </c>
      <c r="H232" s="265"/>
      <c r="I232" s="68">
        <v>0.2</v>
      </c>
      <c r="J232" s="68"/>
      <c r="K232" s="68"/>
      <c r="L232" s="68"/>
      <c r="M232" s="68"/>
      <c r="N232" s="68"/>
      <c r="O232" s="68"/>
      <c r="P232" s="68"/>
      <c r="Q232" s="68"/>
      <c r="R232" s="68">
        <v>0.1</v>
      </c>
      <c r="S232" s="68"/>
      <c r="T232" s="68">
        <v>0.1</v>
      </c>
      <c r="U232" s="68"/>
      <c r="V232" s="68">
        <v>0.1</v>
      </c>
      <c r="W232" s="68"/>
      <c r="X232" s="76">
        <v>0.7</v>
      </c>
      <c r="Y232" s="68"/>
      <c r="Z232" s="68"/>
      <c r="AA232" s="68"/>
      <c r="AB232" s="68"/>
      <c r="AC232" s="68"/>
      <c r="AD232" s="68"/>
      <c r="AE232" s="68"/>
      <c r="AF232" s="68"/>
      <c r="AG232" s="68"/>
      <c r="AH232" s="68">
        <f t="shared" ref="AH232" si="37">+J232+L232+N232+P232+R232+T232+V232+X232+Z232+AB232+AD232+AF232</f>
        <v>1</v>
      </c>
      <c r="AI232" s="77">
        <f t="shared" ref="AI232" si="38">+K232+M232+O232+Q232+S232+U232+W232+Y232+AA232+AC232+AE232+AG232</f>
        <v>0</v>
      </c>
      <c r="AJ232" s="71" t="s">
        <v>593</v>
      </c>
      <c r="AK232" s="291"/>
      <c r="AL232" s="270"/>
      <c r="AM232" s="78" t="s">
        <v>305</v>
      </c>
      <c r="AN232" s="78" t="s">
        <v>591</v>
      </c>
      <c r="AO232" s="78" t="s">
        <v>575</v>
      </c>
      <c r="AP232" s="79" t="s">
        <v>307</v>
      </c>
      <c r="AQ232" s="322"/>
    </row>
    <row r="233" spans="1:43" s="46" customFormat="1" ht="42.75" hidden="1" x14ac:dyDescent="0.25">
      <c r="A233" s="42" t="s">
        <v>41</v>
      </c>
      <c r="B233" s="43" t="s">
        <v>437</v>
      </c>
      <c r="C233" s="43">
        <v>424</v>
      </c>
      <c r="D233" s="22" t="s">
        <v>589</v>
      </c>
      <c r="E233" s="22" t="s">
        <v>594</v>
      </c>
      <c r="F233" s="23">
        <v>44621</v>
      </c>
      <c r="G233" s="23">
        <v>44742</v>
      </c>
      <c r="H233" s="265"/>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6"/>
        <v>1</v>
      </c>
      <c r="AI233" s="44">
        <f t="shared" si="36"/>
        <v>0</v>
      </c>
      <c r="AJ233" s="22" t="s">
        <v>545</v>
      </c>
      <c r="AK233" s="291"/>
      <c r="AL233" s="270"/>
      <c r="AM233" s="45" t="s">
        <v>305</v>
      </c>
      <c r="AN233" s="45" t="s">
        <v>591</v>
      </c>
      <c r="AO233" s="45" t="s">
        <v>575</v>
      </c>
      <c r="AP233" s="25" t="s">
        <v>307</v>
      </c>
      <c r="AQ233" s="72"/>
    </row>
    <row r="234" spans="1:43" s="75" customFormat="1" ht="71.25" x14ac:dyDescent="0.25">
      <c r="A234" s="69" t="s">
        <v>41</v>
      </c>
      <c r="B234" s="70" t="s">
        <v>437</v>
      </c>
      <c r="C234" s="70">
        <v>424</v>
      </c>
      <c r="D234" s="71" t="s">
        <v>589</v>
      </c>
      <c r="E234" s="71" t="s">
        <v>595</v>
      </c>
      <c r="F234" s="81">
        <v>44621</v>
      </c>
      <c r="G234" s="81">
        <v>44742</v>
      </c>
      <c r="H234" s="265"/>
      <c r="I234" s="68">
        <v>0.3</v>
      </c>
      <c r="J234" s="68"/>
      <c r="K234" s="68"/>
      <c r="L234" s="68"/>
      <c r="M234" s="68"/>
      <c r="N234" s="68">
        <v>0.2</v>
      </c>
      <c r="O234" s="68"/>
      <c r="P234" s="68">
        <v>0.2</v>
      </c>
      <c r="Q234" s="68"/>
      <c r="R234" s="68">
        <v>0.3</v>
      </c>
      <c r="S234" s="68"/>
      <c r="T234" s="68">
        <v>0.3</v>
      </c>
      <c r="U234" s="68"/>
      <c r="V234" s="68"/>
      <c r="W234" s="68"/>
      <c r="X234" s="68"/>
      <c r="Y234" s="68"/>
      <c r="Z234" s="68"/>
      <c r="AA234" s="68"/>
      <c r="AB234" s="68"/>
      <c r="AC234" s="68"/>
      <c r="AD234" s="68"/>
      <c r="AE234" s="68"/>
      <c r="AF234" s="68"/>
      <c r="AG234" s="68"/>
      <c r="AH234" s="68">
        <f t="shared" si="36"/>
        <v>1</v>
      </c>
      <c r="AI234" s="77">
        <f t="shared" si="36"/>
        <v>0</v>
      </c>
      <c r="AJ234" s="71" t="s">
        <v>460</v>
      </c>
      <c r="AK234" s="291"/>
      <c r="AL234" s="270"/>
      <c r="AM234" s="78" t="s">
        <v>305</v>
      </c>
      <c r="AN234" s="78" t="s">
        <v>591</v>
      </c>
      <c r="AO234" s="78" t="s">
        <v>575</v>
      </c>
      <c r="AP234" s="79" t="s">
        <v>307</v>
      </c>
      <c r="AQ234" s="321" t="s">
        <v>967</v>
      </c>
    </row>
    <row r="235" spans="1:43" s="75" customFormat="1" ht="71.25" x14ac:dyDescent="0.25">
      <c r="A235" s="69" t="s">
        <v>41</v>
      </c>
      <c r="B235" s="70" t="s">
        <v>437</v>
      </c>
      <c r="C235" s="70">
        <v>424</v>
      </c>
      <c r="D235" s="71" t="s">
        <v>589</v>
      </c>
      <c r="E235" s="71" t="s">
        <v>595</v>
      </c>
      <c r="F235" s="81">
        <v>44621</v>
      </c>
      <c r="G235" s="93">
        <v>44895</v>
      </c>
      <c r="H235" s="265"/>
      <c r="I235" s="68">
        <v>0.3</v>
      </c>
      <c r="J235" s="68"/>
      <c r="K235" s="68"/>
      <c r="L235" s="68"/>
      <c r="M235" s="68"/>
      <c r="N235" s="68">
        <v>0.2</v>
      </c>
      <c r="O235" s="68"/>
      <c r="P235" s="68">
        <v>0.2</v>
      </c>
      <c r="Q235" s="68"/>
      <c r="R235" s="76">
        <v>0.1</v>
      </c>
      <c r="S235" s="68"/>
      <c r="T235" s="76">
        <v>0.1</v>
      </c>
      <c r="U235" s="68"/>
      <c r="V235" s="76">
        <v>0.1</v>
      </c>
      <c r="W235" s="68"/>
      <c r="X235" s="76">
        <v>0.1</v>
      </c>
      <c r="Y235" s="68"/>
      <c r="Z235" s="76">
        <v>0.1</v>
      </c>
      <c r="AA235" s="68"/>
      <c r="AB235" s="76">
        <v>0.05</v>
      </c>
      <c r="AC235" s="68"/>
      <c r="AD235" s="76">
        <v>0.05</v>
      </c>
      <c r="AE235" s="68"/>
      <c r="AF235" s="68"/>
      <c r="AG235" s="68"/>
      <c r="AH235" s="68">
        <f t="shared" ref="AH235" si="39">+J235+L235+N235+P235+R235+T235+V235+X235+Z235+AB235+AD235+AF235</f>
        <v>1</v>
      </c>
      <c r="AI235" s="77">
        <f t="shared" ref="AI235" si="40">+K235+M235+O235+Q235+S235+U235+W235+Y235+AA235+AC235+AE235+AG235</f>
        <v>0</v>
      </c>
      <c r="AJ235" s="71" t="s">
        <v>460</v>
      </c>
      <c r="AK235" s="291"/>
      <c r="AL235" s="270"/>
      <c r="AM235" s="78" t="s">
        <v>305</v>
      </c>
      <c r="AN235" s="78" t="s">
        <v>591</v>
      </c>
      <c r="AO235" s="78" t="s">
        <v>575</v>
      </c>
      <c r="AP235" s="79" t="s">
        <v>307</v>
      </c>
      <c r="AQ235" s="322"/>
    </row>
    <row r="236" spans="1:43" s="46" customFormat="1" ht="114" hidden="1" x14ac:dyDescent="0.25">
      <c r="A236" s="42" t="s">
        <v>41</v>
      </c>
      <c r="B236" s="43" t="s">
        <v>437</v>
      </c>
      <c r="C236" s="43">
        <v>424</v>
      </c>
      <c r="D236" s="22" t="s">
        <v>589</v>
      </c>
      <c r="E236" s="22" t="s">
        <v>596</v>
      </c>
      <c r="F236" s="23">
        <v>44593</v>
      </c>
      <c r="G236" s="23">
        <v>44895</v>
      </c>
      <c r="H236" s="265"/>
      <c r="I236" s="24">
        <v>0.4</v>
      </c>
      <c r="J236" s="24"/>
      <c r="K236" s="24"/>
      <c r="L236" s="24">
        <v>0.1</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c r="AG236" s="24"/>
      <c r="AH236" s="24">
        <f t="shared" si="36"/>
        <v>0.99999999999999989</v>
      </c>
      <c r="AI236" s="44">
        <f t="shared" si="36"/>
        <v>0</v>
      </c>
      <c r="AJ236" s="22" t="s">
        <v>597</v>
      </c>
      <c r="AK236" s="291"/>
      <c r="AL236" s="270"/>
      <c r="AM236" s="45" t="s">
        <v>305</v>
      </c>
      <c r="AN236" s="45" t="s">
        <v>591</v>
      </c>
      <c r="AO236" s="45" t="s">
        <v>575</v>
      </c>
      <c r="AP236" s="25" t="s">
        <v>307</v>
      </c>
      <c r="AQ236" s="72"/>
    </row>
    <row r="237" spans="1:43" s="46" customFormat="1" ht="57" hidden="1" x14ac:dyDescent="0.25">
      <c r="A237" s="42" t="s">
        <v>41</v>
      </c>
      <c r="B237" s="43" t="s">
        <v>437</v>
      </c>
      <c r="C237" s="43">
        <v>424</v>
      </c>
      <c r="D237" s="22" t="s">
        <v>589</v>
      </c>
      <c r="E237" s="22" t="s">
        <v>598</v>
      </c>
      <c r="F237" s="23">
        <v>44774</v>
      </c>
      <c r="G237" s="23">
        <v>44803</v>
      </c>
      <c r="H237" s="266"/>
      <c r="I237" s="24">
        <v>0.05</v>
      </c>
      <c r="J237" s="24"/>
      <c r="K237" s="24"/>
      <c r="L237" s="24"/>
      <c r="M237" s="24"/>
      <c r="N237" s="24"/>
      <c r="O237" s="24"/>
      <c r="P237" s="24"/>
      <c r="Q237" s="24"/>
      <c r="R237" s="24"/>
      <c r="S237" s="24"/>
      <c r="T237" s="24"/>
      <c r="U237" s="24"/>
      <c r="V237" s="24"/>
      <c r="W237" s="24"/>
      <c r="X237" s="24">
        <v>1</v>
      </c>
      <c r="Y237" s="24"/>
      <c r="Z237" s="24"/>
      <c r="AA237" s="24"/>
      <c r="AB237" s="24"/>
      <c r="AC237" s="24"/>
      <c r="AD237" s="24"/>
      <c r="AE237" s="24"/>
      <c r="AF237" s="24"/>
      <c r="AG237" s="24"/>
      <c r="AH237" s="24">
        <f t="shared" ref="AH237:AI253" si="41">+J237+L237+N237+P237+R237+T237+V237+X237+Z237+AB237+AD237+AF237</f>
        <v>1</v>
      </c>
      <c r="AI237" s="44">
        <f t="shared" si="41"/>
        <v>0</v>
      </c>
      <c r="AJ237" s="22" t="s">
        <v>551</v>
      </c>
      <c r="AK237" s="292"/>
      <c r="AL237" s="277"/>
      <c r="AM237" s="45" t="s">
        <v>305</v>
      </c>
      <c r="AN237" s="45" t="s">
        <v>591</v>
      </c>
      <c r="AO237" s="45" t="s">
        <v>575</v>
      </c>
      <c r="AP237" s="25" t="s">
        <v>307</v>
      </c>
      <c r="AQ237" s="72"/>
    </row>
    <row r="238" spans="1:43" s="46" customFormat="1" ht="48" hidden="1" customHeight="1" x14ac:dyDescent="0.25">
      <c r="A238" s="42" t="s">
        <v>41</v>
      </c>
      <c r="B238" s="43" t="s">
        <v>437</v>
      </c>
      <c r="C238" s="43">
        <v>424</v>
      </c>
      <c r="D238" s="22" t="s">
        <v>599</v>
      </c>
      <c r="E238" s="22" t="s">
        <v>600</v>
      </c>
      <c r="F238" s="23">
        <v>44593</v>
      </c>
      <c r="G238" s="23">
        <v>44408</v>
      </c>
      <c r="H238" s="41">
        <v>1</v>
      </c>
      <c r="I238" s="48">
        <v>1</v>
      </c>
      <c r="J238" s="47"/>
      <c r="K238" s="47"/>
      <c r="L238" s="48">
        <v>0.1</v>
      </c>
      <c r="M238" s="47"/>
      <c r="N238" s="48">
        <v>0.15</v>
      </c>
      <c r="O238" s="47"/>
      <c r="P238" s="48">
        <v>0.15</v>
      </c>
      <c r="Q238" s="47"/>
      <c r="R238" s="48">
        <v>0.2</v>
      </c>
      <c r="S238" s="47"/>
      <c r="T238" s="48">
        <v>0.2</v>
      </c>
      <c r="U238" s="47"/>
      <c r="V238" s="48">
        <v>0.2</v>
      </c>
      <c r="W238" s="47"/>
      <c r="X238" s="47"/>
      <c r="Y238" s="47"/>
      <c r="Z238" s="47"/>
      <c r="AA238" s="47"/>
      <c r="AB238" s="47"/>
      <c r="AC238" s="47"/>
      <c r="AD238" s="47"/>
      <c r="AE238" s="47"/>
      <c r="AF238" s="47"/>
      <c r="AG238" s="47"/>
      <c r="AH238" s="24">
        <f>+J238+L238+N238+P238+R238+T238+V238+X238+Z238+AB238+AD238+AF238</f>
        <v>1</v>
      </c>
      <c r="AI238" s="44">
        <f>+K238+M238+O238+Q238+S238+U238+W238+Y238+AA238+AC238+AE238+AG238</f>
        <v>0</v>
      </c>
      <c r="AJ238" s="22" t="s">
        <v>601</v>
      </c>
      <c r="AK238" s="47">
        <v>27.5</v>
      </c>
      <c r="AL238" s="66">
        <v>45000000</v>
      </c>
      <c r="AM238" s="45" t="s">
        <v>305</v>
      </c>
      <c r="AN238" s="45" t="s">
        <v>306</v>
      </c>
      <c r="AO238" s="45" t="s">
        <v>575</v>
      </c>
      <c r="AP238" s="25" t="s">
        <v>307</v>
      </c>
      <c r="AQ238" s="72"/>
    </row>
    <row r="239" spans="1:43" s="46" customFormat="1" ht="42.75" hidden="1" x14ac:dyDescent="0.25">
      <c r="A239" s="42" t="s">
        <v>41</v>
      </c>
      <c r="B239" s="43" t="s">
        <v>437</v>
      </c>
      <c r="C239" s="43">
        <v>424</v>
      </c>
      <c r="D239" s="22" t="s">
        <v>602</v>
      </c>
      <c r="E239" s="22" t="s">
        <v>603</v>
      </c>
      <c r="F239" s="23">
        <v>44501</v>
      </c>
      <c r="G239" s="23">
        <v>44895</v>
      </c>
      <c r="H239" s="264">
        <f>+I239+I240+I241+I242+I243+I244+I245+I246</f>
        <v>1</v>
      </c>
      <c r="I239" s="24">
        <v>0.1</v>
      </c>
      <c r="J239" s="24"/>
      <c r="K239" s="24"/>
      <c r="L239" s="24"/>
      <c r="M239" s="24"/>
      <c r="N239" s="24"/>
      <c r="O239" s="24"/>
      <c r="P239" s="24"/>
      <c r="Q239" s="24"/>
      <c r="R239" s="24"/>
      <c r="S239" s="24"/>
      <c r="T239" s="24"/>
      <c r="U239" s="24"/>
      <c r="V239" s="24"/>
      <c r="W239" s="24"/>
      <c r="X239" s="24"/>
      <c r="Y239" s="24"/>
      <c r="Z239" s="24"/>
      <c r="AA239" s="24"/>
      <c r="AB239" s="24"/>
      <c r="AC239" s="24"/>
      <c r="AD239" s="24">
        <v>1</v>
      </c>
      <c r="AE239" s="24"/>
      <c r="AF239" s="24"/>
      <c r="AG239" s="24"/>
      <c r="AH239" s="24">
        <f t="shared" si="41"/>
        <v>1</v>
      </c>
      <c r="AI239" s="44">
        <f>+K239+M239+O239+Q239+S239+U239+W239+Y239+AA239+AC239+AE239+AG239</f>
        <v>0</v>
      </c>
      <c r="AJ239" s="22" t="s">
        <v>604</v>
      </c>
      <c r="AK239" s="47" t="s">
        <v>82</v>
      </c>
      <c r="AL239" s="47" t="s">
        <v>82</v>
      </c>
      <c r="AM239" s="45" t="s">
        <v>305</v>
      </c>
      <c r="AN239" s="45" t="s">
        <v>306</v>
      </c>
      <c r="AO239" s="45" t="s">
        <v>575</v>
      </c>
      <c r="AP239" s="25" t="s">
        <v>307</v>
      </c>
      <c r="AQ239" s="72"/>
    </row>
    <row r="240" spans="1:43" s="46" customFormat="1" ht="42.75" hidden="1" x14ac:dyDescent="0.25">
      <c r="A240" s="42" t="s">
        <v>41</v>
      </c>
      <c r="B240" s="43" t="s">
        <v>437</v>
      </c>
      <c r="C240" s="43">
        <v>424</v>
      </c>
      <c r="D240" s="22" t="s">
        <v>602</v>
      </c>
      <c r="E240" s="22" t="s">
        <v>605</v>
      </c>
      <c r="F240" s="23">
        <v>44774</v>
      </c>
      <c r="G240" s="23">
        <v>44803</v>
      </c>
      <c r="H240" s="265"/>
      <c r="I240" s="24">
        <v>0.1</v>
      </c>
      <c r="J240" s="24"/>
      <c r="K240" s="24"/>
      <c r="L240" s="24"/>
      <c r="M240" s="24"/>
      <c r="N240" s="24"/>
      <c r="O240" s="24"/>
      <c r="P240" s="24"/>
      <c r="Q240" s="24"/>
      <c r="R240" s="24"/>
      <c r="S240" s="24"/>
      <c r="T240" s="24"/>
      <c r="U240" s="24"/>
      <c r="V240" s="24"/>
      <c r="W240" s="24"/>
      <c r="X240" s="24">
        <v>1</v>
      </c>
      <c r="Y240" s="24"/>
      <c r="Z240" s="24"/>
      <c r="AA240" s="24"/>
      <c r="AB240" s="24"/>
      <c r="AC240" s="24"/>
      <c r="AD240" s="24"/>
      <c r="AE240" s="24"/>
      <c r="AF240" s="24"/>
      <c r="AG240" s="24"/>
      <c r="AH240" s="24">
        <f t="shared" si="41"/>
        <v>1</v>
      </c>
      <c r="AI240" s="44">
        <f t="shared" si="41"/>
        <v>0</v>
      </c>
      <c r="AJ240" s="22" t="s">
        <v>604</v>
      </c>
      <c r="AK240" s="47" t="s">
        <v>82</v>
      </c>
      <c r="AL240" s="47" t="s">
        <v>82</v>
      </c>
      <c r="AM240" s="45" t="s">
        <v>305</v>
      </c>
      <c r="AN240" s="45" t="s">
        <v>306</v>
      </c>
      <c r="AO240" s="45" t="s">
        <v>575</v>
      </c>
      <c r="AP240" s="25" t="s">
        <v>307</v>
      </c>
      <c r="AQ240" s="72"/>
    </row>
    <row r="241" spans="1:43" s="46" customFormat="1" ht="42.75" hidden="1" x14ac:dyDescent="0.25">
      <c r="A241" s="42" t="s">
        <v>41</v>
      </c>
      <c r="B241" s="43" t="s">
        <v>437</v>
      </c>
      <c r="C241" s="43">
        <v>424</v>
      </c>
      <c r="D241" s="22" t="s">
        <v>602</v>
      </c>
      <c r="E241" s="22" t="s">
        <v>606</v>
      </c>
      <c r="F241" s="23">
        <v>44652</v>
      </c>
      <c r="G241" s="23">
        <v>44681</v>
      </c>
      <c r="H241" s="265"/>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+J241+L241+N241+P241+R241+T241+V241+X241+Z241+AB241+AD241+AF241</f>
        <v>1</v>
      </c>
      <c r="AI241" s="44">
        <f t="shared" si="41"/>
        <v>0</v>
      </c>
      <c r="AJ241" s="22" t="s">
        <v>607</v>
      </c>
      <c r="AK241" s="47" t="s">
        <v>82</v>
      </c>
      <c r="AL241" s="47" t="s">
        <v>82</v>
      </c>
      <c r="AM241" s="45" t="s">
        <v>305</v>
      </c>
      <c r="AN241" s="45" t="s">
        <v>306</v>
      </c>
      <c r="AO241" s="45" t="s">
        <v>575</v>
      </c>
      <c r="AP241" s="25" t="s">
        <v>307</v>
      </c>
      <c r="AQ241" s="72"/>
    </row>
    <row r="242" spans="1:43" s="46" customFormat="1" ht="42.75" hidden="1" x14ac:dyDescent="0.25">
      <c r="A242" s="42" t="s">
        <v>41</v>
      </c>
      <c r="B242" s="43" t="s">
        <v>437</v>
      </c>
      <c r="C242" s="43">
        <v>424</v>
      </c>
      <c r="D242" s="22" t="s">
        <v>602</v>
      </c>
      <c r="E242" s="22" t="s">
        <v>608</v>
      </c>
      <c r="F242" s="23">
        <v>44743</v>
      </c>
      <c r="G242" s="23">
        <v>44773</v>
      </c>
      <c r="H242" s="265"/>
      <c r="I242" s="24">
        <v>0.2</v>
      </c>
      <c r="J242" s="24"/>
      <c r="K242" s="24"/>
      <c r="L242" s="24"/>
      <c r="M242" s="24"/>
      <c r="N242" s="24"/>
      <c r="O242" s="24"/>
      <c r="P242" s="24"/>
      <c r="Q242" s="24"/>
      <c r="R242" s="24"/>
      <c r="S242" s="24"/>
      <c r="T242" s="24"/>
      <c r="U242" s="24"/>
      <c r="V242" s="24">
        <v>1</v>
      </c>
      <c r="W242" s="24"/>
      <c r="X242" s="24"/>
      <c r="Y242" s="24"/>
      <c r="Z242" s="24"/>
      <c r="AA242" s="24"/>
      <c r="AB242" s="24"/>
      <c r="AC242" s="24"/>
      <c r="AD242" s="24"/>
      <c r="AE242" s="24"/>
      <c r="AF242" s="24"/>
      <c r="AG242" s="24"/>
      <c r="AH242" s="24">
        <f t="shared" si="41"/>
        <v>1</v>
      </c>
      <c r="AI242" s="44">
        <f t="shared" si="41"/>
        <v>0</v>
      </c>
      <c r="AJ242" s="22" t="s">
        <v>607</v>
      </c>
      <c r="AK242" s="47" t="s">
        <v>82</v>
      </c>
      <c r="AL242" s="47" t="s">
        <v>82</v>
      </c>
      <c r="AM242" s="45" t="s">
        <v>305</v>
      </c>
      <c r="AN242" s="45" t="s">
        <v>306</v>
      </c>
      <c r="AO242" s="45" t="s">
        <v>575</v>
      </c>
      <c r="AP242" s="25" t="s">
        <v>307</v>
      </c>
      <c r="AQ242" s="72"/>
    </row>
    <row r="243" spans="1:43" s="46" customFormat="1" ht="42.75" hidden="1" x14ac:dyDescent="0.25">
      <c r="A243" s="42" t="s">
        <v>41</v>
      </c>
      <c r="B243" s="43" t="s">
        <v>437</v>
      </c>
      <c r="C243" s="43">
        <v>424</v>
      </c>
      <c r="D243" s="22" t="s">
        <v>602</v>
      </c>
      <c r="E243" s="22" t="s">
        <v>609</v>
      </c>
      <c r="F243" s="23">
        <v>44713</v>
      </c>
      <c r="G243" s="23">
        <v>44742</v>
      </c>
      <c r="H243" s="265"/>
      <c r="I243" s="24">
        <v>0.1</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41"/>
        <v>1</v>
      </c>
      <c r="AI243" s="44">
        <f t="shared" si="41"/>
        <v>0</v>
      </c>
      <c r="AJ243" s="22" t="s">
        <v>610</v>
      </c>
      <c r="AK243" s="47" t="s">
        <v>82</v>
      </c>
      <c r="AL243" s="47" t="s">
        <v>82</v>
      </c>
      <c r="AM243" s="45" t="s">
        <v>305</v>
      </c>
      <c r="AN243" s="45" t="s">
        <v>306</v>
      </c>
      <c r="AO243" s="45" t="s">
        <v>575</v>
      </c>
      <c r="AP243" s="25" t="s">
        <v>307</v>
      </c>
      <c r="AQ243" s="72"/>
    </row>
    <row r="244" spans="1:43" s="46" customFormat="1" ht="57.75" hidden="1" customHeight="1" x14ac:dyDescent="0.25">
      <c r="A244" s="42" t="s">
        <v>41</v>
      </c>
      <c r="B244" s="43" t="s">
        <v>437</v>
      </c>
      <c r="C244" s="43">
        <v>424</v>
      </c>
      <c r="D244" s="22" t="s">
        <v>602</v>
      </c>
      <c r="E244" s="22" t="s">
        <v>611</v>
      </c>
      <c r="F244" s="23">
        <v>44805</v>
      </c>
      <c r="G244" s="23">
        <v>44834</v>
      </c>
      <c r="H244" s="265"/>
      <c r="I244" s="24">
        <v>0.1</v>
      </c>
      <c r="J244" s="24"/>
      <c r="K244" s="24"/>
      <c r="L244" s="24"/>
      <c r="M244" s="24"/>
      <c r="N244" s="24"/>
      <c r="O244" s="24"/>
      <c r="P244" s="24"/>
      <c r="Q244" s="24"/>
      <c r="R244" s="24"/>
      <c r="S244" s="24"/>
      <c r="T244" s="24"/>
      <c r="U244" s="24"/>
      <c r="V244" s="24"/>
      <c r="W244" s="24"/>
      <c r="X244" s="24"/>
      <c r="Y244" s="24"/>
      <c r="Z244" s="24">
        <v>1</v>
      </c>
      <c r="AA244" s="24"/>
      <c r="AB244" s="24"/>
      <c r="AC244" s="24"/>
      <c r="AD244" s="24"/>
      <c r="AE244" s="24"/>
      <c r="AF244" s="24"/>
      <c r="AG244" s="24"/>
      <c r="AH244" s="24">
        <f t="shared" si="41"/>
        <v>1</v>
      </c>
      <c r="AI244" s="44">
        <f t="shared" si="41"/>
        <v>0</v>
      </c>
      <c r="AJ244" s="22" t="s">
        <v>610</v>
      </c>
      <c r="AK244" s="47" t="s">
        <v>82</v>
      </c>
      <c r="AL244" s="47" t="s">
        <v>82</v>
      </c>
      <c r="AM244" s="45" t="s">
        <v>305</v>
      </c>
      <c r="AN244" s="45" t="s">
        <v>306</v>
      </c>
      <c r="AO244" s="45" t="s">
        <v>575</v>
      </c>
      <c r="AP244" s="25" t="s">
        <v>307</v>
      </c>
      <c r="AQ244" s="72"/>
    </row>
    <row r="245" spans="1:43" s="46" customFormat="1" ht="42.75" hidden="1" x14ac:dyDescent="0.25">
      <c r="A245" s="42" t="s">
        <v>41</v>
      </c>
      <c r="B245" s="43" t="s">
        <v>437</v>
      </c>
      <c r="C245" s="43">
        <v>424</v>
      </c>
      <c r="D245" s="22" t="s">
        <v>602</v>
      </c>
      <c r="E245" s="22" t="s">
        <v>571</v>
      </c>
      <c r="F245" s="23">
        <v>44713</v>
      </c>
      <c r="G245" s="23">
        <v>44742</v>
      </c>
      <c r="H245" s="265"/>
      <c r="I245" s="48">
        <v>0.1</v>
      </c>
      <c r="J245" s="47"/>
      <c r="K245" s="47"/>
      <c r="L245" s="47"/>
      <c r="M245" s="47"/>
      <c r="N245" s="47"/>
      <c r="O245" s="47"/>
      <c r="P245" s="47"/>
      <c r="Q245" s="47"/>
      <c r="R245" s="47"/>
      <c r="S245" s="47"/>
      <c r="T245" s="48">
        <v>1</v>
      </c>
      <c r="U245" s="47"/>
      <c r="V245" s="47"/>
      <c r="W245" s="47"/>
      <c r="X245" s="47"/>
      <c r="Y245" s="47"/>
      <c r="Z245" s="47"/>
      <c r="AA245" s="47"/>
      <c r="AB245" s="47"/>
      <c r="AC245" s="47"/>
      <c r="AD245" s="47"/>
      <c r="AE245" s="47"/>
      <c r="AF245" s="47"/>
      <c r="AG245" s="47"/>
      <c r="AH245" s="24">
        <f t="shared" si="41"/>
        <v>1</v>
      </c>
      <c r="AI245" s="44">
        <f t="shared" si="41"/>
        <v>0</v>
      </c>
      <c r="AJ245" s="22" t="s">
        <v>522</v>
      </c>
      <c r="AK245" s="47" t="s">
        <v>82</v>
      </c>
      <c r="AL245" s="47" t="s">
        <v>82</v>
      </c>
      <c r="AM245" s="45" t="s">
        <v>305</v>
      </c>
      <c r="AN245" s="45" t="s">
        <v>306</v>
      </c>
      <c r="AO245" s="45" t="s">
        <v>575</v>
      </c>
      <c r="AP245" s="25" t="s">
        <v>307</v>
      </c>
      <c r="AQ245" s="72"/>
    </row>
    <row r="246" spans="1:43" s="46" customFormat="1" ht="42.75" hidden="1" x14ac:dyDescent="0.25">
      <c r="A246" s="42" t="s">
        <v>41</v>
      </c>
      <c r="B246" s="43" t="s">
        <v>437</v>
      </c>
      <c r="C246" s="43">
        <v>424</v>
      </c>
      <c r="D246" s="50" t="s">
        <v>602</v>
      </c>
      <c r="E246" s="50" t="s">
        <v>612</v>
      </c>
      <c r="F246" s="23">
        <v>44593</v>
      </c>
      <c r="G246" s="23">
        <v>44907</v>
      </c>
      <c r="H246" s="266"/>
      <c r="I246" s="48">
        <v>0.1</v>
      </c>
      <c r="J246" s="24"/>
      <c r="K246" s="24"/>
      <c r="L246" s="24">
        <v>0.05</v>
      </c>
      <c r="M246" s="24"/>
      <c r="N246" s="24">
        <v>0.1</v>
      </c>
      <c r="O246" s="24"/>
      <c r="P246" s="24">
        <v>0.1</v>
      </c>
      <c r="Q246" s="24"/>
      <c r="R246" s="24">
        <v>0.1</v>
      </c>
      <c r="S246" s="24"/>
      <c r="T246" s="24">
        <v>0.1</v>
      </c>
      <c r="U246" s="24"/>
      <c r="V246" s="24">
        <v>0.1</v>
      </c>
      <c r="W246" s="24"/>
      <c r="X246" s="24">
        <v>0.1</v>
      </c>
      <c r="Y246" s="24"/>
      <c r="Z246" s="24">
        <v>0.1</v>
      </c>
      <c r="AA246" s="24"/>
      <c r="AB246" s="24">
        <v>0.1</v>
      </c>
      <c r="AC246" s="24"/>
      <c r="AD246" s="24">
        <v>0.1</v>
      </c>
      <c r="AE246" s="24"/>
      <c r="AF246" s="24">
        <v>0.05</v>
      </c>
      <c r="AG246" s="24"/>
      <c r="AH246" s="24">
        <f t="shared" si="41"/>
        <v>0.99999999999999989</v>
      </c>
      <c r="AI246" s="44">
        <f t="shared" si="41"/>
        <v>0</v>
      </c>
      <c r="AJ246" s="22" t="s">
        <v>613</v>
      </c>
      <c r="AK246" s="47" t="s">
        <v>82</v>
      </c>
      <c r="AL246" s="47" t="s">
        <v>82</v>
      </c>
      <c r="AM246" s="45" t="s">
        <v>305</v>
      </c>
      <c r="AN246" s="45" t="s">
        <v>306</v>
      </c>
      <c r="AO246" s="45" t="s">
        <v>575</v>
      </c>
      <c r="AP246" s="25" t="s">
        <v>307</v>
      </c>
      <c r="AQ246" s="72"/>
    </row>
    <row r="247" spans="1:43" s="46" customFormat="1" ht="142.5" hidden="1" x14ac:dyDescent="0.25">
      <c r="A247" s="42" t="s">
        <v>411</v>
      </c>
      <c r="B247" s="43" t="s">
        <v>412</v>
      </c>
      <c r="C247" s="43">
        <v>326</v>
      </c>
      <c r="D247" s="22" t="s">
        <v>614</v>
      </c>
      <c r="E247" s="22" t="s">
        <v>615</v>
      </c>
      <c r="F247" s="23">
        <v>44562</v>
      </c>
      <c r="G247" s="23">
        <v>44926</v>
      </c>
      <c r="H247" s="40">
        <f>+I247</f>
        <v>1</v>
      </c>
      <c r="I247" s="24">
        <v>1</v>
      </c>
      <c r="J247" s="24">
        <v>8.3333333333333343E-2</v>
      </c>
      <c r="K247" s="24"/>
      <c r="L247" s="24">
        <v>8.3333333333333343E-2</v>
      </c>
      <c r="M247" s="24"/>
      <c r="N247" s="24">
        <v>8.3333333333333343E-2</v>
      </c>
      <c r="O247" s="24"/>
      <c r="P247" s="24">
        <v>8.3333333333333343E-2</v>
      </c>
      <c r="Q247" s="24"/>
      <c r="R247" s="24">
        <v>8.3333333333333343E-2</v>
      </c>
      <c r="S247" s="24"/>
      <c r="T247" s="24">
        <v>8.3333333333333343E-2</v>
      </c>
      <c r="U247" s="24"/>
      <c r="V247" s="24">
        <v>8.3333333333333343E-2</v>
      </c>
      <c r="W247" s="24"/>
      <c r="X247" s="24">
        <v>8.3333333333333343E-2</v>
      </c>
      <c r="Y247" s="24"/>
      <c r="Z247" s="24">
        <v>8.3333333333333343E-2</v>
      </c>
      <c r="AA247" s="24"/>
      <c r="AB247" s="24">
        <v>8.3333333333333343E-2</v>
      </c>
      <c r="AC247" s="24"/>
      <c r="AD247" s="24">
        <v>8.3333333333333343E-2</v>
      </c>
      <c r="AE247" s="24"/>
      <c r="AF247" s="24">
        <v>8.3333333333333343E-2</v>
      </c>
      <c r="AG247" s="24"/>
      <c r="AH247" s="24">
        <f t="shared" si="41"/>
        <v>1.0000000000000002</v>
      </c>
      <c r="AI247" s="44">
        <f t="shared" si="41"/>
        <v>0</v>
      </c>
      <c r="AJ247" s="22" t="s">
        <v>616</v>
      </c>
      <c r="AK247" s="45">
        <v>17</v>
      </c>
      <c r="AL247" s="269">
        <v>396377767</v>
      </c>
      <c r="AM247" s="45" t="s">
        <v>617</v>
      </c>
      <c r="AN247" s="45" t="s">
        <v>618</v>
      </c>
      <c r="AO247" s="25" t="s">
        <v>619</v>
      </c>
      <c r="AP247" s="25" t="s">
        <v>416</v>
      </c>
      <c r="AQ247" s="72"/>
    </row>
    <row r="248" spans="1:43" s="46" customFormat="1" ht="57" hidden="1" customHeight="1" x14ac:dyDescent="0.25">
      <c r="A248" s="42" t="s">
        <v>411</v>
      </c>
      <c r="B248" s="43" t="s">
        <v>412</v>
      </c>
      <c r="C248" s="43">
        <v>326</v>
      </c>
      <c r="D248" s="22" t="s">
        <v>620</v>
      </c>
      <c r="E248" s="22" t="s">
        <v>621</v>
      </c>
      <c r="F248" s="23">
        <v>44713</v>
      </c>
      <c r="G248" s="23">
        <v>44926</v>
      </c>
      <c r="H248" s="271">
        <f>+I248+I249</f>
        <v>1</v>
      </c>
      <c r="I248" s="24">
        <v>0.5</v>
      </c>
      <c r="J248" s="24"/>
      <c r="K248" s="24"/>
      <c r="L248" s="24"/>
      <c r="M248" s="24"/>
      <c r="N248" s="24"/>
      <c r="O248" s="24"/>
      <c r="P248" s="24"/>
      <c r="Q248" s="24"/>
      <c r="R248" s="24"/>
      <c r="S248" s="24"/>
      <c r="T248" s="24">
        <v>0.5</v>
      </c>
      <c r="U248" s="24"/>
      <c r="V248" s="24"/>
      <c r="W248" s="24"/>
      <c r="X248" s="24"/>
      <c r="Y248" s="24"/>
      <c r="Z248" s="24"/>
      <c r="AA248" s="24"/>
      <c r="AB248" s="24"/>
      <c r="AC248" s="24"/>
      <c r="AD248" s="24">
        <v>0.5</v>
      </c>
      <c r="AE248" s="24"/>
      <c r="AF248" s="24"/>
      <c r="AG248" s="24"/>
      <c r="AH248" s="24">
        <f>+J248+L248+N248+P248+R248+T248+V248+X248+Z248+AB248+AD248+AF248</f>
        <v>1</v>
      </c>
      <c r="AI248" s="44">
        <f>+K248+M248+O248+Q248+S248+U248+W248+Y248+AA248+AC248+AE248+AG248</f>
        <v>0</v>
      </c>
      <c r="AJ248" s="22" t="s">
        <v>622</v>
      </c>
      <c r="AK248" s="47" t="s">
        <v>82</v>
      </c>
      <c r="AL248" s="291"/>
      <c r="AM248" s="45" t="s">
        <v>617</v>
      </c>
      <c r="AN248" s="45" t="s">
        <v>618</v>
      </c>
      <c r="AO248" s="25" t="s">
        <v>619</v>
      </c>
      <c r="AP248" s="25" t="s">
        <v>416</v>
      </c>
      <c r="AQ248" s="72"/>
    </row>
    <row r="249" spans="1:43" s="98" customFormat="1" ht="57" hidden="1" customHeight="1" x14ac:dyDescent="0.25">
      <c r="A249" s="50" t="s">
        <v>411</v>
      </c>
      <c r="B249" s="47" t="s">
        <v>412</v>
      </c>
      <c r="C249" s="47">
        <v>326</v>
      </c>
      <c r="D249" s="22" t="s">
        <v>620</v>
      </c>
      <c r="E249" s="22" t="s">
        <v>623</v>
      </c>
      <c r="F249" s="23">
        <v>44866</v>
      </c>
      <c r="G249" s="23">
        <v>44895</v>
      </c>
      <c r="H249" s="271"/>
      <c r="I249" s="24">
        <v>0.5</v>
      </c>
      <c r="J249" s="24"/>
      <c r="K249" s="24"/>
      <c r="L249" s="24"/>
      <c r="M249" s="24"/>
      <c r="N249" s="24"/>
      <c r="O249" s="24"/>
      <c r="P249" s="24"/>
      <c r="Q249" s="24"/>
      <c r="R249" s="24"/>
      <c r="S249" s="24"/>
      <c r="T249" s="24"/>
      <c r="U249" s="24"/>
      <c r="V249" s="24"/>
      <c r="W249" s="24"/>
      <c r="X249" s="24"/>
      <c r="Y249" s="24"/>
      <c r="Z249" s="24"/>
      <c r="AA249" s="24"/>
      <c r="AB249" s="24"/>
      <c r="AC249" s="24"/>
      <c r="AD249" s="24">
        <v>1</v>
      </c>
      <c r="AE249" s="24"/>
      <c r="AF249" s="24"/>
      <c r="AG249" s="24"/>
      <c r="AH249" s="24">
        <f t="shared" ref="AH249:AI249" si="42">+J249+L249+N249+P249+R249+T249+V249+X249+Z249+AB249+AD249+AF249</f>
        <v>1</v>
      </c>
      <c r="AI249" s="44">
        <f t="shared" si="42"/>
        <v>0</v>
      </c>
      <c r="AJ249" s="22" t="s">
        <v>624</v>
      </c>
      <c r="AK249" s="47" t="s">
        <v>82</v>
      </c>
      <c r="AL249" s="291"/>
      <c r="AM249" s="45" t="s">
        <v>617</v>
      </c>
      <c r="AN249" s="45" t="s">
        <v>618</v>
      </c>
      <c r="AO249" s="25" t="s">
        <v>619</v>
      </c>
      <c r="AP249" s="25" t="s">
        <v>416</v>
      </c>
      <c r="AQ249" s="102"/>
    </row>
    <row r="250" spans="1:43" s="46" customFormat="1" ht="57.75" hidden="1" x14ac:dyDescent="0.25">
      <c r="A250" s="42" t="s">
        <v>411</v>
      </c>
      <c r="B250" s="43" t="s">
        <v>412</v>
      </c>
      <c r="C250" s="43">
        <v>326</v>
      </c>
      <c r="D250" s="22" t="s">
        <v>625</v>
      </c>
      <c r="E250" s="22" t="s">
        <v>626</v>
      </c>
      <c r="F250" s="23">
        <v>44621</v>
      </c>
      <c r="G250" s="23">
        <v>44681</v>
      </c>
      <c r="H250" s="271">
        <f>+I250+I251+I252+I253+I254</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41"/>
        <v>1</v>
      </c>
      <c r="AI250" s="44">
        <f t="shared" si="41"/>
        <v>0</v>
      </c>
      <c r="AJ250" s="22" t="s">
        <v>627</v>
      </c>
      <c r="AK250" s="302">
        <v>1</v>
      </c>
      <c r="AL250" s="270"/>
      <c r="AM250" s="45" t="s">
        <v>617</v>
      </c>
      <c r="AN250" s="45" t="s">
        <v>618</v>
      </c>
      <c r="AO250" s="25" t="s">
        <v>619</v>
      </c>
      <c r="AP250" s="25" t="s">
        <v>416</v>
      </c>
      <c r="AQ250" s="72"/>
    </row>
    <row r="251" spans="1:43" s="46" customFormat="1" ht="57.75" hidden="1" x14ac:dyDescent="0.25">
      <c r="A251" s="42" t="s">
        <v>411</v>
      </c>
      <c r="B251" s="43" t="s">
        <v>412</v>
      </c>
      <c r="C251" s="43">
        <v>326</v>
      </c>
      <c r="D251" s="22" t="s">
        <v>625</v>
      </c>
      <c r="E251" s="22" t="s">
        <v>628</v>
      </c>
      <c r="F251" s="23">
        <v>44652</v>
      </c>
      <c r="G251" s="23">
        <v>44681</v>
      </c>
      <c r="H251" s="271"/>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41"/>
        <v>1</v>
      </c>
      <c r="AI251" s="44">
        <f t="shared" si="41"/>
        <v>0</v>
      </c>
      <c r="AJ251" s="22" t="s">
        <v>629</v>
      </c>
      <c r="AK251" s="302"/>
      <c r="AL251" s="270"/>
      <c r="AM251" s="45" t="s">
        <v>617</v>
      </c>
      <c r="AN251" s="45" t="s">
        <v>618</v>
      </c>
      <c r="AO251" s="25" t="s">
        <v>619</v>
      </c>
      <c r="AP251" s="25" t="s">
        <v>416</v>
      </c>
      <c r="AQ251" s="72"/>
    </row>
    <row r="252" spans="1:43" s="98" customFormat="1" ht="57.75" hidden="1" x14ac:dyDescent="0.25">
      <c r="A252" s="50" t="s">
        <v>411</v>
      </c>
      <c r="B252" s="47" t="s">
        <v>412</v>
      </c>
      <c r="C252" s="47">
        <v>326</v>
      </c>
      <c r="D252" s="22" t="s">
        <v>625</v>
      </c>
      <c r="E252" s="22" t="s">
        <v>630</v>
      </c>
      <c r="F252" s="23">
        <v>44805</v>
      </c>
      <c r="G252" s="23">
        <v>44895</v>
      </c>
      <c r="H252" s="271"/>
      <c r="I252" s="24">
        <v>0.1</v>
      </c>
      <c r="J252" s="24"/>
      <c r="K252" s="24"/>
      <c r="L252" s="24"/>
      <c r="M252" s="24"/>
      <c r="N252" s="24"/>
      <c r="O252" s="24"/>
      <c r="P252" s="24"/>
      <c r="Q252" s="24"/>
      <c r="R252" s="24"/>
      <c r="S252" s="24"/>
      <c r="T252" s="24"/>
      <c r="U252" s="24"/>
      <c r="V252" s="24"/>
      <c r="W252" s="24"/>
      <c r="X252" s="24"/>
      <c r="Y252" s="24"/>
      <c r="Z252" s="24">
        <v>0.35</v>
      </c>
      <c r="AA252" s="24"/>
      <c r="AB252" s="24">
        <v>0.35</v>
      </c>
      <c r="AC252" s="24"/>
      <c r="AD252" s="24">
        <v>0.3</v>
      </c>
      <c r="AE252" s="24"/>
      <c r="AF252" s="24"/>
      <c r="AG252" s="24"/>
      <c r="AH252" s="24">
        <f t="shared" si="41"/>
        <v>1</v>
      </c>
      <c r="AI252" s="44">
        <f t="shared" si="41"/>
        <v>0</v>
      </c>
      <c r="AJ252" s="22" t="s">
        <v>631</v>
      </c>
      <c r="AK252" s="302"/>
      <c r="AL252" s="270"/>
      <c r="AM252" s="45" t="s">
        <v>617</v>
      </c>
      <c r="AN252" s="45" t="s">
        <v>618</v>
      </c>
      <c r="AO252" s="25" t="s">
        <v>619</v>
      </c>
      <c r="AP252" s="25" t="s">
        <v>416</v>
      </c>
      <c r="AQ252" s="102"/>
    </row>
    <row r="253" spans="1:43" s="98" customFormat="1" ht="57.75" hidden="1" x14ac:dyDescent="0.25">
      <c r="A253" s="50" t="s">
        <v>411</v>
      </c>
      <c r="B253" s="47" t="s">
        <v>412</v>
      </c>
      <c r="C253" s="47">
        <v>326</v>
      </c>
      <c r="D253" s="22" t="s">
        <v>625</v>
      </c>
      <c r="E253" s="22" t="s">
        <v>632</v>
      </c>
      <c r="F253" s="23">
        <v>44866</v>
      </c>
      <c r="G253" s="23">
        <v>44895</v>
      </c>
      <c r="H253" s="271"/>
      <c r="I253" s="24">
        <v>0.4</v>
      </c>
      <c r="J253" s="24"/>
      <c r="K253" s="24"/>
      <c r="L253" s="24"/>
      <c r="M253" s="24"/>
      <c r="N253" s="24"/>
      <c r="O253" s="24"/>
      <c r="P253" s="24"/>
      <c r="Q253" s="24"/>
      <c r="R253" s="24"/>
      <c r="S253" s="24"/>
      <c r="T253" s="24"/>
      <c r="U253" s="24"/>
      <c r="V253" s="24"/>
      <c r="W253" s="24"/>
      <c r="X253" s="24"/>
      <c r="Y253" s="24"/>
      <c r="Z253" s="24"/>
      <c r="AA253" s="24"/>
      <c r="AB253" s="24"/>
      <c r="AC253" s="24"/>
      <c r="AD253" s="24">
        <v>1</v>
      </c>
      <c r="AE253" s="24"/>
      <c r="AF253" s="24"/>
      <c r="AG253" s="24"/>
      <c r="AH253" s="24">
        <f t="shared" si="41"/>
        <v>1</v>
      </c>
      <c r="AI253" s="44">
        <f t="shared" si="41"/>
        <v>0</v>
      </c>
      <c r="AJ253" s="22" t="s">
        <v>633</v>
      </c>
      <c r="AK253" s="302"/>
      <c r="AL253" s="270"/>
      <c r="AM253" s="45" t="s">
        <v>617</v>
      </c>
      <c r="AN253" s="45" t="s">
        <v>618</v>
      </c>
      <c r="AO253" s="25" t="s">
        <v>619</v>
      </c>
      <c r="AP253" s="25" t="s">
        <v>416</v>
      </c>
      <c r="AQ253" s="102"/>
    </row>
    <row r="254" spans="1:43" s="98" customFormat="1" ht="57.75" hidden="1" x14ac:dyDescent="0.25">
      <c r="A254" s="50" t="s">
        <v>411</v>
      </c>
      <c r="B254" s="47" t="s">
        <v>412</v>
      </c>
      <c r="C254" s="47">
        <v>326</v>
      </c>
      <c r="D254" s="22" t="s">
        <v>625</v>
      </c>
      <c r="E254" s="22" t="s">
        <v>634</v>
      </c>
      <c r="F254" s="23">
        <v>44866</v>
      </c>
      <c r="G254" s="23">
        <v>44895</v>
      </c>
      <c r="H254" s="271"/>
      <c r="I254" s="24">
        <v>0.1</v>
      </c>
      <c r="J254" s="24"/>
      <c r="K254" s="24"/>
      <c r="L254" s="24"/>
      <c r="M254" s="24"/>
      <c r="N254" s="24"/>
      <c r="O254" s="24"/>
      <c r="P254" s="24"/>
      <c r="Q254" s="24"/>
      <c r="R254" s="24"/>
      <c r="S254" s="24"/>
      <c r="T254" s="24"/>
      <c r="U254" s="24"/>
      <c r="V254" s="24"/>
      <c r="W254" s="24"/>
      <c r="X254" s="24"/>
      <c r="Y254" s="24"/>
      <c r="Z254" s="24"/>
      <c r="AA254" s="24"/>
      <c r="AB254" s="24"/>
      <c r="AC254" s="24"/>
      <c r="AD254" s="24">
        <v>1</v>
      </c>
      <c r="AE254" s="24"/>
      <c r="AF254" s="24"/>
      <c r="AG254" s="24"/>
      <c r="AH254" s="24">
        <f t="shared" ref="AH254:AI280" si="43">+J254+L254+N254+P254+R254+T254+V254+X254+Z254+AB254+AD254+AF254</f>
        <v>1</v>
      </c>
      <c r="AI254" s="44">
        <f t="shared" si="43"/>
        <v>0</v>
      </c>
      <c r="AJ254" s="22" t="s">
        <v>635</v>
      </c>
      <c r="AK254" s="302"/>
      <c r="AL254" s="277"/>
      <c r="AM254" s="45" t="s">
        <v>617</v>
      </c>
      <c r="AN254" s="45" t="s">
        <v>618</v>
      </c>
      <c r="AO254" s="25" t="s">
        <v>619</v>
      </c>
      <c r="AP254" s="25" t="s">
        <v>416</v>
      </c>
      <c r="AQ254" s="102"/>
    </row>
    <row r="255" spans="1:43" s="46" customFormat="1" ht="71.25" hidden="1" x14ac:dyDescent="0.25">
      <c r="A255" s="42" t="s">
        <v>41</v>
      </c>
      <c r="B255" s="43" t="s">
        <v>437</v>
      </c>
      <c r="C255" s="43">
        <v>432</v>
      </c>
      <c r="D255" s="22" t="s">
        <v>636</v>
      </c>
      <c r="E255" s="22" t="s">
        <v>637</v>
      </c>
      <c r="F255" s="23">
        <v>44593</v>
      </c>
      <c r="G255" s="23">
        <v>44651</v>
      </c>
      <c r="H255" s="271">
        <f>I255+I256+I257+I258</f>
        <v>1</v>
      </c>
      <c r="I255" s="24">
        <v>0.4</v>
      </c>
      <c r="J255" s="24"/>
      <c r="K255" s="24"/>
      <c r="L255" s="24">
        <v>0.5</v>
      </c>
      <c r="M255" s="24"/>
      <c r="N255" s="24">
        <v>0.5</v>
      </c>
      <c r="O255" s="24"/>
      <c r="P255" s="24"/>
      <c r="Q255" s="24"/>
      <c r="R255" s="24"/>
      <c r="S255" s="24"/>
      <c r="T255" s="24"/>
      <c r="U255" s="24"/>
      <c r="V255" s="24"/>
      <c r="W255" s="24"/>
      <c r="X255" s="24"/>
      <c r="Y255" s="24"/>
      <c r="Z255" s="24"/>
      <c r="AA255" s="24"/>
      <c r="AB255" s="24"/>
      <c r="AC255" s="24"/>
      <c r="AD255" s="24"/>
      <c r="AE255" s="24"/>
      <c r="AF255" s="24"/>
      <c r="AG255" s="24"/>
      <c r="AH255" s="24">
        <f t="shared" si="43"/>
        <v>1</v>
      </c>
      <c r="AI255" s="44">
        <f t="shared" si="43"/>
        <v>0</v>
      </c>
      <c r="AJ255" s="22" t="s">
        <v>638</v>
      </c>
      <c r="AK255" s="309">
        <v>0.26</v>
      </c>
      <c r="AL255" s="269">
        <v>268830000</v>
      </c>
      <c r="AM255" s="45" t="s">
        <v>617</v>
      </c>
      <c r="AN255" s="45" t="s">
        <v>618</v>
      </c>
      <c r="AO255" s="25" t="s">
        <v>619</v>
      </c>
      <c r="AP255" s="25" t="s">
        <v>416</v>
      </c>
      <c r="AQ255" s="72"/>
    </row>
    <row r="256" spans="1:43" s="46" customFormat="1" ht="71.25" hidden="1" x14ac:dyDescent="0.25">
      <c r="A256" s="42" t="s">
        <v>41</v>
      </c>
      <c r="B256" s="43" t="s">
        <v>437</v>
      </c>
      <c r="C256" s="43">
        <v>432</v>
      </c>
      <c r="D256" s="22" t="s">
        <v>636</v>
      </c>
      <c r="E256" s="22" t="s">
        <v>639</v>
      </c>
      <c r="F256" s="23">
        <v>44652</v>
      </c>
      <c r="G256" s="23">
        <v>44681</v>
      </c>
      <c r="H256" s="271"/>
      <c r="I256" s="24">
        <v>0.1</v>
      </c>
      <c r="J256" s="24"/>
      <c r="K256" s="24"/>
      <c r="L256" s="24"/>
      <c r="M256" s="24"/>
      <c r="N256" s="24"/>
      <c r="O256" s="24"/>
      <c r="P256" s="24">
        <v>1</v>
      </c>
      <c r="Q256" s="24"/>
      <c r="R256" s="24"/>
      <c r="S256" s="24"/>
      <c r="T256" s="24"/>
      <c r="U256" s="24"/>
      <c r="V256" s="24"/>
      <c r="W256" s="24"/>
      <c r="X256" s="24"/>
      <c r="Y256" s="24"/>
      <c r="Z256" s="24"/>
      <c r="AA256" s="24"/>
      <c r="AB256" s="24"/>
      <c r="AC256" s="24"/>
      <c r="AD256" s="24"/>
      <c r="AE256" s="24"/>
      <c r="AF256" s="24"/>
      <c r="AG256" s="24"/>
      <c r="AH256" s="24">
        <f t="shared" si="43"/>
        <v>1</v>
      </c>
      <c r="AI256" s="44">
        <f t="shared" si="43"/>
        <v>0</v>
      </c>
      <c r="AJ256" s="22" t="s">
        <v>640</v>
      </c>
      <c r="AK256" s="309"/>
      <c r="AL256" s="270"/>
      <c r="AM256" s="45" t="s">
        <v>617</v>
      </c>
      <c r="AN256" s="45" t="s">
        <v>618</v>
      </c>
      <c r="AO256" s="25" t="s">
        <v>619</v>
      </c>
      <c r="AP256" s="25" t="s">
        <v>416</v>
      </c>
      <c r="AQ256" s="72"/>
    </row>
    <row r="257" spans="1:43" s="98" customFormat="1" ht="42.75" hidden="1" x14ac:dyDescent="0.25">
      <c r="A257" s="50" t="s">
        <v>41</v>
      </c>
      <c r="B257" s="47" t="s">
        <v>437</v>
      </c>
      <c r="C257" s="47">
        <v>432</v>
      </c>
      <c r="D257" s="22" t="s">
        <v>636</v>
      </c>
      <c r="E257" s="22" t="s">
        <v>641</v>
      </c>
      <c r="F257" s="23">
        <v>44774</v>
      </c>
      <c r="G257" s="23">
        <v>44804</v>
      </c>
      <c r="H257" s="271"/>
      <c r="I257" s="24">
        <v>0.35</v>
      </c>
      <c r="J257" s="24"/>
      <c r="K257" s="24"/>
      <c r="L257" s="24"/>
      <c r="M257" s="24"/>
      <c r="N257" s="24"/>
      <c r="O257" s="24"/>
      <c r="P257" s="24"/>
      <c r="Q257" s="24"/>
      <c r="R257" s="24"/>
      <c r="S257" s="24"/>
      <c r="T257" s="24"/>
      <c r="U257" s="24"/>
      <c r="V257" s="24"/>
      <c r="W257" s="24"/>
      <c r="X257" s="24">
        <v>1</v>
      </c>
      <c r="Y257" s="24"/>
      <c r="Z257" s="24"/>
      <c r="AA257" s="24"/>
      <c r="AB257" s="24"/>
      <c r="AC257" s="24"/>
      <c r="AD257" s="24"/>
      <c r="AE257" s="24"/>
      <c r="AF257" s="24"/>
      <c r="AG257" s="24"/>
      <c r="AH257" s="24">
        <f t="shared" si="43"/>
        <v>1</v>
      </c>
      <c r="AI257" s="44">
        <f t="shared" si="43"/>
        <v>0</v>
      </c>
      <c r="AJ257" s="22" t="s">
        <v>642</v>
      </c>
      <c r="AK257" s="309"/>
      <c r="AL257" s="270"/>
      <c r="AM257" s="45" t="s">
        <v>617</v>
      </c>
      <c r="AN257" s="45" t="s">
        <v>618</v>
      </c>
      <c r="AO257" s="25" t="s">
        <v>619</v>
      </c>
      <c r="AP257" s="25" t="s">
        <v>416</v>
      </c>
      <c r="AQ257" s="102"/>
    </row>
    <row r="258" spans="1:43" s="46" customFormat="1" ht="42.75" hidden="1" x14ac:dyDescent="0.25">
      <c r="A258" s="42" t="s">
        <v>41</v>
      </c>
      <c r="B258" s="43" t="s">
        <v>437</v>
      </c>
      <c r="C258" s="43">
        <v>432</v>
      </c>
      <c r="D258" s="22" t="s">
        <v>636</v>
      </c>
      <c r="E258" s="22" t="s">
        <v>643</v>
      </c>
      <c r="F258" s="23">
        <v>44713</v>
      </c>
      <c r="G258" s="23">
        <v>44742</v>
      </c>
      <c r="H258" s="271"/>
      <c r="I258" s="24">
        <v>0.15</v>
      </c>
      <c r="J258" s="24"/>
      <c r="K258" s="24"/>
      <c r="L258" s="24"/>
      <c r="M258" s="24"/>
      <c r="N258" s="24"/>
      <c r="O258" s="24"/>
      <c r="P258" s="24"/>
      <c r="Q258" s="24"/>
      <c r="R258" s="24"/>
      <c r="S258" s="24"/>
      <c r="T258" s="24">
        <v>1</v>
      </c>
      <c r="U258" s="24"/>
      <c r="V258" s="24"/>
      <c r="W258" s="24"/>
      <c r="X258" s="24"/>
      <c r="Y258" s="24"/>
      <c r="Z258" s="24"/>
      <c r="AA258" s="24"/>
      <c r="AB258" s="24"/>
      <c r="AC258" s="24"/>
      <c r="AD258" s="24"/>
      <c r="AE258" s="24"/>
      <c r="AF258" s="24"/>
      <c r="AG258" s="24"/>
      <c r="AH258" s="24">
        <f t="shared" si="43"/>
        <v>1</v>
      </c>
      <c r="AI258" s="44">
        <f t="shared" si="43"/>
        <v>0</v>
      </c>
      <c r="AJ258" s="22" t="s">
        <v>644</v>
      </c>
      <c r="AK258" s="309"/>
      <c r="AL258" s="277"/>
      <c r="AM258" s="45" t="s">
        <v>617</v>
      </c>
      <c r="AN258" s="45" t="s">
        <v>618</v>
      </c>
      <c r="AO258" s="25" t="s">
        <v>619</v>
      </c>
      <c r="AP258" s="25" t="s">
        <v>416</v>
      </c>
      <c r="AQ258" s="72"/>
    </row>
    <row r="259" spans="1:43" s="46" customFormat="1" ht="58.5" hidden="1" x14ac:dyDescent="0.25">
      <c r="A259" s="42" t="s">
        <v>41</v>
      </c>
      <c r="B259" s="43" t="s">
        <v>437</v>
      </c>
      <c r="C259" s="43">
        <v>432</v>
      </c>
      <c r="D259" s="22" t="s">
        <v>645</v>
      </c>
      <c r="E259" s="22" t="s">
        <v>646</v>
      </c>
      <c r="F259" s="23">
        <v>44713</v>
      </c>
      <c r="G259" s="23">
        <v>44926</v>
      </c>
      <c r="H259" s="271" t="e">
        <f>+I259+#REF!+I261+I262</f>
        <v>#REF!</v>
      </c>
      <c r="I259" s="24">
        <v>0.25</v>
      </c>
      <c r="J259" s="24"/>
      <c r="K259" s="24"/>
      <c r="L259" s="24"/>
      <c r="M259" s="24"/>
      <c r="N259" s="24"/>
      <c r="O259" s="24"/>
      <c r="P259" s="24"/>
      <c r="Q259" s="24"/>
      <c r="R259" s="24"/>
      <c r="S259" s="24"/>
      <c r="T259" s="24">
        <v>0.5</v>
      </c>
      <c r="U259" s="24"/>
      <c r="V259" s="24"/>
      <c r="W259" s="24"/>
      <c r="X259" s="24"/>
      <c r="Y259" s="24"/>
      <c r="Z259" s="24"/>
      <c r="AA259" s="24"/>
      <c r="AB259" s="24"/>
      <c r="AC259" s="24"/>
      <c r="AD259" s="24">
        <v>0.5</v>
      </c>
      <c r="AE259" s="24"/>
      <c r="AF259" s="24"/>
      <c r="AG259" s="24"/>
      <c r="AH259" s="24">
        <f t="shared" si="43"/>
        <v>1</v>
      </c>
      <c r="AI259" s="44">
        <f t="shared" si="43"/>
        <v>0</v>
      </c>
      <c r="AJ259" s="22" t="s">
        <v>622</v>
      </c>
      <c r="AK259" s="47" t="s">
        <v>82</v>
      </c>
      <c r="AL259" s="47" t="s">
        <v>82</v>
      </c>
      <c r="AM259" s="45" t="s">
        <v>617</v>
      </c>
      <c r="AN259" s="45" t="s">
        <v>618</v>
      </c>
      <c r="AO259" s="25" t="s">
        <v>619</v>
      </c>
      <c r="AP259" s="25" t="s">
        <v>416</v>
      </c>
      <c r="AQ259" s="72"/>
    </row>
    <row r="260" spans="1:43" s="75" customFormat="1" ht="85.5" hidden="1" x14ac:dyDescent="0.25">
      <c r="A260" s="177" t="s">
        <v>41</v>
      </c>
      <c r="B260" s="178" t="s">
        <v>437</v>
      </c>
      <c r="C260" s="178">
        <v>432</v>
      </c>
      <c r="D260" s="166" t="s">
        <v>645</v>
      </c>
      <c r="E260" s="166" t="s">
        <v>647</v>
      </c>
      <c r="F260" s="169">
        <v>44593</v>
      </c>
      <c r="G260" s="169">
        <v>44773</v>
      </c>
      <c r="H260" s="271"/>
      <c r="I260" s="159">
        <v>0.25</v>
      </c>
      <c r="J260" s="159"/>
      <c r="K260" s="159"/>
      <c r="L260" s="159">
        <v>0.25</v>
      </c>
      <c r="M260" s="159"/>
      <c r="N260" s="159">
        <v>0.15</v>
      </c>
      <c r="O260" s="159"/>
      <c r="P260" s="159">
        <v>0.15</v>
      </c>
      <c r="Q260" s="159"/>
      <c r="R260" s="159">
        <v>0.15</v>
      </c>
      <c r="S260" s="159"/>
      <c r="T260" s="159">
        <v>0.15</v>
      </c>
      <c r="U260" s="159"/>
      <c r="V260" s="159">
        <v>0.15</v>
      </c>
      <c r="W260" s="159"/>
      <c r="X260" s="159"/>
      <c r="Y260" s="159"/>
      <c r="Z260" s="159"/>
      <c r="AA260" s="159"/>
      <c r="AB260" s="159"/>
      <c r="AC260" s="159"/>
      <c r="AD260" s="159"/>
      <c r="AE260" s="159"/>
      <c r="AF260" s="159"/>
      <c r="AG260" s="159"/>
      <c r="AH260" s="159">
        <f t="shared" ref="AH260" si="44">+J260+L260+N260+P260+R260+T260+V260+X260+Z260+AB260+AD260+AF260</f>
        <v>1</v>
      </c>
      <c r="AI260" s="170">
        <f t="shared" ref="AI260" si="45">+K260+M260+O260+Q260+S260+U260+W260+Y260+AA260+AC260+AE260+AG260</f>
        <v>0</v>
      </c>
      <c r="AJ260" s="166" t="s">
        <v>648</v>
      </c>
      <c r="AK260" s="171" t="s">
        <v>82</v>
      </c>
      <c r="AL260" s="171" t="s">
        <v>82</v>
      </c>
      <c r="AM260" s="172" t="s">
        <v>617</v>
      </c>
      <c r="AN260" s="172" t="s">
        <v>618</v>
      </c>
      <c r="AO260" s="25" t="s">
        <v>619</v>
      </c>
      <c r="AP260" s="25" t="s">
        <v>416</v>
      </c>
      <c r="AQ260" s="175"/>
    </row>
    <row r="261" spans="1:43" s="144" customFormat="1" ht="242.25" x14ac:dyDescent="0.25">
      <c r="A261" s="91" t="s">
        <v>41</v>
      </c>
      <c r="B261" s="87" t="s">
        <v>437</v>
      </c>
      <c r="C261" s="87">
        <v>432</v>
      </c>
      <c r="D261" s="92" t="s">
        <v>949</v>
      </c>
      <c r="E261" s="92" t="s">
        <v>649</v>
      </c>
      <c r="F261" s="93">
        <v>44713</v>
      </c>
      <c r="G261" s="93">
        <v>44895</v>
      </c>
      <c r="H261" s="271"/>
      <c r="I261" s="76">
        <v>0.25</v>
      </c>
      <c r="J261" s="76"/>
      <c r="K261" s="76"/>
      <c r="L261" s="76"/>
      <c r="M261" s="76"/>
      <c r="N261" s="76"/>
      <c r="O261" s="76"/>
      <c r="P261" s="76"/>
      <c r="Q261" s="76"/>
      <c r="R261" s="76"/>
      <c r="S261" s="76"/>
      <c r="T261" s="76">
        <v>0.3</v>
      </c>
      <c r="U261" s="76"/>
      <c r="V261" s="76"/>
      <c r="W261" s="76"/>
      <c r="X261" s="76"/>
      <c r="Y261" s="76"/>
      <c r="Z261" s="76"/>
      <c r="AA261" s="76"/>
      <c r="AB261" s="76">
        <v>0.35</v>
      </c>
      <c r="AC261" s="76"/>
      <c r="AD261" s="76">
        <v>0.35</v>
      </c>
      <c r="AE261" s="76"/>
      <c r="AF261" s="76"/>
      <c r="AG261" s="76"/>
      <c r="AH261" s="76">
        <f t="shared" si="43"/>
        <v>0.99999999999999989</v>
      </c>
      <c r="AI261" s="85">
        <f t="shared" si="43"/>
        <v>0</v>
      </c>
      <c r="AJ261" s="92" t="s">
        <v>650</v>
      </c>
      <c r="AK261" s="87" t="s">
        <v>82</v>
      </c>
      <c r="AL261" s="87" t="s">
        <v>82</v>
      </c>
      <c r="AM261" s="88" t="s">
        <v>651</v>
      </c>
      <c r="AN261" s="88" t="s">
        <v>652</v>
      </c>
      <c r="AO261" s="89" t="s">
        <v>653</v>
      </c>
      <c r="AP261" s="89" t="s">
        <v>416</v>
      </c>
      <c r="AQ261" s="90" t="s">
        <v>970</v>
      </c>
    </row>
    <row r="262" spans="1:43" s="144" customFormat="1" ht="242.25" x14ac:dyDescent="0.25">
      <c r="A262" s="91" t="s">
        <v>41</v>
      </c>
      <c r="B262" s="87" t="s">
        <v>437</v>
      </c>
      <c r="C262" s="87">
        <v>432</v>
      </c>
      <c r="D262" s="92" t="s">
        <v>949</v>
      </c>
      <c r="E262" s="92" t="s">
        <v>654</v>
      </c>
      <c r="F262" s="93">
        <v>44896</v>
      </c>
      <c r="G262" s="93">
        <v>44926</v>
      </c>
      <c r="H262" s="271"/>
      <c r="I262" s="76">
        <v>0.25</v>
      </c>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v>1</v>
      </c>
      <c r="AG262" s="76"/>
      <c r="AH262" s="76">
        <f t="shared" si="43"/>
        <v>1</v>
      </c>
      <c r="AI262" s="85">
        <f t="shared" si="43"/>
        <v>0</v>
      </c>
      <c r="AJ262" s="92" t="s">
        <v>655</v>
      </c>
      <c r="AK262" s="87" t="s">
        <v>82</v>
      </c>
      <c r="AL262" s="87" t="s">
        <v>82</v>
      </c>
      <c r="AM262" s="88" t="s">
        <v>651</v>
      </c>
      <c r="AN262" s="88" t="s">
        <v>652</v>
      </c>
      <c r="AO262" s="89" t="s">
        <v>653</v>
      </c>
      <c r="AP262" s="89" t="s">
        <v>416</v>
      </c>
      <c r="AQ262" s="90" t="s">
        <v>970</v>
      </c>
    </row>
    <row r="263" spans="1:43" s="46" customFormat="1" ht="85.5" hidden="1" x14ac:dyDescent="0.25">
      <c r="A263" s="42" t="s">
        <v>41</v>
      </c>
      <c r="B263" s="43" t="s">
        <v>656</v>
      </c>
      <c r="C263" s="43">
        <v>550</v>
      </c>
      <c r="D263" s="22" t="s">
        <v>657</v>
      </c>
      <c r="E263" s="22" t="s">
        <v>658</v>
      </c>
      <c r="F263" s="23">
        <v>44713</v>
      </c>
      <c r="G263" s="23">
        <v>44926</v>
      </c>
      <c r="H263" s="271">
        <f>+I263+I264+I265+I266+I267</f>
        <v>1</v>
      </c>
      <c r="I263" s="24">
        <v>0.15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43"/>
        <v>1</v>
      </c>
      <c r="AI263" s="44">
        <f t="shared" si="43"/>
        <v>0</v>
      </c>
      <c r="AJ263" s="22" t="s">
        <v>659</v>
      </c>
      <c r="AK263" s="302">
        <v>1</v>
      </c>
      <c r="AL263" s="269">
        <v>126690000</v>
      </c>
      <c r="AM263" s="45" t="s">
        <v>617</v>
      </c>
      <c r="AN263" s="45" t="s">
        <v>618</v>
      </c>
      <c r="AO263" s="25" t="s">
        <v>619</v>
      </c>
      <c r="AP263" s="25" t="s">
        <v>416</v>
      </c>
      <c r="AQ263" s="72"/>
    </row>
    <row r="264" spans="1:43" s="46" customFormat="1" ht="43.5" hidden="1" x14ac:dyDescent="0.25">
      <c r="A264" s="42" t="s">
        <v>41</v>
      </c>
      <c r="B264" s="43" t="s">
        <v>656</v>
      </c>
      <c r="C264" s="43">
        <v>550</v>
      </c>
      <c r="D264" s="22" t="s">
        <v>657</v>
      </c>
      <c r="E264" s="22" t="s">
        <v>660</v>
      </c>
      <c r="F264" s="23">
        <v>44621</v>
      </c>
      <c r="G264" s="23">
        <v>44651</v>
      </c>
      <c r="H264" s="271"/>
      <c r="I264" s="24">
        <v>0.25</v>
      </c>
      <c r="J264" s="24"/>
      <c r="K264" s="24"/>
      <c r="L264" s="24"/>
      <c r="M264" s="24"/>
      <c r="N264" s="24">
        <v>1</v>
      </c>
      <c r="O264" s="24"/>
      <c r="P264" s="24"/>
      <c r="Q264" s="24"/>
      <c r="R264" s="24"/>
      <c r="S264" s="24"/>
      <c r="T264" s="24"/>
      <c r="U264" s="24"/>
      <c r="V264" s="24"/>
      <c r="W264" s="24"/>
      <c r="X264" s="24"/>
      <c r="Y264" s="24"/>
      <c r="Z264" s="24"/>
      <c r="AA264" s="24"/>
      <c r="AB264" s="24"/>
      <c r="AC264" s="24"/>
      <c r="AD264" s="24"/>
      <c r="AE264" s="24"/>
      <c r="AF264" s="24"/>
      <c r="AG264" s="24"/>
      <c r="AH264" s="24">
        <f t="shared" si="43"/>
        <v>1</v>
      </c>
      <c r="AI264" s="44">
        <f t="shared" si="43"/>
        <v>0</v>
      </c>
      <c r="AJ264" s="22" t="s">
        <v>661</v>
      </c>
      <c r="AK264" s="302"/>
      <c r="AL264" s="270"/>
      <c r="AM264" s="45" t="s">
        <v>617</v>
      </c>
      <c r="AN264" s="45" t="s">
        <v>618</v>
      </c>
      <c r="AO264" s="25" t="s">
        <v>619</v>
      </c>
      <c r="AP264" s="25" t="s">
        <v>416</v>
      </c>
      <c r="AQ264" s="72"/>
    </row>
    <row r="265" spans="1:43" s="46" customFormat="1" ht="43.5" hidden="1" x14ac:dyDescent="0.25">
      <c r="A265" s="42" t="s">
        <v>41</v>
      </c>
      <c r="B265" s="43" t="s">
        <v>656</v>
      </c>
      <c r="C265" s="43">
        <v>550</v>
      </c>
      <c r="D265" s="22" t="s">
        <v>657</v>
      </c>
      <c r="E265" s="22" t="s">
        <v>662</v>
      </c>
      <c r="F265" s="23">
        <v>44652</v>
      </c>
      <c r="G265" s="23">
        <v>44926</v>
      </c>
      <c r="H265" s="271"/>
      <c r="I265" s="24">
        <v>0.3</v>
      </c>
      <c r="J265" s="24"/>
      <c r="K265" s="24"/>
      <c r="L265" s="24"/>
      <c r="M265" s="24"/>
      <c r="N265" s="24"/>
      <c r="O265" s="24"/>
      <c r="P265" s="24">
        <v>0.2</v>
      </c>
      <c r="Q265" s="24"/>
      <c r="R265" s="24"/>
      <c r="S265" s="24"/>
      <c r="T265" s="24">
        <v>0.2</v>
      </c>
      <c r="U265" s="24"/>
      <c r="V265" s="24"/>
      <c r="W265" s="24"/>
      <c r="X265" s="24">
        <v>0.2</v>
      </c>
      <c r="Y265" s="24"/>
      <c r="Z265" s="24"/>
      <c r="AA265" s="24"/>
      <c r="AB265" s="24">
        <v>0.2</v>
      </c>
      <c r="AC265" s="24"/>
      <c r="AD265" s="24"/>
      <c r="AE265" s="24"/>
      <c r="AF265" s="24">
        <v>0.2</v>
      </c>
      <c r="AG265" s="24"/>
      <c r="AH265" s="24">
        <f t="shared" si="43"/>
        <v>1</v>
      </c>
      <c r="AI265" s="44">
        <f t="shared" si="43"/>
        <v>0</v>
      </c>
      <c r="AJ265" s="22" t="s">
        <v>663</v>
      </c>
      <c r="AK265" s="302"/>
      <c r="AL265" s="270"/>
      <c r="AM265" s="45" t="s">
        <v>617</v>
      </c>
      <c r="AN265" s="45" t="s">
        <v>618</v>
      </c>
      <c r="AO265" s="25" t="s">
        <v>619</v>
      </c>
      <c r="AP265" s="25" t="s">
        <v>416</v>
      </c>
      <c r="AQ265" s="72"/>
    </row>
    <row r="266" spans="1:43" s="46" customFormat="1" ht="43.5" hidden="1" x14ac:dyDescent="0.25">
      <c r="A266" s="42" t="s">
        <v>41</v>
      </c>
      <c r="B266" s="43" t="s">
        <v>656</v>
      </c>
      <c r="C266" s="43">
        <v>550</v>
      </c>
      <c r="D266" s="22" t="s">
        <v>657</v>
      </c>
      <c r="E266" s="22" t="s">
        <v>664</v>
      </c>
      <c r="F266" s="23">
        <v>44621</v>
      </c>
      <c r="G266" s="23" t="s">
        <v>665</v>
      </c>
      <c r="H266" s="271"/>
      <c r="I266" s="24">
        <v>0.1</v>
      </c>
      <c r="J266" s="24"/>
      <c r="K266" s="24"/>
      <c r="L266" s="24"/>
      <c r="M266" s="24"/>
      <c r="N266" s="24">
        <v>0.25</v>
      </c>
      <c r="O266" s="24"/>
      <c r="P266" s="24"/>
      <c r="Q266" s="24"/>
      <c r="R266" s="24"/>
      <c r="S266" s="24"/>
      <c r="T266" s="24">
        <v>0.25</v>
      </c>
      <c r="U266" s="24"/>
      <c r="V266" s="24"/>
      <c r="W266" s="24"/>
      <c r="X266" s="24"/>
      <c r="Y266" s="24"/>
      <c r="Z266" s="24">
        <v>0.25</v>
      </c>
      <c r="AA266" s="24"/>
      <c r="AB266" s="24"/>
      <c r="AC266" s="24"/>
      <c r="AD266" s="24"/>
      <c r="AE266" s="24"/>
      <c r="AF266" s="24">
        <v>0.25</v>
      </c>
      <c r="AG266" s="24"/>
      <c r="AH266" s="24">
        <f t="shared" si="43"/>
        <v>1</v>
      </c>
      <c r="AI266" s="44">
        <f t="shared" si="43"/>
        <v>0</v>
      </c>
      <c r="AJ266" s="22" t="s">
        <v>666</v>
      </c>
      <c r="AK266" s="302"/>
      <c r="AL266" s="270"/>
      <c r="AM266" s="45" t="s">
        <v>617</v>
      </c>
      <c r="AN266" s="45" t="s">
        <v>618</v>
      </c>
      <c r="AO266" s="25" t="s">
        <v>619</v>
      </c>
      <c r="AP266" s="25" t="s">
        <v>416</v>
      </c>
      <c r="AQ266" s="72"/>
    </row>
    <row r="267" spans="1:43" s="46" customFormat="1" ht="71.25" hidden="1" x14ac:dyDescent="0.25">
      <c r="A267" s="42" t="s">
        <v>41</v>
      </c>
      <c r="B267" s="43" t="s">
        <v>656</v>
      </c>
      <c r="C267" s="43">
        <v>550</v>
      </c>
      <c r="D267" s="22" t="s">
        <v>657</v>
      </c>
      <c r="E267" s="22" t="s">
        <v>667</v>
      </c>
      <c r="F267" s="23">
        <v>44896</v>
      </c>
      <c r="G267" s="23">
        <v>44926</v>
      </c>
      <c r="H267" s="271"/>
      <c r="I267" s="24">
        <v>0.2</v>
      </c>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v>1</v>
      </c>
      <c r="AG267" s="24"/>
      <c r="AH267" s="24">
        <f t="shared" si="43"/>
        <v>1</v>
      </c>
      <c r="AI267" s="44">
        <f t="shared" si="43"/>
        <v>0</v>
      </c>
      <c r="AJ267" s="22" t="s">
        <v>668</v>
      </c>
      <c r="AK267" s="302"/>
      <c r="AL267" s="277"/>
      <c r="AM267" s="45" t="s">
        <v>617</v>
      </c>
      <c r="AN267" s="45" t="s">
        <v>618</v>
      </c>
      <c r="AO267" s="25" t="s">
        <v>619</v>
      </c>
      <c r="AP267" s="25" t="s">
        <v>416</v>
      </c>
      <c r="AQ267" s="72"/>
    </row>
    <row r="268" spans="1:43" s="46" customFormat="1" ht="100.5" hidden="1" customHeight="1" x14ac:dyDescent="0.25">
      <c r="A268" s="42" t="s">
        <v>41</v>
      </c>
      <c r="B268" s="43" t="s">
        <v>656</v>
      </c>
      <c r="C268" s="43">
        <v>550</v>
      </c>
      <c r="D268" s="22" t="s">
        <v>669</v>
      </c>
      <c r="E268" s="22" t="s">
        <v>670</v>
      </c>
      <c r="F268" s="23">
        <v>44896</v>
      </c>
      <c r="G268" s="23">
        <v>44926</v>
      </c>
      <c r="H268" s="271">
        <f>+I268+I269</f>
        <v>1</v>
      </c>
      <c r="I268" s="24">
        <v>0.5</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+J268+L268+N268+P268+R268+T268+V268+X268+Z268+AB268+AD268+AF268</f>
        <v>1</v>
      </c>
      <c r="AI268" s="44">
        <f>+K268+M268+O268+Q268+S268+U268+W268+Y268+AA268+AC268+AE268+AG268</f>
        <v>0</v>
      </c>
      <c r="AJ268" s="22" t="s">
        <v>671</v>
      </c>
      <c r="AK268" s="47" t="s">
        <v>82</v>
      </c>
      <c r="AL268" s="47" t="s">
        <v>82</v>
      </c>
      <c r="AM268" s="45" t="s">
        <v>617</v>
      </c>
      <c r="AN268" s="45" t="s">
        <v>618</v>
      </c>
      <c r="AO268" s="25" t="s">
        <v>619</v>
      </c>
      <c r="AP268" s="25" t="s">
        <v>416</v>
      </c>
      <c r="AQ268" s="72"/>
    </row>
    <row r="269" spans="1:43" s="46" customFormat="1" ht="114.75" hidden="1" customHeight="1" x14ac:dyDescent="0.25">
      <c r="A269" s="42" t="s">
        <v>41</v>
      </c>
      <c r="B269" s="43" t="s">
        <v>656</v>
      </c>
      <c r="C269" s="43">
        <v>550</v>
      </c>
      <c r="D269" s="22" t="s">
        <v>669</v>
      </c>
      <c r="E269" s="22" t="s">
        <v>672</v>
      </c>
      <c r="F269" s="23">
        <v>44713</v>
      </c>
      <c r="G269" s="23" t="s">
        <v>263</v>
      </c>
      <c r="H269" s="271"/>
      <c r="I269" s="24">
        <v>0.5</v>
      </c>
      <c r="J269" s="24"/>
      <c r="K269" s="24"/>
      <c r="L269" s="24"/>
      <c r="M269" s="24"/>
      <c r="N269" s="24"/>
      <c r="O269" s="24"/>
      <c r="P269" s="24"/>
      <c r="Q269" s="24"/>
      <c r="R269" s="24"/>
      <c r="S269" s="24"/>
      <c r="T269" s="24">
        <v>0.5</v>
      </c>
      <c r="U269" s="24"/>
      <c r="V269" s="24"/>
      <c r="W269" s="24"/>
      <c r="X269" s="24"/>
      <c r="Y269" s="24"/>
      <c r="Z269" s="24"/>
      <c r="AA269" s="24"/>
      <c r="AB269" s="24"/>
      <c r="AC269" s="24"/>
      <c r="AD269" s="24">
        <v>0.5</v>
      </c>
      <c r="AE269" s="24"/>
      <c r="AF269" s="24"/>
      <c r="AG269" s="24"/>
      <c r="AH269" s="24">
        <f>+J269+L269+N269+P269+R269+T269+V269+X269+Z269+AB269+AD269+AF269</f>
        <v>1</v>
      </c>
      <c r="AI269" s="44">
        <f>+K269+M269+O269+Q269+S269+U269+W269+Y269+AA269+AC269+AE269+AG269</f>
        <v>0</v>
      </c>
      <c r="AJ269" s="22" t="s">
        <v>673</v>
      </c>
      <c r="AK269" s="47" t="s">
        <v>82</v>
      </c>
      <c r="AL269" s="47" t="s">
        <v>82</v>
      </c>
      <c r="AM269" s="45" t="s">
        <v>617</v>
      </c>
      <c r="AN269" s="45" t="s">
        <v>618</v>
      </c>
      <c r="AO269" s="25" t="s">
        <v>619</v>
      </c>
      <c r="AP269" s="25" t="s">
        <v>416</v>
      </c>
      <c r="AQ269" s="72"/>
    </row>
    <row r="270" spans="1:43" s="46" customFormat="1" ht="64.5" hidden="1" customHeight="1" x14ac:dyDescent="0.25">
      <c r="A270" s="42" t="s">
        <v>411</v>
      </c>
      <c r="B270" s="43" t="s">
        <v>412</v>
      </c>
      <c r="C270" s="43">
        <v>329</v>
      </c>
      <c r="D270" s="22" t="s">
        <v>674</v>
      </c>
      <c r="E270" s="22" t="s">
        <v>675</v>
      </c>
      <c r="F270" s="23">
        <v>44774</v>
      </c>
      <c r="G270" s="23">
        <v>44803</v>
      </c>
      <c r="H270" s="271">
        <f>+I270+I271+I272+I273</f>
        <v>1</v>
      </c>
      <c r="I270" s="24">
        <v>0.1</v>
      </c>
      <c r="J270" s="24"/>
      <c r="K270" s="24"/>
      <c r="L270" s="24"/>
      <c r="M270" s="24"/>
      <c r="N270" s="24"/>
      <c r="O270" s="24"/>
      <c r="P270" s="24"/>
      <c r="Q270" s="24"/>
      <c r="R270" s="24"/>
      <c r="S270" s="24"/>
      <c r="T270" s="24">
        <v>0.5</v>
      </c>
      <c r="U270" s="24"/>
      <c r="V270" s="24"/>
      <c r="W270" s="24"/>
      <c r="X270" s="24">
        <v>0.5</v>
      </c>
      <c r="Y270" s="24"/>
      <c r="Z270" s="24"/>
      <c r="AA270" s="24"/>
      <c r="AB270" s="24"/>
      <c r="AC270" s="24"/>
      <c r="AD270" s="24"/>
      <c r="AE270" s="24"/>
      <c r="AF270" s="24"/>
      <c r="AG270" s="24"/>
      <c r="AH270" s="24">
        <f t="shared" si="43"/>
        <v>1</v>
      </c>
      <c r="AI270" s="44">
        <f t="shared" si="43"/>
        <v>0</v>
      </c>
      <c r="AJ270" s="22" t="s">
        <v>676</v>
      </c>
      <c r="AK270" s="302">
        <v>1</v>
      </c>
      <c r="AL270" s="269">
        <v>1822640634</v>
      </c>
      <c r="AM270" s="45" t="s">
        <v>617</v>
      </c>
      <c r="AN270" s="45" t="s">
        <v>618</v>
      </c>
      <c r="AO270" s="25" t="s">
        <v>619</v>
      </c>
      <c r="AP270" s="25" t="s">
        <v>416</v>
      </c>
      <c r="AQ270" s="72"/>
    </row>
    <row r="271" spans="1:43" s="46" customFormat="1" ht="57.75" hidden="1" customHeight="1" x14ac:dyDescent="0.25">
      <c r="A271" s="42" t="s">
        <v>411</v>
      </c>
      <c r="B271" s="43" t="s">
        <v>412</v>
      </c>
      <c r="C271" s="43">
        <v>329</v>
      </c>
      <c r="D271" s="22" t="s">
        <v>674</v>
      </c>
      <c r="E271" s="22" t="s">
        <v>677</v>
      </c>
      <c r="F271" s="23">
        <v>44593</v>
      </c>
      <c r="G271" s="23">
        <v>44620</v>
      </c>
      <c r="H271" s="271"/>
      <c r="I271" s="24">
        <v>0.2</v>
      </c>
      <c r="J271" s="24"/>
      <c r="K271" s="24"/>
      <c r="L271" s="24">
        <v>1</v>
      </c>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43"/>
        <v>1</v>
      </c>
      <c r="AI271" s="44">
        <f t="shared" si="43"/>
        <v>0</v>
      </c>
      <c r="AJ271" s="22" t="s">
        <v>678</v>
      </c>
      <c r="AK271" s="302"/>
      <c r="AL271" s="270"/>
      <c r="AM271" s="45" t="s">
        <v>617</v>
      </c>
      <c r="AN271" s="45" t="s">
        <v>618</v>
      </c>
      <c r="AO271" s="25" t="s">
        <v>619</v>
      </c>
      <c r="AP271" s="25" t="s">
        <v>416</v>
      </c>
      <c r="AQ271" s="72"/>
    </row>
    <row r="272" spans="1:43" s="46" customFormat="1" ht="80.25" hidden="1" customHeight="1" x14ac:dyDescent="0.25">
      <c r="A272" s="42" t="s">
        <v>411</v>
      </c>
      <c r="B272" s="43" t="s">
        <v>412</v>
      </c>
      <c r="C272" s="43">
        <v>329</v>
      </c>
      <c r="D272" s="22" t="s">
        <v>674</v>
      </c>
      <c r="E272" s="22" t="s">
        <v>679</v>
      </c>
      <c r="F272" s="23">
        <v>44621</v>
      </c>
      <c r="G272" s="23" t="s">
        <v>665</v>
      </c>
      <c r="H272" s="271"/>
      <c r="I272" s="24">
        <v>0.6</v>
      </c>
      <c r="J272" s="24"/>
      <c r="K272" s="24"/>
      <c r="L272" s="24"/>
      <c r="M272" s="24"/>
      <c r="N272" s="24">
        <v>0.25</v>
      </c>
      <c r="O272" s="24"/>
      <c r="P272" s="24"/>
      <c r="Q272" s="24"/>
      <c r="R272" s="24"/>
      <c r="S272" s="24"/>
      <c r="T272" s="24">
        <v>0.25</v>
      </c>
      <c r="U272" s="24"/>
      <c r="V272" s="24"/>
      <c r="W272" s="24"/>
      <c r="X272" s="24"/>
      <c r="Y272" s="24"/>
      <c r="Z272" s="24">
        <v>0.25</v>
      </c>
      <c r="AA272" s="24"/>
      <c r="AB272" s="24"/>
      <c r="AC272" s="24"/>
      <c r="AD272" s="24"/>
      <c r="AE272" s="24"/>
      <c r="AF272" s="24">
        <v>0.25</v>
      </c>
      <c r="AG272" s="24"/>
      <c r="AH272" s="24">
        <f t="shared" si="43"/>
        <v>1</v>
      </c>
      <c r="AI272" s="44">
        <f t="shared" si="43"/>
        <v>0</v>
      </c>
      <c r="AJ272" s="22" t="s">
        <v>680</v>
      </c>
      <c r="AK272" s="302"/>
      <c r="AL272" s="270"/>
      <c r="AM272" s="45" t="s">
        <v>617</v>
      </c>
      <c r="AN272" s="45" t="s">
        <v>618</v>
      </c>
      <c r="AO272" s="25" t="s">
        <v>619</v>
      </c>
      <c r="AP272" s="25" t="s">
        <v>416</v>
      </c>
      <c r="AQ272" s="72"/>
    </row>
    <row r="273" spans="1:43" s="46" customFormat="1" ht="57" hidden="1" x14ac:dyDescent="0.25">
      <c r="A273" s="42" t="s">
        <v>411</v>
      </c>
      <c r="B273" s="43" t="s">
        <v>412</v>
      </c>
      <c r="C273" s="43">
        <v>329</v>
      </c>
      <c r="D273" s="22" t="s">
        <v>674</v>
      </c>
      <c r="E273" s="22" t="s">
        <v>681</v>
      </c>
      <c r="F273" s="23">
        <v>44896</v>
      </c>
      <c r="G273" s="23">
        <v>44926</v>
      </c>
      <c r="H273" s="271"/>
      <c r="I273" s="24">
        <v>0.1</v>
      </c>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v>1</v>
      </c>
      <c r="AG273" s="24"/>
      <c r="AH273" s="24">
        <f t="shared" si="43"/>
        <v>1</v>
      </c>
      <c r="AI273" s="44">
        <f t="shared" si="43"/>
        <v>0</v>
      </c>
      <c r="AJ273" s="22" t="s">
        <v>682</v>
      </c>
      <c r="AK273" s="302"/>
      <c r="AL273" s="270"/>
      <c r="AM273" s="45" t="s">
        <v>617</v>
      </c>
      <c r="AN273" s="45" t="s">
        <v>618</v>
      </c>
      <c r="AO273" s="25" t="s">
        <v>619</v>
      </c>
      <c r="AP273" s="25" t="s">
        <v>416</v>
      </c>
      <c r="AQ273" s="72"/>
    </row>
    <row r="274" spans="1:43" s="46" customFormat="1" ht="71.25" hidden="1" customHeight="1" x14ac:dyDescent="0.25">
      <c r="A274" s="42" t="s">
        <v>411</v>
      </c>
      <c r="B274" s="43" t="s">
        <v>412</v>
      </c>
      <c r="C274" s="43">
        <v>329</v>
      </c>
      <c r="D274" s="22" t="s">
        <v>683</v>
      </c>
      <c r="E274" s="22" t="s">
        <v>684</v>
      </c>
      <c r="F274" s="23">
        <v>44621</v>
      </c>
      <c r="G274" s="23" t="s">
        <v>665</v>
      </c>
      <c r="H274" s="271">
        <f>SUM(I274:I285)</f>
        <v>1.0000000000000002</v>
      </c>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43"/>
        <v>1</v>
      </c>
      <c r="AI274" s="44">
        <f t="shared" si="43"/>
        <v>0</v>
      </c>
      <c r="AJ274" s="55" t="s">
        <v>685</v>
      </c>
      <c r="AK274" s="47" t="s">
        <v>82</v>
      </c>
      <c r="AL274" s="270"/>
      <c r="AM274" s="45" t="s">
        <v>617</v>
      </c>
      <c r="AN274" s="45" t="s">
        <v>618</v>
      </c>
      <c r="AO274" s="25" t="s">
        <v>619</v>
      </c>
      <c r="AP274" s="25" t="s">
        <v>416</v>
      </c>
      <c r="AQ274" s="72"/>
    </row>
    <row r="275" spans="1:43" s="46" customFormat="1" ht="58.5" hidden="1" customHeight="1" x14ac:dyDescent="0.25">
      <c r="A275" s="42" t="s">
        <v>411</v>
      </c>
      <c r="B275" s="43" t="s">
        <v>412</v>
      </c>
      <c r="C275" s="43">
        <v>329</v>
      </c>
      <c r="D275" s="22" t="s">
        <v>683</v>
      </c>
      <c r="E275" s="22" t="s">
        <v>686</v>
      </c>
      <c r="F275" s="23">
        <v>44652</v>
      </c>
      <c r="G275" s="23">
        <v>44681</v>
      </c>
      <c r="H275" s="271"/>
      <c r="I275" s="24">
        <v>0.1</v>
      </c>
      <c r="J275" s="24"/>
      <c r="K275" s="24"/>
      <c r="L275" s="24"/>
      <c r="M275" s="24"/>
      <c r="N275" s="24"/>
      <c r="O275" s="24"/>
      <c r="P275" s="24">
        <v>1</v>
      </c>
      <c r="Q275" s="24"/>
      <c r="R275" s="24"/>
      <c r="S275" s="24"/>
      <c r="T275" s="24"/>
      <c r="U275" s="24"/>
      <c r="V275" s="24"/>
      <c r="W275" s="24"/>
      <c r="X275" s="24"/>
      <c r="Y275" s="24"/>
      <c r="Z275" s="24"/>
      <c r="AA275" s="24"/>
      <c r="AB275" s="24"/>
      <c r="AC275" s="24"/>
      <c r="AD275" s="24"/>
      <c r="AE275" s="24"/>
      <c r="AF275" s="24"/>
      <c r="AG275" s="24"/>
      <c r="AH275" s="24">
        <f t="shared" si="43"/>
        <v>1</v>
      </c>
      <c r="AI275" s="44">
        <f t="shared" si="43"/>
        <v>0</v>
      </c>
      <c r="AJ275" s="55" t="s">
        <v>687</v>
      </c>
      <c r="AK275" s="47" t="s">
        <v>82</v>
      </c>
      <c r="AL275" s="270"/>
      <c r="AM275" s="45" t="s">
        <v>617</v>
      </c>
      <c r="AN275" s="45" t="s">
        <v>618</v>
      </c>
      <c r="AO275" s="25" t="s">
        <v>619</v>
      </c>
      <c r="AP275" s="25" t="s">
        <v>416</v>
      </c>
      <c r="AQ275" s="72"/>
    </row>
    <row r="276" spans="1:43" s="46" customFormat="1" ht="58.5" hidden="1" customHeight="1" x14ac:dyDescent="0.25">
      <c r="A276" s="42" t="s">
        <v>411</v>
      </c>
      <c r="B276" s="43" t="s">
        <v>412</v>
      </c>
      <c r="C276" s="43">
        <v>329</v>
      </c>
      <c r="D276" s="22" t="s">
        <v>683</v>
      </c>
      <c r="E276" s="22" t="s">
        <v>688</v>
      </c>
      <c r="F276" s="23">
        <v>44621</v>
      </c>
      <c r="G276" s="23" t="s">
        <v>665</v>
      </c>
      <c r="H276" s="271"/>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43"/>
        <v>1</v>
      </c>
      <c r="AI276" s="44">
        <f t="shared" si="43"/>
        <v>0</v>
      </c>
      <c r="AJ276" s="55" t="s">
        <v>689</v>
      </c>
      <c r="AK276" s="47" t="s">
        <v>82</v>
      </c>
      <c r="AL276" s="270"/>
      <c r="AM276" s="45" t="s">
        <v>617</v>
      </c>
      <c r="AN276" s="45" t="s">
        <v>618</v>
      </c>
      <c r="AO276" s="25" t="s">
        <v>619</v>
      </c>
      <c r="AP276" s="25" t="s">
        <v>416</v>
      </c>
      <c r="AQ276" s="72"/>
    </row>
    <row r="277" spans="1:43" s="46" customFormat="1" ht="58.5" hidden="1" customHeight="1" x14ac:dyDescent="0.25">
      <c r="A277" s="42" t="s">
        <v>411</v>
      </c>
      <c r="B277" s="43" t="s">
        <v>412</v>
      </c>
      <c r="C277" s="43">
        <v>329</v>
      </c>
      <c r="D277" s="22" t="s">
        <v>690</v>
      </c>
      <c r="E277" s="22" t="s">
        <v>691</v>
      </c>
      <c r="F277" s="23">
        <v>44621</v>
      </c>
      <c r="G277" s="23" t="s">
        <v>665</v>
      </c>
      <c r="H277" s="271"/>
      <c r="I277" s="24">
        <v>0.1</v>
      </c>
      <c r="J277" s="24"/>
      <c r="K277" s="24"/>
      <c r="L277" s="24"/>
      <c r="M277" s="24"/>
      <c r="N277" s="24">
        <v>0.25</v>
      </c>
      <c r="O277" s="24"/>
      <c r="P277" s="24"/>
      <c r="Q277" s="24"/>
      <c r="R277" s="24"/>
      <c r="S277" s="24"/>
      <c r="T277" s="24">
        <v>0.25</v>
      </c>
      <c r="U277" s="24"/>
      <c r="V277" s="24"/>
      <c r="W277" s="24"/>
      <c r="X277" s="24"/>
      <c r="Y277" s="24"/>
      <c r="Z277" s="24">
        <v>0.25</v>
      </c>
      <c r="AA277" s="24"/>
      <c r="AB277" s="24"/>
      <c r="AC277" s="24"/>
      <c r="AD277" s="24"/>
      <c r="AE277" s="24"/>
      <c r="AF277" s="24">
        <v>0.25</v>
      </c>
      <c r="AG277" s="24"/>
      <c r="AH277" s="24">
        <f t="shared" si="43"/>
        <v>1</v>
      </c>
      <c r="AI277" s="44">
        <f t="shared" si="43"/>
        <v>0</v>
      </c>
      <c r="AJ277" s="55" t="s">
        <v>692</v>
      </c>
      <c r="AK277" s="47" t="s">
        <v>82</v>
      </c>
      <c r="AL277" s="270"/>
      <c r="AM277" s="45" t="s">
        <v>617</v>
      </c>
      <c r="AN277" s="45" t="s">
        <v>618</v>
      </c>
      <c r="AO277" s="25" t="s">
        <v>619</v>
      </c>
      <c r="AP277" s="25" t="s">
        <v>416</v>
      </c>
      <c r="AQ277" s="72"/>
    </row>
    <row r="278" spans="1:43" s="98" customFormat="1" ht="58.5" hidden="1" customHeight="1" x14ac:dyDescent="0.25">
      <c r="A278" s="50" t="s">
        <v>411</v>
      </c>
      <c r="B278" s="47" t="s">
        <v>412</v>
      </c>
      <c r="C278" s="47">
        <v>329</v>
      </c>
      <c r="D278" s="22" t="s">
        <v>683</v>
      </c>
      <c r="E278" s="22" t="s">
        <v>693</v>
      </c>
      <c r="F278" s="23">
        <v>44774</v>
      </c>
      <c r="G278" s="23">
        <v>44804</v>
      </c>
      <c r="H278" s="271"/>
      <c r="I278" s="24">
        <v>0.05</v>
      </c>
      <c r="J278" s="24"/>
      <c r="K278" s="24"/>
      <c r="L278" s="24"/>
      <c r="M278" s="24"/>
      <c r="N278" s="24"/>
      <c r="O278" s="24"/>
      <c r="P278" s="24"/>
      <c r="Q278" s="24"/>
      <c r="R278" s="24"/>
      <c r="S278" s="24"/>
      <c r="T278" s="24"/>
      <c r="U278" s="24"/>
      <c r="V278" s="24"/>
      <c r="W278" s="24"/>
      <c r="X278" s="24">
        <v>1</v>
      </c>
      <c r="Y278" s="24"/>
      <c r="Z278" s="24"/>
      <c r="AA278" s="24"/>
      <c r="AB278" s="24"/>
      <c r="AC278" s="24"/>
      <c r="AD278" s="24"/>
      <c r="AE278" s="24"/>
      <c r="AF278" s="24"/>
      <c r="AG278" s="24"/>
      <c r="AH278" s="24">
        <f t="shared" si="43"/>
        <v>1</v>
      </c>
      <c r="AI278" s="44">
        <f t="shared" si="43"/>
        <v>0</v>
      </c>
      <c r="AJ278" s="55" t="s">
        <v>694</v>
      </c>
      <c r="AK278" s="47" t="s">
        <v>82</v>
      </c>
      <c r="AL278" s="270"/>
      <c r="AM278" s="45" t="s">
        <v>617</v>
      </c>
      <c r="AN278" s="45" t="s">
        <v>618</v>
      </c>
      <c r="AO278" s="25" t="s">
        <v>619</v>
      </c>
      <c r="AP278" s="25" t="s">
        <v>416</v>
      </c>
      <c r="AQ278" s="102"/>
    </row>
    <row r="279" spans="1:43" s="46" customFormat="1" ht="58.5" hidden="1" customHeight="1" x14ac:dyDescent="0.25">
      <c r="A279" s="42" t="s">
        <v>411</v>
      </c>
      <c r="B279" s="43" t="s">
        <v>412</v>
      </c>
      <c r="C279" s="43">
        <v>329</v>
      </c>
      <c r="D279" s="22" t="s">
        <v>683</v>
      </c>
      <c r="E279" s="22" t="s">
        <v>695</v>
      </c>
      <c r="F279" s="23">
        <v>44621</v>
      </c>
      <c r="G279" s="23">
        <v>44742</v>
      </c>
      <c r="H279" s="271"/>
      <c r="I279" s="24">
        <v>0.1</v>
      </c>
      <c r="J279" s="24"/>
      <c r="K279" s="24"/>
      <c r="L279" s="24"/>
      <c r="M279" s="24"/>
      <c r="N279" s="24">
        <v>0.5</v>
      </c>
      <c r="O279" s="24"/>
      <c r="P279" s="24"/>
      <c r="Q279" s="24"/>
      <c r="R279" s="24"/>
      <c r="S279" s="24"/>
      <c r="T279" s="24">
        <v>0.5</v>
      </c>
      <c r="U279" s="24"/>
      <c r="V279" s="24"/>
      <c r="W279" s="24"/>
      <c r="X279" s="24"/>
      <c r="Y279" s="24"/>
      <c r="Z279" s="24"/>
      <c r="AA279" s="24"/>
      <c r="AB279" s="24"/>
      <c r="AC279" s="24"/>
      <c r="AD279" s="24"/>
      <c r="AE279" s="24"/>
      <c r="AF279" s="24"/>
      <c r="AG279" s="24"/>
      <c r="AH279" s="24">
        <f t="shared" si="43"/>
        <v>1</v>
      </c>
      <c r="AI279" s="44">
        <f t="shared" si="43"/>
        <v>0</v>
      </c>
      <c r="AJ279" s="55" t="s">
        <v>696</v>
      </c>
      <c r="AK279" s="47" t="s">
        <v>82</v>
      </c>
      <c r="AL279" s="270"/>
      <c r="AM279" s="45" t="s">
        <v>617</v>
      </c>
      <c r="AN279" s="45" t="s">
        <v>618</v>
      </c>
      <c r="AO279" s="25" t="s">
        <v>619</v>
      </c>
      <c r="AP279" s="25" t="s">
        <v>416</v>
      </c>
      <c r="AQ279" s="72"/>
    </row>
    <row r="280" spans="1:43" s="46" customFormat="1" ht="58.5" hidden="1" customHeight="1" x14ac:dyDescent="0.25">
      <c r="A280" s="42" t="s">
        <v>411</v>
      </c>
      <c r="B280" s="43" t="s">
        <v>412</v>
      </c>
      <c r="C280" s="43">
        <v>329</v>
      </c>
      <c r="D280" s="22" t="s">
        <v>690</v>
      </c>
      <c r="E280" s="22" t="s">
        <v>697</v>
      </c>
      <c r="F280" s="23">
        <v>44743</v>
      </c>
      <c r="G280" s="23">
        <v>44926</v>
      </c>
      <c r="H280" s="271"/>
      <c r="I280" s="24">
        <v>0.1</v>
      </c>
      <c r="J280" s="24"/>
      <c r="K280" s="24"/>
      <c r="L280" s="24"/>
      <c r="M280" s="24"/>
      <c r="N280" s="24"/>
      <c r="O280" s="24"/>
      <c r="P280" s="24"/>
      <c r="Q280" s="24"/>
      <c r="R280" s="24"/>
      <c r="S280" s="24"/>
      <c r="T280" s="24"/>
      <c r="U280" s="24"/>
      <c r="V280" s="24">
        <v>0.3</v>
      </c>
      <c r="W280" s="24"/>
      <c r="X280" s="24"/>
      <c r="Y280" s="24"/>
      <c r="Z280" s="24">
        <v>0.35</v>
      </c>
      <c r="AA280" s="24"/>
      <c r="AB280" s="24"/>
      <c r="AC280" s="24"/>
      <c r="AD280" s="24"/>
      <c r="AE280" s="24"/>
      <c r="AF280" s="24">
        <v>0.35</v>
      </c>
      <c r="AG280" s="24"/>
      <c r="AH280" s="24">
        <f t="shared" si="43"/>
        <v>0.99999999999999989</v>
      </c>
      <c r="AI280" s="44">
        <f t="shared" si="43"/>
        <v>0</v>
      </c>
      <c r="AJ280" s="55" t="s">
        <v>698</v>
      </c>
      <c r="AK280" s="47" t="s">
        <v>82</v>
      </c>
      <c r="AL280" s="270"/>
      <c r="AM280" s="45" t="s">
        <v>617</v>
      </c>
      <c r="AN280" s="45" t="s">
        <v>618</v>
      </c>
      <c r="AO280" s="25" t="s">
        <v>619</v>
      </c>
      <c r="AP280" s="25" t="s">
        <v>416</v>
      </c>
      <c r="AQ280" s="72"/>
    </row>
    <row r="281" spans="1:43" s="46" customFormat="1" ht="58.5" hidden="1" customHeight="1" x14ac:dyDescent="0.25">
      <c r="A281" s="42" t="s">
        <v>411</v>
      </c>
      <c r="B281" s="43" t="s">
        <v>412</v>
      </c>
      <c r="C281" s="43">
        <v>329</v>
      </c>
      <c r="D281" s="22" t="s">
        <v>683</v>
      </c>
      <c r="E281" s="22" t="s">
        <v>699</v>
      </c>
      <c r="F281" s="23">
        <v>44713</v>
      </c>
      <c r="G281" s="23">
        <v>44742</v>
      </c>
      <c r="H281" s="271"/>
      <c r="I281" s="24">
        <v>0.1</v>
      </c>
      <c r="J281" s="24"/>
      <c r="K281" s="24"/>
      <c r="L281" s="24"/>
      <c r="M281" s="24"/>
      <c r="N281" s="24"/>
      <c r="O281" s="24"/>
      <c r="P281" s="24"/>
      <c r="Q281" s="24"/>
      <c r="R281" s="24"/>
      <c r="S281" s="24"/>
      <c r="T281" s="24">
        <v>1</v>
      </c>
      <c r="U281" s="24"/>
      <c r="V281" s="24"/>
      <c r="W281" s="24"/>
      <c r="X281" s="24"/>
      <c r="Y281" s="24"/>
      <c r="Z281" s="24"/>
      <c r="AA281" s="24"/>
      <c r="AB281" s="24"/>
      <c r="AC281" s="24"/>
      <c r="AD281" s="24"/>
      <c r="AE281" s="24"/>
      <c r="AF281" s="24"/>
      <c r="AG281" s="24"/>
      <c r="AH281" s="24">
        <f t="shared" ref="AH281:AI282" si="46">+J281+L281+N281+P281+R281+T281+V281+X281+Z281+AB281+AD281+AF281</f>
        <v>1</v>
      </c>
      <c r="AI281" s="44">
        <f t="shared" si="46"/>
        <v>0</v>
      </c>
      <c r="AJ281" s="55" t="s">
        <v>700</v>
      </c>
      <c r="AK281" s="47" t="s">
        <v>82</v>
      </c>
      <c r="AL281" s="270"/>
      <c r="AM281" s="45" t="s">
        <v>617</v>
      </c>
      <c r="AN281" s="45" t="s">
        <v>618</v>
      </c>
      <c r="AO281" s="25" t="s">
        <v>619</v>
      </c>
      <c r="AP281" s="25" t="s">
        <v>416</v>
      </c>
      <c r="AQ281" s="72"/>
    </row>
    <row r="282" spans="1:43" s="46" customFormat="1" ht="58.5" hidden="1" customHeight="1" x14ac:dyDescent="0.25">
      <c r="A282" s="42" t="s">
        <v>411</v>
      </c>
      <c r="B282" s="43" t="s">
        <v>412</v>
      </c>
      <c r="C282" s="43">
        <v>329</v>
      </c>
      <c r="D282" s="22" t="s">
        <v>683</v>
      </c>
      <c r="E282" s="22" t="s">
        <v>701</v>
      </c>
      <c r="F282" s="23">
        <v>44593</v>
      </c>
      <c r="G282" s="23">
        <v>44926</v>
      </c>
      <c r="H282" s="271"/>
      <c r="I282" s="24">
        <v>0.05</v>
      </c>
      <c r="J282" s="24"/>
      <c r="K282" s="24"/>
      <c r="L282" s="24">
        <v>0.16666666666666669</v>
      </c>
      <c r="M282" s="24"/>
      <c r="N282" s="24"/>
      <c r="O282" s="24"/>
      <c r="P282" s="24">
        <v>0.16666666666666669</v>
      </c>
      <c r="Q282" s="24"/>
      <c r="R282" s="24"/>
      <c r="S282" s="24"/>
      <c r="T282" s="24">
        <v>0.16666666666666669</v>
      </c>
      <c r="U282" s="24"/>
      <c r="V282" s="24"/>
      <c r="W282" s="24"/>
      <c r="X282" s="24">
        <v>0.16666666666666669</v>
      </c>
      <c r="Y282" s="24"/>
      <c r="Z282" s="24"/>
      <c r="AA282" s="24"/>
      <c r="AB282" s="24">
        <v>0.16666666666666669</v>
      </c>
      <c r="AC282" s="24"/>
      <c r="AD282" s="24"/>
      <c r="AE282" s="24"/>
      <c r="AF282" s="24">
        <v>0.16666666666666669</v>
      </c>
      <c r="AG282" s="24"/>
      <c r="AH282" s="24">
        <f t="shared" si="46"/>
        <v>1.0000000000000002</v>
      </c>
      <c r="AI282" s="44">
        <f t="shared" si="46"/>
        <v>0</v>
      </c>
      <c r="AJ282" s="55" t="s">
        <v>702</v>
      </c>
      <c r="AK282" s="47" t="s">
        <v>82</v>
      </c>
      <c r="AL282" s="270"/>
      <c r="AM282" s="45" t="s">
        <v>617</v>
      </c>
      <c r="AN282" s="45" t="s">
        <v>618</v>
      </c>
      <c r="AO282" s="25" t="s">
        <v>619</v>
      </c>
      <c r="AP282" s="25" t="s">
        <v>416</v>
      </c>
      <c r="AQ282" s="72"/>
    </row>
    <row r="283" spans="1:43" s="46" customFormat="1" ht="58.5" hidden="1" customHeight="1" x14ac:dyDescent="0.25">
      <c r="A283" s="42" t="s">
        <v>411</v>
      </c>
      <c r="B283" s="43" t="s">
        <v>412</v>
      </c>
      <c r="C283" s="43">
        <v>329</v>
      </c>
      <c r="D283" s="56" t="s">
        <v>703</v>
      </c>
      <c r="E283" s="57" t="s">
        <v>704</v>
      </c>
      <c r="F283" s="52">
        <v>44621</v>
      </c>
      <c r="G283" s="58" t="s">
        <v>665</v>
      </c>
      <c r="H283" s="271"/>
      <c r="I283" s="59">
        <v>0.05</v>
      </c>
      <c r="J283" s="58" t="s">
        <v>705</v>
      </c>
      <c r="K283" s="58" t="s">
        <v>705</v>
      </c>
      <c r="L283" s="58" t="s">
        <v>705</v>
      </c>
      <c r="M283" s="58" t="s">
        <v>705</v>
      </c>
      <c r="N283" s="59">
        <v>0.25</v>
      </c>
      <c r="O283" s="58" t="s">
        <v>705</v>
      </c>
      <c r="P283" s="58" t="s">
        <v>705</v>
      </c>
      <c r="Q283" s="58" t="s">
        <v>705</v>
      </c>
      <c r="R283" s="58" t="s">
        <v>705</v>
      </c>
      <c r="S283" s="58" t="s">
        <v>705</v>
      </c>
      <c r="T283" s="59">
        <v>0.25</v>
      </c>
      <c r="U283" s="58" t="s">
        <v>705</v>
      </c>
      <c r="V283" s="58" t="s">
        <v>705</v>
      </c>
      <c r="W283" s="58" t="s">
        <v>705</v>
      </c>
      <c r="X283" s="58" t="s">
        <v>705</v>
      </c>
      <c r="Y283" s="58" t="s">
        <v>705</v>
      </c>
      <c r="Z283" s="59">
        <v>0.25</v>
      </c>
      <c r="AA283" s="58" t="s">
        <v>705</v>
      </c>
      <c r="AB283" s="58" t="s">
        <v>705</v>
      </c>
      <c r="AC283" s="58" t="s">
        <v>705</v>
      </c>
      <c r="AD283" s="58" t="s">
        <v>705</v>
      </c>
      <c r="AE283" s="58" t="s">
        <v>705</v>
      </c>
      <c r="AF283" s="59">
        <v>0.25</v>
      </c>
      <c r="AG283" s="58" t="s">
        <v>705</v>
      </c>
      <c r="AH283" s="59">
        <v>1</v>
      </c>
      <c r="AI283" s="60">
        <v>0</v>
      </c>
      <c r="AJ283" s="61" t="s">
        <v>706</v>
      </c>
      <c r="AK283" s="47" t="s">
        <v>82</v>
      </c>
      <c r="AL283" s="270"/>
      <c r="AM283" s="45" t="s">
        <v>617</v>
      </c>
      <c r="AN283" s="58" t="s">
        <v>618</v>
      </c>
      <c r="AO283" s="58" t="s">
        <v>619</v>
      </c>
      <c r="AP283" s="58" t="s">
        <v>416</v>
      </c>
      <c r="AQ283" s="72"/>
    </row>
    <row r="284" spans="1:43" s="46" customFormat="1" ht="58.5" hidden="1" customHeight="1" x14ac:dyDescent="0.25">
      <c r="A284" s="42" t="s">
        <v>411</v>
      </c>
      <c r="B284" s="43" t="s">
        <v>412</v>
      </c>
      <c r="C284" s="43">
        <v>329</v>
      </c>
      <c r="D284" s="22" t="s">
        <v>683</v>
      </c>
      <c r="E284" s="22" t="s">
        <v>707</v>
      </c>
      <c r="F284" s="23">
        <v>44652</v>
      </c>
      <c r="G284" s="23">
        <v>44742</v>
      </c>
      <c r="H284" s="271"/>
      <c r="I284" s="24">
        <v>0.05</v>
      </c>
      <c r="J284" s="24"/>
      <c r="K284" s="24"/>
      <c r="L284" s="24"/>
      <c r="M284" s="24"/>
      <c r="N284" s="24"/>
      <c r="O284" s="24"/>
      <c r="P284" s="24">
        <v>0.5</v>
      </c>
      <c r="Q284" s="24"/>
      <c r="R284" s="24"/>
      <c r="S284" s="24"/>
      <c r="T284" s="24">
        <v>0.5</v>
      </c>
      <c r="U284" s="24"/>
      <c r="V284" s="24"/>
      <c r="W284" s="24"/>
      <c r="X284" s="24"/>
      <c r="Y284" s="24"/>
      <c r="Z284" s="24"/>
      <c r="AA284" s="24"/>
      <c r="AB284" s="24"/>
      <c r="AC284" s="24"/>
      <c r="AD284" s="24"/>
      <c r="AE284" s="24"/>
      <c r="AF284" s="24"/>
      <c r="AG284" s="24"/>
      <c r="AH284" s="24">
        <f t="shared" ref="AH284:AI297" si="47">+J284+L284+N284+P284+R284+T284+V284+X284+Z284+AB284+AD284+AF284</f>
        <v>1</v>
      </c>
      <c r="AI284" s="44">
        <f t="shared" si="47"/>
        <v>0</v>
      </c>
      <c r="AJ284" s="55" t="s">
        <v>708</v>
      </c>
      <c r="AK284" s="47" t="s">
        <v>82</v>
      </c>
      <c r="AL284" s="270"/>
      <c r="AM284" s="45" t="s">
        <v>617</v>
      </c>
      <c r="AN284" s="45" t="s">
        <v>618</v>
      </c>
      <c r="AO284" s="25" t="s">
        <v>619</v>
      </c>
      <c r="AP284" s="25" t="s">
        <v>416</v>
      </c>
      <c r="AQ284" s="72"/>
    </row>
    <row r="285" spans="1:43" s="98" customFormat="1" ht="128.25" hidden="1" x14ac:dyDescent="0.25">
      <c r="A285" s="50" t="s">
        <v>411</v>
      </c>
      <c r="B285" s="47" t="s">
        <v>412</v>
      </c>
      <c r="C285" s="47">
        <v>329</v>
      </c>
      <c r="D285" s="22" t="s">
        <v>683</v>
      </c>
      <c r="E285" s="22" t="s">
        <v>709</v>
      </c>
      <c r="F285" s="23">
        <v>44713</v>
      </c>
      <c r="G285" s="23">
        <v>44926</v>
      </c>
      <c r="H285" s="271"/>
      <c r="I285" s="24">
        <v>0.1</v>
      </c>
      <c r="J285" s="24"/>
      <c r="K285" s="24"/>
      <c r="L285" s="24"/>
      <c r="M285" s="24"/>
      <c r="N285" s="24"/>
      <c r="O285" s="24"/>
      <c r="P285" s="24"/>
      <c r="Q285" s="24"/>
      <c r="R285" s="24"/>
      <c r="S285" s="24"/>
      <c r="T285" s="24">
        <v>0.15</v>
      </c>
      <c r="U285" s="24"/>
      <c r="V285" s="24">
        <v>0.15</v>
      </c>
      <c r="W285" s="24"/>
      <c r="X285" s="24">
        <v>0.15</v>
      </c>
      <c r="Y285" s="24"/>
      <c r="Z285" s="24">
        <v>0.15</v>
      </c>
      <c r="AA285" s="24"/>
      <c r="AB285" s="24">
        <v>0.15</v>
      </c>
      <c r="AC285" s="24"/>
      <c r="AD285" s="24">
        <v>0.15</v>
      </c>
      <c r="AE285" s="24"/>
      <c r="AF285" s="24">
        <v>0.1</v>
      </c>
      <c r="AG285" s="24"/>
      <c r="AH285" s="24">
        <f t="shared" si="47"/>
        <v>1</v>
      </c>
      <c r="AI285" s="44">
        <f t="shared" si="47"/>
        <v>0</v>
      </c>
      <c r="AJ285" s="55" t="s">
        <v>710</v>
      </c>
      <c r="AK285" s="47" t="s">
        <v>82</v>
      </c>
      <c r="AL285" s="270"/>
      <c r="AM285" s="45" t="s">
        <v>617</v>
      </c>
      <c r="AN285" s="45" t="s">
        <v>618</v>
      </c>
      <c r="AO285" s="25" t="s">
        <v>619</v>
      </c>
      <c r="AP285" s="25" t="s">
        <v>416</v>
      </c>
      <c r="AQ285" s="50"/>
    </row>
    <row r="286" spans="1:43" s="46" customFormat="1" ht="117.75" hidden="1" customHeight="1" x14ac:dyDescent="0.25">
      <c r="A286" s="42" t="s">
        <v>411</v>
      </c>
      <c r="B286" s="43" t="s">
        <v>412</v>
      </c>
      <c r="C286" s="43">
        <v>329</v>
      </c>
      <c r="D286" s="22" t="s">
        <v>711</v>
      </c>
      <c r="E286" s="22" t="s">
        <v>712</v>
      </c>
      <c r="F286" s="23">
        <v>44621</v>
      </c>
      <c r="G286" s="23">
        <v>44926</v>
      </c>
      <c r="H286" s="264">
        <f>+I286+I287+I288+I289+I290+I291+I292+I293+I294+I295+I296+I297+I298+I299+I300+I301+I302</f>
        <v>1.0000000000000002</v>
      </c>
      <c r="I286" s="24">
        <v>0.1</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c r="AE286" s="24"/>
      <c r="AF286" s="24">
        <v>0.25</v>
      </c>
      <c r="AG286" s="24"/>
      <c r="AH286" s="24">
        <f t="shared" si="47"/>
        <v>1</v>
      </c>
      <c r="AI286" s="44">
        <f t="shared" si="47"/>
        <v>0</v>
      </c>
      <c r="AJ286" s="22" t="s">
        <v>713</v>
      </c>
      <c r="AK286" s="290">
        <v>1</v>
      </c>
      <c r="AL286" s="270"/>
      <c r="AM286" s="45" t="s">
        <v>617</v>
      </c>
      <c r="AN286" s="45" t="s">
        <v>618</v>
      </c>
      <c r="AO286" s="25" t="s">
        <v>619</v>
      </c>
      <c r="AP286" s="25" t="s">
        <v>416</v>
      </c>
      <c r="AQ286" s="72"/>
    </row>
    <row r="287" spans="1:43" s="46" customFormat="1" ht="102.75" hidden="1" customHeight="1" x14ac:dyDescent="0.25">
      <c r="A287" s="42" t="s">
        <v>411</v>
      </c>
      <c r="B287" s="43" t="s">
        <v>412</v>
      </c>
      <c r="C287" s="43">
        <v>329</v>
      </c>
      <c r="D287" s="22" t="s">
        <v>711</v>
      </c>
      <c r="E287" s="22" t="s">
        <v>714</v>
      </c>
      <c r="F287" s="23">
        <v>44713</v>
      </c>
      <c r="G287" s="23">
        <v>44926</v>
      </c>
      <c r="H287" s="265"/>
      <c r="I287" s="24">
        <v>0.05</v>
      </c>
      <c r="J287" s="24"/>
      <c r="K287" s="24"/>
      <c r="L287" s="24"/>
      <c r="M287" s="24"/>
      <c r="N287" s="24"/>
      <c r="O287" s="24"/>
      <c r="P287" s="24">
        <v>0.35</v>
      </c>
      <c r="Q287" s="24"/>
      <c r="R287" s="24"/>
      <c r="S287" s="24"/>
      <c r="T287" s="24"/>
      <c r="U287" s="24"/>
      <c r="V287" s="24"/>
      <c r="W287" s="24"/>
      <c r="X287" s="24"/>
      <c r="Y287" s="24"/>
      <c r="Z287" s="24">
        <v>0.35</v>
      </c>
      <c r="AA287" s="24"/>
      <c r="AB287" s="24"/>
      <c r="AC287" s="24"/>
      <c r="AD287" s="24">
        <v>0.3</v>
      </c>
      <c r="AE287" s="24"/>
      <c r="AF287" s="24"/>
      <c r="AG287" s="24"/>
      <c r="AH287" s="24">
        <f t="shared" si="47"/>
        <v>1</v>
      </c>
      <c r="AI287" s="44">
        <f t="shared" si="47"/>
        <v>0</v>
      </c>
      <c r="AJ287" s="22" t="s">
        <v>715</v>
      </c>
      <c r="AK287" s="292"/>
      <c r="AL287" s="270"/>
      <c r="AM287" s="45" t="s">
        <v>617</v>
      </c>
      <c r="AN287" s="45" t="s">
        <v>618</v>
      </c>
      <c r="AO287" s="25" t="s">
        <v>619</v>
      </c>
      <c r="AP287" s="25" t="s">
        <v>416</v>
      </c>
      <c r="AQ287" s="72"/>
    </row>
    <row r="288" spans="1:43" s="46" customFormat="1" ht="156.75" hidden="1" customHeight="1" x14ac:dyDescent="0.25">
      <c r="A288" s="42" t="s">
        <v>411</v>
      </c>
      <c r="B288" s="43" t="s">
        <v>412</v>
      </c>
      <c r="C288" s="43">
        <v>329</v>
      </c>
      <c r="D288" s="22" t="s">
        <v>716</v>
      </c>
      <c r="E288" s="22" t="s">
        <v>717</v>
      </c>
      <c r="F288" s="23">
        <v>44621</v>
      </c>
      <c r="G288" s="23">
        <v>44926</v>
      </c>
      <c r="H288" s="265"/>
      <c r="I288" s="24">
        <v>0.05</v>
      </c>
      <c r="J288" s="24"/>
      <c r="K288" s="24"/>
      <c r="L288" s="24"/>
      <c r="M288" s="24"/>
      <c r="N288" s="24">
        <v>0.25</v>
      </c>
      <c r="O288" s="24"/>
      <c r="P288" s="24"/>
      <c r="Q288" s="24"/>
      <c r="R288" s="24"/>
      <c r="S288" s="24"/>
      <c r="T288" s="24">
        <v>0.25</v>
      </c>
      <c r="U288" s="24"/>
      <c r="V288" s="24"/>
      <c r="W288" s="24"/>
      <c r="X288" s="24"/>
      <c r="Y288" s="24"/>
      <c r="Z288" s="24">
        <v>0.25</v>
      </c>
      <c r="AA288" s="24"/>
      <c r="AB288" s="24"/>
      <c r="AC288" s="24"/>
      <c r="AD288" s="24">
        <v>0.25</v>
      </c>
      <c r="AE288" s="24"/>
      <c r="AF288" s="24"/>
      <c r="AG288" s="24"/>
      <c r="AH288" s="24">
        <f t="shared" si="47"/>
        <v>1</v>
      </c>
      <c r="AI288" s="44">
        <f t="shared" si="47"/>
        <v>0</v>
      </c>
      <c r="AJ288" s="22" t="s">
        <v>702</v>
      </c>
      <c r="AK288" s="47" t="s">
        <v>82</v>
      </c>
      <c r="AL288" s="270"/>
      <c r="AM288" s="45" t="s">
        <v>617</v>
      </c>
      <c r="AN288" s="45" t="s">
        <v>618</v>
      </c>
      <c r="AO288" s="25" t="s">
        <v>619</v>
      </c>
      <c r="AP288" s="25" t="s">
        <v>416</v>
      </c>
      <c r="AQ288" s="72"/>
    </row>
    <row r="289" spans="1:43" s="46" customFormat="1" ht="115.5" hidden="1" customHeight="1" x14ac:dyDescent="0.25">
      <c r="A289" s="42" t="s">
        <v>411</v>
      </c>
      <c r="B289" s="43" t="s">
        <v>412</v>
      </c>
      <c r="C289" s="43">
        <v>329</v>
      </c>
      <c r="D289" s="22" t="s">
        <v>716</v>
      </c>
      <c r="E289" s="22" t="s">
        <v>718</v>
      </c>
      <c r="F289" s="23">
        <v>44621</v>
      </c>
      <c r="G289" s="23">
        <v>44926</v>
      </c>
      <c r="H289" s="265"/>
      <c r="I289" s="24">
        <v>0.05</v>
      </c>
      <c r="J289" s="24"/>
      <c r="K289" s="24"/>
      <c r="L289" s="24"/>
      <c r="M289" s="24"/>
      <c r="N289" s="24">
        <v>0.25</v>
      </c>
      <c r="O289" s="24"/>
      <c r="P289" s="24"/>
      <c r="Q289" s="24"/>
      <c r="R289" s="24"/>
      <c r="S289" s="24"/>
      <c r="T289" s="24">
        <v>0.25</v>
      </c>
      <c r="U289" s="24"/>
      <c r="V289" s="24"/>
      <c r="W289" s="24"/>
      <c r="X289" s="24"/>
      <c r="Y289" s="24"/>
      <c r="Z289" s="24">
        <v>0.25</v>
      </c>
      <c r="AA289" s="24"/>
      <c r="AB289" s="24"/>
      <c r="AC289" s="24"/>
      <c r="AD289" s="24">
        <v>0.25</v>
      </c>
      <c r="AE289" s="24"/>
      <c r="AF289" s="24"/>
      <c r="AG289" s="24"/>
      <c r="AH289" s="24">
        <f t="shared" si="47"/>
        <v>1</v>
      </c>
      <c r="AI289" s="44">
        <f t="shared" si="47"/>
        <v>0</v>
      </c>
      <c r="AJ289" s="22" t="s">
        <v>719</v>
      </c>
      <c r="AK289" s="47" t="s">
        <v>82</v>
      </c>
      <c r="AL289" s="270"/>
      <c r="AM289" s="45" t="s">
        <v>617</v>
      </c>
      <c r="AN289" s="45" t="s">
        <v>618</v>
      </c>
      <c r="AO289" s="25" t="s">
        <v>619</v>
      </c>
      <c r="AP289" s="25" t="s">
        <v>416</v>
      </c>
      <c r="AQ289" s="72"/>
    </row>
    <row r="290" spans="1:43" s="46" customFormat="1" ht="189.75" hidden="1" customHeight="1" x14ac:dyDescent="0.25">
      <c r="A290" s="42" t="s">
        <v>411</v>
      </c>
      <c r="B290" s="43" t="s">
        <v>412</v>
      </c>
      <c r="C290" s="43">
        <v>329</v>
      </c>
      <c r="D290" s="22" t="s">
        <v>720</v>
      </c>
      <c r="E290" s="22" t="s">
        <v>721</v>
      </c>
      <c r="F290" s="23">
        <v>44621</v>
      </c>
      <c r="G290" s="23">
        <v>44926</v>
      </c>
      <c r="H290" s="265"/>
      <c r="I290" s="24">
        <v>0.05</v>
      </c>
      <c r="J290" s="24"/>
      <c r="K290" s="24"/>
      <c r="L290" s="24"/>
      <c r="M290" s="24"/>
      <c r="N290" s="24">
        <v>0.25</v>
      </c>
      <c r="O290" s="24"/>
      <c r="P290" s="24"/>
      <c r="Q290" s="24"/>
      <c r="R290" s="24"/>
      <c r="S290" s="24"/>
      <c r="T290" s="24">
        <v>0.25</v>
      </c>
      <c r="U290" s="24"/>
      <c r="V290" s="24"/>
      <c r="W290" s="24"/>
      <c r="X290" s="24"/>
      <c r="Y290" s="24"/>
      <c r="Z290" s="24">
        <v>0.25</v>
      </c>
      <c r="AA290" s="24"/>
      <c r="AB290" s="24"/>
      <c r="AC290" s="24"/>
      <c r="AD290" s="24">
        <v>0.25</v>
      </c>
      <c r="AE290" s="24"/>
      <c r="AF290" s="24"/>
      <c r="AG290" s="24"/>
      <c r="AH290" s="24">
        <f t="shared" si="47"/>
        <v>1</v>
      </c>
      <c r="AI290" s="44">
        <f t="shared" si="47"/>
        <v>0</v>
      </c>
      <c r="AJ290" s="22" t="s">
        <v>706</v>
      </c>
      <c r="AK290" s="47" t="s">
        <v>82</v>
      </c>
      <c r="AL290" s="270"/>
      <c r="AM290" s="45" t="s">
        <v>617</v>
      </c>
      <c r="AN290" s="45" t="s">
        <v>618</v>
      </c>
      <c r="AO290" s="25" t="s">
        <v>619</v>
      </c>
      <c r="AP290" s="25" t="s">
        <v>416</v>
      </c>
      <c r="AQ290" s="72"/>
    </row>
    <row r="291" spans="1:43" s="46" customFormat="1" ht="189.75" hidden="1" customHeight="1" x14ac:dyDescent="0.25">
      <c r="A291" s="42" t="s">
        <v>411</v>
      </c>
      <c r="B291" s="43" t="s">
        <v>412</v>
      </c>
      <c r="C291" s="43">
        <v>329</v>
      </c>
      <c r="D291" s="22" t="s">
        <v>722</v>
      </c>
      <c r="E291" s="22" t="s">
        <v>723</v>
      </c>
      <c r="F291" s="23">
        <v>44835</v>
      </c>
      <c r="G291" s="23">
        <v>44865</v>
      </c>
      <c r="H291" s="265"/>
      <c r="I291" s="24">
        <v>0.05</v>
      </c>
      <c r="J291" s="24"/>
      <c r="K291" s="24"/>
      <c r="L291" s="24"/>
      <c r="M291" s="24"/>
      <c r="N291" s="24"/>
      <c r="O291" s="24"/>
      <c r="P291" s="24"/>
      <c r="Q291" s="24"/>
      <c r="R291" s="24"/>
      <c r="S291" s="24"/>
      <c r="T291" s="24"/>
      <c r="U291" s="24"/>
      <c r="V291" s="24"/>
      <c r="W291" s="24"/>
      <c r="X291" s="24"/>
      <c r="Y291" s="24"/>
      <c r="Z291" s="24"/>
      <c r="AA291" s="24"/>
      <c r="AB291" s="24">
        <v>1</v>
      </c>
      <c r="AC291" s="24"/>
      <c r="AD291" s="24"/>
      <c r="AE291" s="24"/>
      <c r="AF291" s="24"/>
      <c r="AG291" s="24"/>
      <c r="AH291" s="24">
        <f t="shared" si="47"/>
        <v>1</v>
      </c>
      <c r="AI291" s="44">
        <f t="shared" si="47"/>
        <v>0</v>
      </c>
      <c r="AJ291" s="22" t="s">
        <v>724</v>
      </c>
      <c r="AK291" s="47" t="s">
        <v>82</v>
      </c>
      <c r="AL291" s="270"/>
      <c r="AM291" s="45" t="s">
        <v>617</v>
      </c>
      <c r="AN291" s="45" t="s">
        <v>618</v>
      </c>
      <c r="AO291" s="25" t="s">
        <v>619</v>
      </c>
      <c r="AP291" s="25" t="s">
        <v>416</v>
      </c>
      <c r="AQ291" s="72"/>
    </row>
    <row r="292" spans="1:43" s="46" customFormat="1" ht="107.25" hidden="1" customHeight="1" x14ac:dyDescent="0.25">
      <c r="A292" s="42" t="s">
        <v>411</v>
      </c>
      <c r="B292" s="43" t="s">
        <v>412</v>
      </c>
      <c r="C292" s="43">
        <v>329</v>
      </c>
      <c r="D292" s="22" t="s">
        <v>711</v>
      </c>
      <c r="E292" s="22" t="s">
        <v>725</v>
      </c>
      <c r="F292" s="23">
        <v>44652</v>
      </c>
      <c r="G292" s="23">
        <v>44926</v>
      </c>
      <c r="H292" s="265"/>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726</v>
      </c>
      <c r="AK292" s="47" t="s">
        <v>82</v>
      </c>
      <c r="AL292" s="270"/>
      <c r="AM292" s="45" t="s">
        <v>617</v>
      </c>
      <c r="AN292" s="45" t="s">
        <v>618</v>
      </c>
      <c r="AO292" s="25" t="s">
        <v>619</v>
      </c>
      <c r="AP292" s="25" t="s">
        <v>416</v>
      </c>
      <c r="AQ292" s="72"/>
    </row>
    <row r="293" spans="1:43" s="46" customFormat="1" ht="201" hidden="1" customHeight="1" x14ac:dyDescent="0.25">
      <c r="A293" s="42" t="s">
        <v>411</v>
      </c>
      <c r="B293" s="43" t="s">
        <v>412</v>
      </c>
      <c r="C293" s="43">
        <v>329</v>
      </c>
      <c r="D293" s="22" t="s">
        <v>722</v>
      </c>
      <c r="E293" s="22" t="s">
        <v>727</v>
      </c>
      <c r="F293" s="23">
        <v>44593</v>
      </c>
      <c r="G293" s="23">
        <v>44651</v>
      </c>
      <c r="H293" s="265"/>
      <c r="I293" s="24">
        <v>0.05</v>
      </c>
      <c r="J293" s="24"/>
      <c r="K293" s="24"/>
      <c r="L293" s="24">
        <v>0.5</v>
      </c>
      <c r="M293" s="24"/>
      <c r="N293" s="24">
        <v>0.5</v>
      </c>
      <c r="O293" s="24"/>
      <c r="P293" s="24"/>
      <c r="Q293" s="24"/>
      <c r="R293" s="24"/>
      <c r="S293" s="24"/>
      <c r="T293" s="24"/>
      <c r="U293" s="24"/>
      <c r="V293" s="24"/>
      <c r="W293" s="24"/>
      <c r="X293" s="24"/>
      <c r="Y293" s="24"/>
      <c r="Z293" s="24"/>
      <c r="AA293" s="24"/>
      <c r="AB293" s="24"/>
      <c r="AC293" s="24"/>
      <c r="AD293" s="24"/>
      <c r="AE293" s="24"/>
      <c r="AF293" s="24"/>
      <c r="AG293" s="24"/>
      <c r="AH293" s="24">
        <f t="shared" si="47"/>
        <v>1</v>
      </c>
      <c r="AI293" s="44">
        <f t="shared" si="47"/>
        <v>0</v>
      </c>
      <c r="AJ293" s="22" t="s">
        <v>728</v>
      </c>
      <c r="AK293" s="47" t="s">
        <v>82</v>
      </c>
      <c r="AL293" s="270"/>
      <c r="AM293" s="45" t="s">
        <v>617</v>
      </c>
      <c r="AN293" s="45" t="s">
        <v>618</v>
      </c>
      <c r="AO293" s="25" t="s">
        <v>619</v>
      </c>
      <c r="AP293" s="25" t="s">
        <v>416</v>
      </c>
      <c r="AQ293" s="72"/>
    </row>
    <row r="294" spans="1:43" s="46" customFormat="1" ht="127.5" hidden="1" customHeight="1" x14ac:dyDescent="0.25">
      <c r="A294" s="42" t="s">
        <v>411</v>
      </c>
      <c r="B294" s="43" t="s">
        <v>412</v>
      </c>
      <c r="C294" s="43">
        <v>329</v>
      </c>
      <c r="D294" s="22" t="s">
        <v>711</v>
      </c>
      <c r="E294" s="22" t="s">
        <v>729</v>
      </c>
      <c r="F294" s="23">
        <v>44562</v>
      </c>
      <c r="G294" s="23">
        <v>44926</v>
      </c>
      <c r="H294" s="265"/>
      <c r="I294" s="24">
        <v>0.05</v>
      </c>
      <c r="J294" s="24">
        <v>8.3333333333333343E-2</v>
      </c>
      <c r="K294" s="24"/>
      <c r="L294" s="24">
        <v>8.3333333333333343E-2</v>
      </c>
      <c r="M294" s="24"/>
      <c r="N294" s="24">
        <v>8.3333333333333343E-2</v>
      </c>
      <c r="O294" s="24"/>
      <c r="P294" s="24">
        <v>8.3333333333333343E-2</v>
      </c>
      <c r="Q294" s="24"/>
      <c r="R294" s="24">
        <v>8.3333333333333343E-2</v>
      </c>
      <c r="S294" s="24"/>
      <c r="T294" s="24">
        <v>8.3333333333333343E-2</v>
      </c>
      <c r="U294" s="24"/>
      <c r="V294" s="24">
        <v>8.3333333333333343E-2</v>
      </c>
      <c r="W294" s="24"/>
      <c r="X294" s="24">
        <v>8.3333333333333343E-2</v>
      </c>
      <c r="Y294" s="24"/>
      <c r="Z294" s="24">
        <v>8.3333333333333343E-2</v>
      </c>
      <c r="AA294" s="24"/>
      <c r="AB294" s="24">
        <v>8.3333333333333343E-2</v>
      </c>
      <c r="AC294" s="24"/>
      <c r="AD294" s="24">
        <v>8.3333333333333343E-2</v>
      </c>
      <c r="AE294" s="24"/>
      <c r="AF294" s="24">
        <v>8.3333333333333343E-2</v>
      </c>
      <c r="AG294" s="24"/>
      <c r="AH294" s="24">
        <f t="shared" si="47"/>
        <v>1.0000000000000002</v>
      </c>
      <c r="AI294" s="44">
        <f t="shared" si="47"/>
        <v>0</v>
      </c>
      <c r="AJ294" s="22" t="s">
        <v>730</v>
      </c>
      <c r="AK294" s="47" t="s">
        <v>82</v>
      </c>
      <c r="AL294" s="270"/>
      <c r="AM294" s="45" t="s">
        <v>617</v>
      </c>
      <c r="AN294" s="45" t="s">
        <v>618</v>
      </c>
      <c r="AO294" s="25" t="s">
        <v>619</v>
      </c>
      <c r="AP294" s="25" t="s">
        <v>416</v>
      </c>
      <c r="AQ294" s="72"/>
    </row>
    <row r="295" spans="1:43" s="46" customFormat="1" ht="108.75" hidden="1" customHeight="1" x14ac:dyDescent="0.25">
      <c r="A295" s="42" t="s">
        <v>411</v>
      </c>
      <c r="B295" s="43" t="s">
        <v>412</v>
      </c>
      <c r="C295" s="43">
        <v>329</v>
      </c>
      <c r="D295" s="22" t="s">
        <v>711</v>
      </c>
      <c r="E295" s="22" t="s">
        <v>731</v>
      </c>
      <c r="F295" s="23">
        <v>44621</v>
      </c>
      <c r="G295" s="23">
        <v>44926</v>
      </c>
      <c r="H295" s="265"/>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c r="AE295" s="24"/>
      <c r="AF295" s="24">
        <v>0.25</v>
      </c>
      <c r="AG295" s="24"/>
      <c r="AH295" s="24">
        <f t="shared" si="47"/>
        <v>1</v>
      </c>
      <c r="AI295" s="44">
        <f t="shared" si="47"/>
        <v>0</v>
      </c>
      <c r="AJ295" s="22" t="s">
        <v>732</v>
      </c>
      <c r="AK295" s="47" t="s">
        <v>82</v>
      </c>
      <c r="AL295" s="270"/>
      <c r="AM295" s="45" t="s">
        <v>617</v>
      </c>
      <c r="AN295" s="45" t="s">
        <v>618</v>
      </c>
      <c r="AO295" s="25" t="s">
        <v>619</v>
      </c>
      <c r="AP295" s="25" t="s">
        <v>416</v>
      </c>
      <c r="AQ295" s="72"/>
    </row>
    <row r="296" spans="1:43" s="46" customFormat="1" ht="142.5" hidden="1" x14ac:dyDescent="0.25">
      <c r="A296" s="42" t="s">
        <v>411</v>
      </c>
      <c r="B296" s="43" t="s">
        <v>412</v>
      </c>
      <c r="C296" s="43">
        <v>329</v>
      </c>
      <c r="D296" s="22" t="s">
        <v>711</v>
      </c>
      <c r="E296" s="22" t="s">
        <v>733</v>
      </c>
      <c r="F296" s="23">
        <v>44562</v>
      </c>
      <c r="G296" s="23">
        <v>44926</v>
      </c>
      <c r="H296" s="265"/>
      <c r="I296" s="24">
        <v>0.15</v>
      </c>
      <c r="J296" s="24">
        <v>8.3333333333333343E-2</v>
      </c>
      <c r="K296" s="24"/>
      <c r="L296" s="24">
        <v>8.3333333333333343E-2</v>
      </c>
      <c r="M296" s="24"/>
      <c r="N296" s="24">
        <v>8.3333333333333343E-2</v>
      </c>
      <c r="O296" s="24"/>
      <c r="P296" s="24">
        <v>8.3333333333333343E-2</v>
      </c>
      <c r="Q296" s="24"/>
      <c r="R296" s="24">
        <v>8.3333333333333343E-2</v>
      </c>
      <c r="S296" s="24"/>
      <c r="T296" s="24">
        <v>8.3333333333333343E-2</v>
      </c>
      <c r="U296" s="24"/>
      <c r="V296" s="24">
        <v>8.3333333333333343E-2</v>
      </c>
      <c r="W296" s="24"/>
      <c r="X296" s="24">
        <v>8.3333333333333343E-2</v>
      </c>
      <c r="Y296" s="24"/>
      <c r="Z296" s="24">
        <v>8.3333333333333343E-2</v>
      </c>
      <c r="AA296" s="24"/>
      <c r="AB296" s="24">
        <v>8.3333333333333343E-2</v>
      </c>
      <c r="AC296" s="24"/>
      <c r="AD296" s="24">
        <v>8.3333333333333343E-2</v>
      </c>
      <c r="AE296" s="24"/>
      <c r="AF296" s="24">
        <v>8.3333333333333343E-2</v>
      </c>
      <c r="AG296" s="24"/>
      <c r="AH296" s="24"/>
      <c r="AI296" s="44"/>
      <c r="AJ296" s="22" t="s">
        <v>734</v>
      </c>
      <c r="AK296" s="47" t="s">
        <v>82</v>
      </c>
      <c r="AL296" s="270"/>
      <c r="AM296" s="45" t="s">
        <v>617</v>
      </c>
      <c r="AN296" s="45" t="s">
        <v>618</v>
      </c>
      <c r="AO296" s="25" t="s">
        <v>619</v>
      </c>
      <c r="AP296" s="25" t="s">
        <v>416</v>
      </c>
      <c r="AQ296" s="72"/>
    </row>
    <row r="297" spans="1:43" s="46" customFormat="1" ht="114" hidden="1" customHeight="1" x14ac:dyDescent="0.25">
      <c r="A297" s="42" t="s">
        <v>411</v>
      </c>
      <c r="B297" s="43" t="s">
        <v>412</v>
      </c>
      <c r="C297" s="43">
        <v>329</v>
      </c>
      <c r="D297" s="22" t="s">
        <v>735</v>
      </c>
      <c r="E297" s="22" t="s">
        <v>736</v>
      </c>
      <c r="F297" s="23">
        <v>44713</v>
      </c>
      <c r="G297" s="23">
        <v>44895</v>
      </c>
      <c r="H297" s="265"/>
      <c r="I297" s="24">
        <v>0.05</v>
      </c>
      <c r="J297" s="24"/>
      <c r="K297" s="24"/>
      <c r="L297" s="24"/>
      <c r="M297" s="24"/>
      <c r="N297" s="24"/>
      <c r="O297" s="24"/>
      <c r="P297" s="24"/>
      <c r="Q297" s="24"/>
      <c r="R297" s="24"/>
      <c r="S297" s="24"/>
      <c r="T297" s="24">
        <v>0.5</v>
      </c>
      <c r="U297" s="24"/>
      <c r="V297" s="24"/>
      <c r="W297" s="24"/>
      <c r="X297" s="24"/>
      <c r="Y297" s="24"/>
      <c r="Z297" s="24"/>
      <c r="AA297" s="24"/>
      <c r="AB297" s="24"/>
      <c r="AC297" s="24"/>
      <c r="AD297" s="24">
        <v>0.5</v>
      </c>
      <c r="AE297" s="24"/>
      <c r="AF297" s="24"/>
      <c r="AG297" s="24"/>
      <c r="AH297" s="24">
        <f t="shared" si="47"/>
        <v>1</v>
      </c>
      <c r="AI297" s="44">
        <f t="shared" si="47"/>
        <v>0</v>
      </c>
      <c r="AJ297" s="22" t="s">
        <v>737</v>
      </c>
      <c r="AK297" s="47" t="s">
        <v>82</v>
      </c>
      <c r="AL297" s="270"/>
      <c r="AM297" s="45" t="s">
        <v>617</v>
      </c>
      <c r="AN297" s="45" t="s">
        <v>618</v>
      </c>
      <c r="AO297" s="25" t="s">
        <v>619</v>
      </c>
      <c r="AP297" s="25" t="s">
        <v>416</v>
      </c>
      <c r="AQ297" s="72"/>
    </row>
    <row r="298" spans="1:43" s="46" customFormat="1" ht="86.25" hidden="1" x14ac:dyDescent="0.25">
      <c r="A298" s="42" t="s">
        <v>411</v>
      </c>
      <c r="B298" s="43" t="s">
        <v>412</v>
      </c>
      <c r="C298" s="43">
        <v>329</v>
      </c>
      <c r="D298" s="56" t="s">
        <v>738</v>
      </c>
      <c r="E298" s="57" t="s">
        <v>739</v>
      </c>
      <c r="F298" s="52">
        <v>44713</v>
      </c>
      <c r="G298" s="58" t="s">
        <v>740</v>
      </c>
      <c r="H298" s="265"/>
      <c r="I298" s="59">
        <v>0.05</v>
      </c>
      <c r="J298" s="58" t="s">
        <v>705</v>
      </c>
      <c r="K298" s="58" t="s">
        <v>705</v>
      </c>
      <c r="L298" s="58" t="s">
        <v>705</v>
      </c>
      <c r="M298" s="58" t="s">
        <v>705</v>
      </c>
      <c r="N298" s="58" t="s">
        <v>705</v>
      </c>
      <c r="O298" s="58" t="s">
        <v>705</v>
      </c>
      <c r="P298" s="58" t="s">
        <v>705</v>
      </c>
      <c r="Q298" s="58" t="s">
        <v>705</v>
      </c>
      <c r="R298" s="58" t="s">
        <v>705</v>
      </c>
      <c r="S298" s="58" t="s">
        <v>705</v>
      </c>
      <c r="T298" s="59">
        <v>1</v>
      </c>
      <c r="U298" s="58" t="s">
        <v>705</v>
      </c>
      <c r="V298" s="58" t="s">
        <v>705</v>
      </c>
      <c r="W298" s="58" t="s">
        <v>705</v>
      </c>
      <c r="X298" s="58" t="s">
        <v>705</v>
      </c>
      <c r="Y298" s="58" t="s">
        <v>705</v>
      </c>
      <c r="Z298" s="58" t="s">
        <v>705</v>
      </c>
      <c r="AA298" s="58" t="s">
        <v>705</v>
      </c>
      <c r="AB298" s="58" t="s">
        <v>705</v>
      </c>
      <c r="AC298" s="58" t="s">
        <v>705</v>
      </c>
      <c r="AD298" s="58" t="s">
        <v>705</v>
      </c>
      <c r="AE298" s="58" t="s">
        <v>705</v>
      </c>
      <c r="AF298" s="58" t="s">
        <v>705</v>
      </c>
      <c r="AG298" s="58" t="s">
        <v>705</v>
      </c>
      <c r="AH298" s="59">
        <v>1</v>
      </c>
      <c r="AI298" s="60">
        <v>0</v>
      </c>
      <c r="AJ298" s="62" t="s">
        <v>741</v>
      </c>
      <c r="AK298" s="47" t="s">
        <v>82</v>
      </c>
      <c r="AL298" s="270"/>
      <c r="AM298" s="58" t="s">
        <v>617</v>
      </c>
      <c r="AN298" s="58" t="s">
        <v>618</v>
      </c>
      <c r="AO298" s="58" t="s">
        <v>619</v>
      </c>
      <c r="AP298" s="58" t="s">
        <v>416</v>
      </c>
      <c r="AQ298" s="72"/>
    </row>
    <row r="299" spans="1:43" s="46" customFormat="1" ht="86.25" hidden="1" x14ac:dyDescent="0.2">
      <c r="A299" s="42" t="s">
        <v>411</v>
      </c>
      <c r="B299" s="43" t="s">
        <v>412</v>
      </c>
      <c r="C299" s="43">
        <v>329</v>
      </c>
      <c r="D299" s="56" t="s">
        <v>738</v>
      </c>
      <c r="E299" s="57" t="s">
        <v>742</v>
      </c>
      <c r="F299" s="52">
        <v>44621</v>
      </c>
      <c r="G299" s="52">
        <v>44681</v>
      </c>
      <c r="H299" s="265"/>
      <c r="I299" s="59">
        <v>0.05</v>
      </c>
      <c r="J299" s="58" t="s">
        <v>705</v>
      </c>
      <c r="K299" s="58" t="s">
        <v>705</v>
      </c>
      <c r="L299" s="58" t="s">
        <v>705</v>
      </c>
      <c r="M299" s="58" t="s">
        <v>705</v>
      </c>
      <c r="N299" s="59">
        <v>1</v>
      </c>
      <c r="O299" s="58" t="s">
        <v>705</v>
      </c>
      <c r="P299" s="58" t="s">
        <v>705</v>
      </c>
      <c r="Q299" s="58" t="s">
        <v>705</v>
      </c>
      <c r="R299" s="58" t="s">
        <v>705</v>
      </c>
      <c r="S299" s="58" t="s">
        <v>705</v>
      </c>
      <c r="T299" s="58" t="s">
        <v>705</v>
      </c>
      <c r="U299" s="58" t="s">
        <v>705</v>
      </c>
      <c r="V299" s="58" t="s">
        <v>705</v>
      </c>
      <c r="W299" s="58" t="s">
        <v>705</v>
      </c>
      <c r="X299" s="58" t="s">
        <v>705</v>
      </c>
      <c r="Y299" s="58" t="s">
        <v>705</v>
      </c>
      <c r="Z299" s="58" t="s">
        <v>705</v>
      </c>
      <c r="AA299" s="58" t="s">
        <v>705</v>
      </c>
      <c r="AB299" s="58" t="s">
        <v>705</v>
      </c>
      <c r="AC299" s="58" t="s">
        <v>705</v>
      </c>
      <c r="AD299" s="58" t="s">
        <v>705</v>
      </c>
      <c r="AE299" s="58" t="s">
        <v>705</v>
      </c>
      <c r="AF299" s="58" t="s">
        <v>705</v>
      </c>
      <c r="AG299" s="58" t="s">
        <v>705</v>
      </c>
      <c r="AH299" s="59">
        <v>1</v>
      </c>
      <c r="AI299" s="60">
        <v>0</v>
      </c>
      <c r="AJ299" s="63" t="s">
        <v>743</v>
      </c>
      <c r="AK299" s="47" t="s">
        <v>82</v>
      </c>
      <c r="AL299" s="270"/>
      <c r="AM299" s="64" t="s">
        <v>617</v>
      </c>
      <c r="AN299" s="64" t="s">
        <v>618</v>
      </c>
      <c r="AO299" s="64" t="s">
        <v>619</v>
      </c>
      <c r="AP299" s="64" t="s">
        <v>416</v>
      </c>
      <c r="AQ299" s="72"/>
    </row>
    <row r="300" spans="1:43" s="46" customFormat="1" ht="86.25" hidden="1" x14ac:dyDescent="0.2">
      <c r="A300" s="42" t="s">
        <v>411</v>
      </c>
      <c r="B300" s="43" t="s">
        <v>412</v>
      </c>
      <c r="C300" s="43">
        <v>329</v>
      </c>
      <c r="D300" s="56" t="s">
        <v>738</v>
      </c>
      <c r="E300" s="57" t="s">
        <v>744</v>
      </c>
      <c r="F300" s="52">
        <v>44621</v>
      </c>
      <c r="G300" s="52">
        <v>44926</v>
      </c>
      <c r="H300" s="265"/>
      <c r="I300" s="59">
        <v>0.05</v>
      </c>
      <c r="J300" s="58" t="s">
        <v>705</v>
      </c>
      <c r="K300" s="58" t="s">
        <v>705</v>
      </c>
      <c r="L300" s="58" t="s">
        <v>705</v>
      </c>
      <c r="M300" s="58" t="s">
        <v>705</v>
      </c>
      <c r="N300" s="59">
        <v>0.25</v>
      </c>
      <c r="O300" s="58" t="s">
        <v>705</v>
      </c>
      <c r="P300" s="58" t="s">
        <v>705</v>
      </c>
      <c r="Q300" s="58" t="s">
        <v>705</v>
      </c>
      <c r="R300" s="58" t="s">
        <v>705</v>
      </c>
      <c r="S300" s="58" t="s">
        <v>705</v>
      </c>
      <c r="T300" s="59">
        <v>0.25</v>
      </c>
      <c r="U300" s="58" t="s">
        <v>705</v>
      </c>
      <c r="V300" s="58" t="s">
        <v>705</v>
      </c>
      <c r="W300" s="58" t="s">
        <v>705</v>
      </c>
      <c r="X300" s="58" t="s">
        <v>705</v>
      </c>
      <c r="Y300" s="58" t="s">
        <v>705</v>
      </c>
      <c r="Z300" s="59">
        <v>0.25</v>
      </c>
      <c r="AA300" s="58" t="s">
        <v>705</v>
      </c>
      <c r="AB300" s="58" t="s">
        <v>705</v>
      </c>
      <c r="AC300" s="58" t="s">
        <v>705</v>
      </c>
      <c r="AD300" s="58" t="s">
        <v>705</v>
      </c>
      <c r="AE300" s="58" t="s">
        <v>705</v>
      </c>
      <c r="AF300" s="59">
        <v>0.25</v>
      </c>
      <c r="AG300" s="58" t="s">
        <v>705</v>
      </c>
      <c r="AH300" s="59">
        <v>1</v>
      </c>
      <c r="AI300" s="60">
        <v>0</v>
      </c>
      <c r="AJ300" s="63" t="s">
        <v>743</v>
      </c>
      <c r="AK300" s="47" t="s">
        <v>82</v>
      </c>
      <c r="AL300" s="270"/>
      <c r="AM300" s="64" t="s">
        <v>617</v>
      </c>
      <c r="AN300" s="64" t="s">
        <v>618</v>
      </c>
      <c r="AO300" s="64" t="s">
        <v>619</v>
      </c>
      <c r="AP300" s="64" t="s">
        <v>416</v>
      </c>
      <c r="AQ300" s="72"/>
    </row>
    <row r="301" spans="1:43" s="46" customFormat="1" ht="106.5" hidden="1" customHeight="1" x14ac:dyDescent="0.2">
      <c r="A301" s="42" t="s">
        <v>411</v>
      </c>
      <c r="B301" s="43" t="s">
        <v>412</v>
      </c>
      <c r="C301" s="43">
        <v>329</v>
      </c>
      <c r="D301" s="56" t="s">
        <v>738</v>
      </c>
      <c r="E301" s="57" t="s">
        <v>745</v>
      </c>
      <c r="F301" s="52">
        <v>44713</v>
      </c>
      <c r="G301" s="52">
        <v>44926</v>
      </c>
      <c r="H301" s="265"/>
      <c r="I301" s="59">
        <v>0.05</v>
      </c>
      <c r="J301" s="58" t="s">
        <v>705</v>
      </c>
      <c r="K301" s="58" t="s">
        <v>705</v>
      </c>
      <c r="L301" s="58" t="s">
        <v>705</v>
      </c>
      <c r="M301" s="58" t="s">
        <v>705</v>
      </c>
      <c r="N301" s="58" t="s">
        <v>705</v>
      </c>
      <c r="O301" s="58" t="s">
        <v>705</v>
      </c>
      <c r="P301" s="58" t="s">
        <v>705</v>
      </c>
      <c r="Q301" s="58" t="s">
        <v>705</v>
      </c>
      <c r="R301" s="58" t="s">
        <v>705</v>
      </c>
      <c r="S301" s="58" t="s">
        <v>705</v>
      </c>
      <c r="T301" s="59">
        <v>0.5</v>
      </c>
      <c r="U301" s="58" t="s">
        <v>705</v>
      </c>
      <c r="V301" s="58" t="s">
        <v>705</v>
      </c>
      <c r="W301" s="58" t="s">
        <v>705</v>
      </c>
      <c r="X301" s="58" t="s">
        <v>705</v>
      </c>
      <c r="Y301" s="58" t="s">
        <v>705</v>
      </c>
      <c r="Z301" s="58" t="s">
        <v>705</v>
      </c>
      <c r="AA301" s="58" t="s">
        <v>705</v>
      </c>
      <c r="AB301" s="58" t="s">
        <v>705</v>
      </c>
      <c r="AC301" s="58" t="s">
        <v>705</v>
      </c>
      <c r="AD301" s="59">
        <v>0.5</v>
      </c>
      <c r="AE301" s="58" t="s">
        <v>705</v>
      </c>
      <c r="AF301" s="59"/>
      <c r="AG301" s="58" t="s">
        <v>705</v>
      </c>
      <c r="AH301" s="59">
        <v>1</v>
      </c>
      <c r="AI301" s="60">
        <v>0</v>
      </c>
      <c r="AJ301" s="63" t="s">
        <v>746</v>
      </c>
      <c r="AK301" s="47" t="s">
        <v>82</v>
      </c>
      <c r="AL301" s="270"/>
      <c r="AM301" s="64" t="s">
        <v>617</v>
      </c>
      <c r="AN301" s="64" t="s">
        <v>618</v>
      </c>
      <c r="AO301" s="64" t="s">
        <v>619</v>
      </c>
      <c r="AP301" s="64" t="s">
        <v>416</v>
      </c>
      <c r="AQ301" s="72"/>
    </row>
    <row r="302" spans="1:43" s="46" customFormat="1" ht="103.5" hidden="1" customHeight="1" x14ac:dyDescent="0.25">
      <c r="A302" s="42" t="s">
        <v>411</v>
      </c>
      <c r="B302" s="43" t="s">
        <v>412</v>
      </c>
      <c r="C302" s="43">
        <v>329</v>
      </c>
      <c r="D302" s="22" t="s">
        <v>711</v>
      </c>
      <c r="E302" s="22" t="s">
        <v>747</v>
      </c>
      <c r="F302" s="23">
        <v>44713</v>
      </c>
      <c r="G302" s="23">
        <v>44926</v>
      </c>
      <c r="H302" s="266"/>
      <c r="I302" s="24">
        <v>0.05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ref="AH302:AI317" si="48">+J302+L302+N302+P302+R302+T302+V302+X302+Z302+AB302+AD302+AF302</f>
        <v>1</v>
      </c>
      <c r="AI302" s="44">
        <f t="shared" si="48"/>
        <v>0</v>
      </c>
      <c r="AJ302" s="22" t="s">
        <v>748</v>
      </c>
      <c r="AK302" s="47" t="s">
        <v>82</v>
      </c>
      <c r="AL302" s="277"/>
      <c r="AM302" s="45" t="s">
        <v>617</v>
      </c>
      <c r="AN302" s="45" t="s">
        <v>618</v>
      </c>
      <c r="AO302" s="25" t="s">
        <v>619</v>
      </c>
      <c r="AP302" s="25" t="s">
        <v>416</v>
      </c>
      <c r="AQ302" s="72"/>
    </row>
    <row r="303" spans="1:43" s="46" customFormat="1" ht="105.75" hidden="1" customHeight="1" x14ac:dyDescent="0.25">
      <c r="A303" s="42" t="s">
        <v>41</v>
      </c>
      <c r="B303" s="43" t="s">
        <v>437</v>
      </c>
      <c r="C303" s="43">
        <v>415</v>
      </c>
      <c r="D303" s="22" t="s">
        <v>749</v>
      </c>
      <c r="E303" s="22" t="s">
        <v>750</v>
      </c>
      <c r="F303" s="23">
        <v>44621</v>
      </c>
      <c r="G303" s="23">
        <v>44651</v>
      </c>
      <c r="H303" s="271">
        <f>SUM(I303:I306)</f>
        <v>1</v>
      </c>
      <c r="I303" s="24">
        <v>0.2</v>
      </c>
      <c r="J303" s="24"/>
      <c r="K303" s="24"/>
      <c r="L303" s="24"/>
      <c r="M303" s="24"/>
      <c r="N303" s="24">
        <v>1</v>
      </c>
      <c r="O303" s="24"/>
      <c r="P303" s="24"/>
      <c r="Q303" s="24"/>
      <c r="R303" s="24"/>
      <c r="S303" s="24"/>
      <c r="T303" s="24"/>
      <c r="U303" s="24"/>
      <c r="V303" s="24"/>
      <c r="W303" s="24"/>
      <c r="X303" s="24"/>
      <c r="Y303" s="24"/>
      <c r="Z303" s="24"/>
      <c r="AA303" s="24"/>
      <c r="AB303" s="24"/>
      <c r="AC303" s="24"/>
      <c r="AD303" s="24"/>
      <c r="AE303" s="24"/>
      <c r="AF303" s="24"/>
      <c r="AG303" s="24"/>
      <c r="AH303" s="24">
        <f t="shared" si="48"/>
        <v>1</v>
      </c>
      <c r="AI303" s="44">
        <f t="shared" si="48"/>
        <v>0</v>
      </c>
      <c r="AJ303" s="22" t="s">
        <v>751</v>
      </c>
      <c r="AK303" s="47" t="s">
        <v>82</v>
      </c>
      <c r="AL303" s="47" t="s">
        <v>82</v>
      </c>
      <c r="AM303" s="45" t="s">
        <v>617</v>
      </c>
      <c r="AN303" s="45" t="s">
        <v>618</v>
      </c>
      <c r="AO303" s="25" t="s">
        <v>619</v>
      </c>
      <c r="AP303" s="25" t="s">
        <v>416</v>
      </c>
      <c r="AQ303" s="72"/>
    </row>
    <row r="304" spans="1:43" s="46" customFormat="1" ht="111.75" hidden="1" customHeight="1" x14ac:dyDescent="0.25">
      <c r="A304" s="42" t="s">
        <v>41</v>
      </c>
      <c r="B304" s="43" t="s">
        <v>437</v>
      </c>
      <c r="C304" s="43">
        <v>415</v>
      </c>
      <c r="D304" s="22" t="s">
        <v>749</v>
      </c>
      <c r="E304" s="22" t="s">
        <v>752</v>
      </c>
      <c r="F304" s="23">
        <v>44713</v>
      </c>
      <c r="G304" s="23">
        <v>44926</v>
      </c>
      <c r="H304" s="271"/>
      <c r="I304" s="24">
        <v>0.2</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48"/>
        <v>1</v>
      </c>
      <c r="AI304" s="44">
        <f t="shared" si="48"/>
        <v>0</v>
      </c>
      <c r="AJ304" s="22" t="s">
        <v>753</v>
      </c>
      <c r="AK304" s="47" t="s">
        <v>82</v>
      </c>
      <c r="AL304" s="47" t="s">
        <v>82</v>
      </c>
      <c r="AM304" s="45" t="s">
        <v>617</v>
      </c>
      <c r="AN304" s="45" t="s">
        <v>618</v>
      </c>
      <c r="AO304" s="25" t="s">
        <v>619</v>
      </c>
      <c r="AP304" s="25" t="s">
        <v>416</v>
      </c>
      <c r="AQ304" s="72"/>
    </row>
    <row r="305" spans="1:43" s="46" customFormat="1" ht="108" hidden="1" customHeight="1" x14ac:dyDescent="0.25">
      <c r="A305" s="42" t="s">
        <v>41</v>
      </c>
      <c r="B305" s="43" t="s">
        <v>437</v>
      </c>
      <c r="C305" s="43">
        <v>415</v>
      </c>
      <c r="D305" s="22" t="s">
        <v>749</v>
      </c>
      <c r="E305" s="22" t="s">
        <v>754</v>
      </c>
      <c r="F305" s="23">
        <v>44621</v>
      </c>
      <c r="G305" s="23">
        <v>44926</v>
      </c>
      <c r="H305" s="271"/>
      <c r="I305" s="24">
        <v>0.3</v>
      </c>
      <c r="J305" s="24"/>
      <c r="K305" s="24"/>
      <c r="L305" s="24"/>
      <c r="M305" s="24"/>
      <c r="N305" s="24">
        <v>0.25</v>
      </c>
      <c r="O305" s="24"/>
      <c r="P305" s="24"/>
      <c r="Q305" s="24"/>
      <c r="R305" s="24"/>
      <c r="S305" s="24"/>
      <c r="T305" s="24">
        <v>0.25</v>
      </c>
      <c r="U305" s="24"/>
      <c r="V305" s="24"/>
      <c r="W305" s="24"/>
      <c r="X305" s="24"/>
      <c r="Y305" s="24"/>
      <c r="Z305" s="24">
        <v>0.25</v>
      </c>
      <c r="AA305" s="24"/>
      <c r="AB305" s="24"/>
      <c r="AC305" s="24"/>
      <c r="AD305" s="24">
        <v>0.25</v>
      </c>
      <c r="AE305" s="24"/>
      <c r="AF305" s="24"/>
      <c r="AG305" s="24"/>
      <c r="AH305" s="24">
        <f t="shared" si="48"/>
        <v>1</v>
      </c>
      <c r="AI305" s="44">
        <f t="shared" si="48"/>
        <v>0</v>
      </c>
      <c r="AJ305" s="22" t="s">
        <v>755</v>
      </c>
      <c r="AK305" s="47" t="s">
        <v>82</v>
      </c>
      <c r="AL305" s="47" t="s">
        <v>82</v>
      </c>
      <c r="AM305" s="45" t="s">
        <v>617</v>
      </c>
      <c r="AN305" s="45" t="s">
        <v>618</v>
      </c>
      <c r="AO305" s="25" t="s">
        <v>619</v>
      </c>
      <c r="AP305" s="25" t="s">
        <v>416</v>
      </c>
      <c r="AQ305" s="72"/>
    </row>
    <row r="306" spans="1:43" s="46" customFormat="1" ht="115.5" hidden="1" customHeight="1" x14ac:dyDescent="0.25">
      <c r="A306" s="42" t="s">
        <v>41</v>
      </c>
      <c r="B306" s="43" t="s">
        <v>437</v>
      </c>
      <c r="C306" s="43">
        <v>415</v>
      </c>
      <c r="D306" s="22" t="s">
        <v>749</v>
      </c>
      <c r="E306" s="22" t="s">
        <v>756</v>
      </c>
      <c r="F306" s="23">
        <v>44621</v>
      </c>
      <c r="G306" s="23">
        <v>44926</v>
      </c>
      <c r="H306" s="271"/>
      <c r="I306" s="24">
        <v>0.3</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c r="AE306" s="24"/>
      <c r="AF306" s="24">
        <v>0.25</v>
      </c>
      <c r="AG306" s="24"/>
      <c r="AH306" s="24">
        <f t="shared" si="48"/>
        <v>1</v>
      </c>
      <c r="AI306" s="44">
        <f t="shared" si="48"/>
        <v>0</v>
      </c>
      <c r="AJ306" s="22" t="s">
        <v>757</v>
      </c>
      <c r="AK306" s="47" t="s">
        <v>82</v>
      </c>
      <c r="AL306" s="47" t="s">
        <v>82</v>
      </c>
      <c r="AM306" s="45" t="s">
        <v>617</v>
      </c>
      <c r="AN306" s="45" t="s">
        <v>618</v>
      </c>
      <c r="AO306" s="25" t="s">
        <v>619</v>
      </c>
      <c r="AP306" s="25" t="s">
        <v>416</v>
      </c>
      <c r="AQ306" s="72"/>
    </row>
    <row r="307" spans="1:43" s="46" customFormat="1" ht="120" hidden="1" customHeight="1" x14ac:dyDescent="0.25">
      <c r="A307" s="42" t="s">
        <v>41</v>
      </c>
      <c r="B307" s="43" t="s">
        <v>437</v>
      </c>
      <c r="C307" s="43">
        <v>415</v>
      </c>
      <c r="D307" s="22" t="s">
        <v>758</v>
      </c>
      <c r="E307" s="22" t="s">
        <v>759</v>
      </c>
      <c r="F307" s="23">
        <v>44562</v>
      </c>
      <c r="G307" s="23">
        <v>44926</v>
      </c>
      <c r="H307" s="271">
        <f>SUM(I307:I309)</f>
        <v>1</v>
      </c>
      <c r="I307" s="24">
        <v>0.6</v>
      </c>
      <c r="J307" s="24">
        <v>8.3333333333333343E-2</v>
      </c>
      <c r="K307" s="24"/>
      <c r="L307" s="24">
        <v>8.3333333333333343E-2</v>
      </c>
      <c r="M307" s="24"/>
      <c r="N307" s="24">
        <v>8.3333333333333343E-2</v>
      </c>
      <c r="O307" s="24"/>
      <c r="P307" s="24">
        <v>8.3333333333333343E-2</v>
      </c>
      <c r="Q307" s="24"/>
      <c r="R307" s="24">
        <v>8.3333333333333343E-2</v>
      </c>
      <c r="S307" s="24"/>
      <c r="T307" s="24">
        <v>8.3333333333333343E-2</v>
      </c>
      <c r="U307" s="24"/>
      <c r="V307" s="24">
        <v>8.3333333333333343E-2</v>
      </c>
      <c r="W307" s="24"/>
      <c r="X307" s="24">
        <v>8.3333333333333343E-2</v>
      </c>
      <c r="Y307" s="24"/>
      <c r="Z307" s="24">
        <v>8.3333333333333343E-2</v>
      </c>
      <c r="AA307" s="24"/>
      <c r="AB307" s="24">
        <v>8.3333333333333343E-2</v>
      </c>
      <c r="AC307" s="24"/>
      <c r="AD307" s="24">
        <v>8.3333333333333343E-2</v>
      </c>
      <c r="AE307" s="24"/>
      <c r="AF307" s="24">
        <v>8.3333333333333343E-2</v>
      </c>
      <c r="AG307" s="24"/>
      <c r="AH307" s="24">
        <f t="shared" si="48"/>
        <v>1.0000000000000002</v>
      </c>
      <c r="AI307" s="44">
        <f t="shared" si="48"/>
        <v>0</v>
      </c>
      <c r="AJ307" s="22" t="s">
        <v>760</v>
      </c>
      <c r="AK307" s="47" t="s">
        <v>82</v>
      </c>
      <c r="AL307" s="47" t="s">
        <v>82</v>
      </c>
      <c r="AM307" s="45" t="s">
        <v>617</v>
      </c>
      <c r="AN307" s="45" t="s">
        <v>618</v>
      </c>
      <c r="AO307" s="25" t="s">
        <v>619</v>
      </c>
      <c r="AP307" s="25" t="s">
        <v>416</v>
      </c>
      <c r="AQ307" s="72"/>
    </row>
    <row r="308" spans="1:43" s="46" customFormat="1" ht="120" hidden="1" customHeight="1" x14ac:dyDescent="0.25">
      <c r="A308" s="42" t="s">
        <v>41</v>
      </c>
      <c r="B308" s="43" t="s">
        <v>437</v>
      </c>
      <c r="C308" s="43">
        <v>415</v>
      </c>
      <c r="D308" s="22" t="s">
        <v>758</v>
      </c>
      <c r="E308" s="22" t="s">
        <v>761</v>
      </c>
      <c r="F308" s="23">
        <v>44713</v>
      </c>
      <c r="G308" s="23">
        <v>44926</v>
      </c>
      <c r="H308" s="271"/>
      <c r="I308" s="24">
        <v>0.25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si="48"/>
        <v>1</v>
      </c>
      <c r="AI308" s="44">
        <f t="shared" si="48"/>
        <v>0</v>
      </c>
      <c r="AJ308" s="22" t="s">
        <v>762</v>
      </c>
      <c r="AK308" s="47" t="s">
        <v>82</v>
      </c>
      <c r="AL308" s="47" t="s">
        <v>82</v>
      </c>
      <c r="AM308" s="45" t="s">
        <v>617</v>
      </c>
      <c r="AN308" s="45" t="s">
        <v>618</v>
      </c>
      <c r="AO308" s="25" t="s">
        <v>619</v>
      </c>
      <c r="AP308" s="25" t="s">
        <v>416</v>
      </c>
      <c r="AQ308" s="72"/>
    </row>
    <row r="309" spans="1:43" s="46" customFormat="1" ht="128.25" hidden="1" customHeight="1" x14ac:dyDescent="0.25">
      <c r="A309" s="42" t="s">
        <v>41</v>
      </c>
      <c r="B309" s="43" t="s">
        <v>437</v>
      </c>
      <c r="C309" s="43">
        <v>415</v>
      </c>
      <c r="D309" s="22" t="s">
        <v>758</v>
      </c>
      <c r="E309" s="22" t="s">
        <v>763</v>
      </c>
      <c r="F309" s="23">
        <v>44713</v>
      </c>
      <c r="G309" s="23">
        <v>44926</v>
      </c>
      <c r="H309" s="271"/>
      <c r="I309" s="24">
        <v>0.15</v>
      </c>
      <c r="J309" s="24"/>
      <c r="K309" s="24"/>
      <c r="L309" s="24"/>
      <c r="M309" s="24"/>
      <c r="N309" s="24"/>
      <c r="O309" s="24"/>
      <c r="P309" s="24"/>
      <c r="Q309" s="24"/>
      <c r="R309" s="24"/>
      <c r="S309" s="24"/>
      <c r="T309" s="24">
        <v>0.5</v>
      </c>
      <c r="U309" s="24"/>
      <c r="V309" s="24"/>
      <c r="W309" s="24"/>
      <c r="X309" s="24"/>
      <c r="Y309" s="24"/>
      <c r="Z309" s="24"/>
      <c r="AA309" s="24"/>
      <c r="AB309" s="24"/>
      <c r="AC309" s="24"/>
      <c r="AD309" s="24">
        <v>0.5</v>
      </c>
      <c r="AE309" s="24"/>
      <c r="AF309" s="24"/>
      <c r="AG309" s="24"/>
      <c r="AH309" s="24">
        <f t="shared" si="48"/>
        <v>1</v>
      </c>
      <c r="AI309" s="44">
        <f t="shared" si="48"/>
        <v>0</v>
      </c>
      <c r="AJ309" s="22" t="s">
        <v>764</v>
      </c>
      <c r="AK309" s="47" t="s">
        <v>82</v>
      </c>
      <c r="AL309" s="47" t="s">
        <v>82</v>
      </c>
      <c r="AM309" s="45" t="s">
        <v>617</v>
      </c>
      <c r="AN309" s="45" t="s">
        <v>618</v>
      </c>
      <c r="AO309" s="25" t="s">
        <v>619</v>
      </c>
      <c r="AP309" s="25" t="s">
        <v>416</v>
      </c>
      <c r="AQ309" s="72"/>
    </row>
    <row r="310" spans="1:43" s="46" customFormat="1" ht="142.5" hidden="1" customHeight="1" x14ac:dyDescent="0.25">
      <c r="A310" s="42" t="s">
        <v>41</v>
      </c>
      <c r="B310" s="43" t="s">
        <v>437</v>
      </c>
      <c r="C310" s="43">
        <v>415</v>
      </c>
      <c r="D310" s="22" t="s">
        <v>765</v>
      </c>
      <c r="E310" s="22" t="s">
        <v>766</v>
      </c>
      <c r="F310" s="23">
        <v>44621</v>
      </c>
      <c r="G310" s="23">
        <v>44926</v>
      </c>
      <c r="H310" s="271">
        <f>SUM(I310:I313)</f>
        <v>1</v>
      </c>
      <c r="I310" s="24">
        <v>0.15</v>
      </c>
      <c r="J310" s="24"/>
      <c r="K310" s="24"/>
      <c r="L310" s="24"/>
      <c r="M310" s="24"/>
      <c r="N310" s="24">
        <v>0.25</v>
      </c>
      <c r="O310" s="24"/>
      <c r="P310" s="24"/>
      <c r="Q310" s="24"/>
      <c r="R310" s="24"/>
      <c r="S310" s="24"/>
      <c r="T310" s="24">
        <v>0.25</v>
      </c>
      <c r="U310" s="24"/>
      <c r="V310" s="24"/>
      <c r="W310" s="24"/>
      <c r="X310" s="24"/>
      <c r="Y310" s="24"/>
      <c r="Z310" s="24">
        <v>0.25</v>
      </c>
      <c r="AA310" s="24"/>
      <c r="AB310" s="24"/>
      <c r="AC310" s="24"/>
      <c r="AD310" s="24">
        <v>0.25</v>
      </c>
      <c r="AE310" s="24"/>
      <c r="AF310" s="24"/>
      <c r="AG310" s="24"/>
      <c r="AH310" s="24">
        <f t="shared" si="48"/>
        <v>1</v>
      </c>
      <c r="AI310" s="44">
        <f t="shared" si="48"/>
        <v>0</v>
      </c>
      <c r="AJ310" s="22" t="s">
        <v>767</v>
      </c>
      <c r="AK310" s="47" t="s">
        <v>82</v>
      </c>
      <c r="AL310" s="47" t="s">
        <v>82</v>
      </c>
      <c r="AM310" s="45" t="s">
        <v>617</v>
      </c>
      <c r="AN310" s="45" t="s">
        <v>618</v>
      </c>
      <c r="AO310" s="25" t="s">
        <v>619</v>
      </c>
      <c r="AP310" s="25" t="s">
        <v>416</v>
      </c>
      <c r="AQ310" s="72"/>
    </row>
    <row r="311" spans="1:43" s="46" customFormat="1" ht="142.5" hidden="1" customHeight="1" x14ac:dyDescent="0.25">
      <c r="A311" s="42" t="s">
        <v>41</v>
      </c>
      <c r="B311" s="43" t="s">
        <v>437</v>
      </c>
      <c r="C311" s="43">
        <v>415</v>
      </c>
      <c r="D311" s="22" t="s">
        <v>765</v>
      </c>
      <c r="E311" s="22" t="s">
        <v>768</v>
      </c>
      <c r="F311" s="23">
        <v>44621</v>
      </c>
      <c r="G311" s="23">
        <v>44926</v>
      </c>
      <c r="H311" s="271"/>
      <c r="I311" s="24">
        <v>0.35</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769</v>
      </c>
      <c r="AK311" s="47" t="s">
        <v>82</v>
      </c>
      <c r="AL311" s="47" t="s">
        <v>82</v>
      </c>
      <c r="AM311" s="45" t="s">
        <v>617</v>
      </c>
      <c r="AN311" s="45" t="s">
        <v>618</v>
      </c>
      <c r="AO311" s="25" t="s">
        <v>619</v>
      </c>
      <c r="AP311" s="25" t="s">
        <v>416</v>
      </c>
      <c r="AQ311" s="72"/>
    </row>
    <row r="312" spans="1:43" s="46" customFormat="1" ht="142.5" hidden="1" customHeight="1" x14ac:dyDescent="0.25">
      <c r="A312" s="42" t="s">
        <v>41</v>
      </c>
      <c r="B312" s="43" t="s">
        <v>437</v>
      </c>
      <c r="C312" s="43">
        <v>415</v>
      </c>
      <c r="D312" s="22" t="s">
        <v>765</v>
      </c>
      <c r="E312" s="22" t="s">
        <v>770</v>
      </c>
      <c r="F312" s="23">
        <v>44621</v>
      </c>
      <c r="G312" s="23">
        <v>44926</v>
      </c>
      <c r="H312" s="271"/>
      <c r="I312" s="24">
        <v>0.35</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v>0.25</v>
      </c>
      <c r="AE312" s="24"/>
      <c r="AF312" s="24"/>
      <c r="AG312" s="24"/>
      <c r="AH312" s="24">
        <f t="shared" si="48"/>
        <v>1</v>
      </c>
      <c r="AI312" s="44">
        <f t="shared" si="48"/>
        <v>0</v>
      </c>
      <c r="AJ312" s="22" t="s">
        <v>771</v>
      </c>
      <c r="AK312" s="47" t="s">
        <v>82</v>
      </c>
      <c r="AL312" s="47" t="s">
        <v>82</v>
      </c>
      <c r="AM312" s="45" t="s">
        <v>617</v>
      </c>
      <c r="AN312" s="45" t="s">
        <v>618</v>
      </c>
      <c r="AO312" s="25" t="s">
        <v>619</v>
      </c>
      <c r="AP312" s="25" t="s">
        <v>416</v>
      </c>
      <c r="AQ312" s="72"/>
    </row>
    <row r="313" spans="1:43" s="46" customFormat="1" ht="140.25" hidden="1" customHeight="1" x14ac:dyDescent="0.25">
      <c r="A313" s="42" t="s">
        <v>41</v>
      </c>
      <c r="B313" s="43" t="s">
        <v>437</v>
      </c>
      <c r="C313" s="43">
        <v>423</v>
      </c>
      <c r="D313" s="22" t="s">
        <v>765</v>
      </c>
      <c r="E313" s="22" t="s">
        <v>772</v>
      </c>
      <c r="F313" s="23">
        <v>44866</v>
      </c>
      <c r="G313" s="23">
        <v>44895</v>
      </c>
      <c r="H313" s="271"/>
      <c r="I313" s="24">
        <v>0.15</v>
      </c>
      <c r="J313" s="24"/>
      <c r="K313" s="24"/>
      <c r="L313" s="24"/>
      <c r="M313" s="24"/>
      <c r="N313" s="24"/>
      <c r="O313" s="24"/>
      <c r="P313" s="24"/>
      <c r="Q313" s="24"/>
      <c r="R313" s="24"/>
      <c r="S313" s="24"/>
      <c r="T313" s="24"/>
      <c r="U313" s="24"/>
      <c r="V313" s="24"/>
      <c r="W313" s="24"/>
      <c r="X313" s="24"/>
      <c r="Y313" s="24"/>
      <c r="Z313" s="24"/>
      <c r="AA313" s="24"/>
      <c r="AB313" s="24"/>
      <c r="AC313" s="24"/>
      <c r="AD313" s="24">
        <v>1</v>
      </c>
      <c r="AE313" s="24"/>
      <c r="AF313" s="24"/>
      <c r="AG313" s="24"/>
      <c r="AH313" s="24">
        <f t="shared" si="48"/>
        <v>1</v>
      </c>
      <c r="AI313" s="44">
        <f t="shared" si="48"/>
        <v>0</v>
      </c>
      <c r="AJ313" s="22" t="s">
        <v>773</v>
      </c>
      <c r="AK313" s="47" t="s">
        <v>82</v>
      </c>
      <c r="AL313" s="47" t="s">
        <v>82</v>
      </c>
      <c r="AM313" s="45" t="s">
        <v>617</v>
      </c>
      <c r="AN313" s="45" t="s">
        <v>618</v>
      </c>
      <c r="AO313" s="25" t="s">
        <v>619</v>
      </c>
      <c r="AP313" s="25" t="s">
        <v>416</v>
      </c>
      <c r="AQ313" s="72"/>
    </row>
    <row r="314" spans="1:43" s="46" customFormat="1" ht="125.25" hidden="1" customHeight="1" x14ac:dyDescent="0.25">
      <c r="A314" s="42" t="s">
        <v>41</v>
      </c>
      <c r="B314" s="43" t="s">
        <v>437</v>
      </c>
      <c r="C314" s="43">
        <v>424</v>
      </c>
      <c r="D314" s="22" t="s">
        <v>774</v>
      </c>
      <c r="E314" s="22" t="s">
        <v>775</v>
      </c>
      <c r="F314" s="23">
        <v>44713</v>
      </c>
      <c r="G314" s="23">
        <v>44926</v>
      </c>
      <c r="H314" s="271">
        <f>SUM(I314:I317)</f>
        <v>1</v>
      </c>
      <c r="I314" s="24">
        <v>0.1</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776</v>
      </c>
      <c r="AK314" s="47" t="s">
        <v>82</v>
      </c>
      <c r="AL314" s="47" t="s">
        <v>82</v>
      </c>
      <c r="AM314" s="45" t="s">
        <v>617</v>
      </c>
      <c r="AN314" s="45" t="s">
        <v>618</v>
      </c>
      <c r="AO314" s="25" t="s">
        <v>619</v>
      </c>
      <c r="AP314" s="25" t="s">
        <v>416</v>
      </c>
      <c r="AQ314" s="72"/>
    </row>
    <row r="315" spans="1:43" s="46" customFormat="1" ht="117" hidden="1" customHeight="1" x14ac:dyDescent="0.25">
      <c r="A315" s="42" t="s">
        <v>41</v>
      </c>
      <c r="B315" s="43" t="s">
        <v>437</v>
      </c>
      <c r="C315" s="43">
        <v>424</v>
      </c>
      <c r="D315" s="22" t="s">
        <v>774</v>
      </c>
      <c r="E315" s="22" t="s">
        <v>777</v>
      </c>
      <c r="F315" s="23">
        <v>44593</v>
      </c>
      <c r="G315" s="23">
        <v>44895</v>
      </c>
      <c r="H315" s="271"/>
      <c r="I315" s="24">
        <v>0.4</v>
      </c>
      <c r="J315" s="24"/>
      <c r="K315" s="24"/>
      <c r="L315" s="24">
        <v>0.1</v>
      </c>
      <c r="M315" s="24"/>
      <c r="N315" s="24">
        <v>0.1</v>
      </c>
      <c r="O315" s="24"/>
      <c r="P315" s="24">
        <v>0.1</v>
      </c>
      <c r="Q315" s="24"/>
      <c r="R315" s="24">
        <v>0.1</v>
      </c>
      <c r="S315" s="24"/>
      <c r="T315" s="24">
        <v>0.1</v>
      </c>
      <c r="U315" s="24"/>
      <c r="V315" s="24">
        <v>0.1</v>
      </c>
      <c r="W315" s="24"/>
      <c r="X315" s="24">
        <v>0.1</v>
      </c>
      <c r="Y315" s="24"/>
      <c r="Z315" s="24">
        <v>0.1</v>
      </c>
      <c r="AA315" s="24"/>
      <c r="AB315" s="24">
        <v>0.1</v>
      </c>
      <c r="AC315" s="24"/>
      <c r="AD315" s="24">
        <v>0.1</v>
      </c>
      <c r="AE315" s="24"/>
      <c r="AF315" s="24"/>
      <c r="AG315" s="24"/>
      <c r="AH315" s="24">
        <f t="shared" si="48"/>
        <v>0.99999999999999989</v>
      </c>
      <c r="AI315" s="44">
        <f t="shared" si="48"/>
        <v>0</v>
      </c>
      <c r="AJ315" s="22" t="s">
        <v>778</v>
      </c>
      <c r="AK315" s="47" t="s">
        <v>82</v>
      </c>
      <c r="AL315" s="47" t="s">
        <v>82</v>
      </c>
      <c r="AM315" s="45" t="s">
        <v>617</v>
      </c>
      <c r="AN315" s="45" t="s">
        <v>618</v>
      </c>
      <c r="AO315" s="25" t="s">
        <v>619</v>
      </c>
      <c r="AP315" s="25" t="s">
        <v>416</v>
      </c>
      <c r="AQ315" s="72"/>
    </row>
    <row r="316" spans="1:43" s="46" customFormat="1" ht="105.75" hidden="1" customHeight="1" x14ac:dyDescent="0.25">
      <c r="A316" s="42" t="s">
        <v>41</v>
      </c>
      <c r="B316" s="43" t="s">
        <v>437</v>
      </c>
      <c r="C316" s="43">
        <v>424</v>
      </c>
      <c r="D316" s="22" t="s">
        <v>774</v>
      </c>
      <c r="E316" s="22" t="s">
        <v>779</v>
      </c>
      <c r="F316" s="23">
        <v>44713</v>
      </c>
      <c r="G316" s="23">
        <v>44926</v>
      </c>
      <c r="H316" s="271"/>
      <c r="I316" s="24">
        <v>0.3</v>
      </c>
      <c r="J316" s="24"/>
      <c r="K316" s="24"/>
      <c r="L316" s="24"/>
      <c r="M316" s="24"/>
      <c r="N316" s="24"/>
      <c r="O316" s="24"/>
      <c r="P316" s="24"/>
      <c r="Q316" s="24"/>
      <c r="R316" s="24"/>
      <c r="S316" s="24"/>
      <c r="T316" s="24">
        <v>0.5</v>
      </c>
      <c r="U316" s="24"/>
      <c r="V316" s="24"/>
      <c r="W316" s="24"/>
      <c r="X316" s="24"/>
      <c r="Y316" s="24"/>
      <c r="Z316" s="24"/>
      <c r="AA316" s="24"/>
      <c r="AB316" s="24"/>
      <c r="AC316" s="24"/>
      <c r="AD316" s="24">
        <v>0.5</v>
      </c>
      <c r="AE316" s="24"/>
      <c r="AF316" s="24"/>
      <c r="AG316" s="24"/>
      <c r="AH316" s="24">
        <f t="shared" si="48"/>
        <v>1</v>
      </c>
      <c r="AI316" s="44">
        <f t="shared" si="48"/>
        <v>0</v>
      </c>
      <c r="AJ316" s="22" t="s">
        <v>780</v>
      </c>
      <c r="AK316" s="47" t="s">
        <v>82</v>
      </c>
      <c r="AL316" s="47" t="s">
        <v>82</v>
      </c>
      <c r="AM316" s="45" t="s">
        <v>617</v>
      </c>
      <c r="AN316" s="45" t="s">
        <v>618</v>
      </c>
      <c r="AO316" s="25" t="s">
        <v>619</v>
      </c>
      <c r="AP316" s="25" t="s">
        <v>416</v>
      </c>
      <c r="AQ316" s="72"/>
    </row>
    <row r="317" spans="1:43" s="46" customFormat="1" ht="139.5" hidden="1" customHeight="1" x14ac:dyDescent="0.25">
      <c r="A317" s="42" t="s">
        <v>41</v>
      </c>
      <c r="B317" s="43" t="s">
        <v>437</v>
      </c>
      <c r="C317" s="43">
        <v>424</v>
      </c>
      <c r="D317" s="22" t="s">
        <v>781</v>
      </c>
      <c r="E317" s="22" t="s">
        <v>782</v>
      </c>
      <c r="F317" s="23">
        <v>44713</v>
      </c>
      <c r="G317" s="23">
        <v>44926</v>
      </c>
      <c r="H317" s="271"/>
      <c r="I317" s="24">
        <v>0.2</v>
      </c>
      <c r="J317" s="24"/>
      <c r="K317" s="24"/>
      <c r="L317" s="24"/>
      <c r="M317" s="24"/>
      <c r="N317" s="24"/>
      <c r="O317" s="24"/>
      <c r="P317" s="24"/>
      <c r="Q317" s="24"/>
      <c r="R317" s="24"/>
      <c r="S317" s="24"/>
      <c r="T317" s="24">
        <v>0.5</v>
      </c>
      <c r="U317" s="24"/>
      <c r="V317" s="24"/>
      <c r="W317" s="24"/>
      <c r="X317" s="24"/>
      <c r="Y317" s="24"/>
      <c r="Z317" s="24"/>
      <c r="AA317" s="24"/>
      <c r="AB317" s="24"/>
      <c r="AC317" s="24"/>
      <c r="AD317" s="24">
        <v>0.5</v>
      </c>
      <c r="AE317" s="24"/>
      <c r="AF317" s="24"/>
      <c r="AG317" s="24"/>
      <c r="AH317" s="24">
        <f t="shared" si="48"/>
        <v>1</v>
      </c>
      <c r="AI317" s="44">
        <f t="shared" si="48"/>
        <v>0</v>
      </c>
      <c r="AJ317" s="22" t="s">
        <v>783</v>
      </c>
      <c r="AK317" s="47" t="s">
        <v>82</v>
      </c>
      <c r="AL317" s="47" t="s">
        <v>82</v>
      </c>
      <c r="AM317" s="45" t="s">
        <v>617</v>
      </c>
      <c r="AN317" s="45" t="s">
        <v>618</v>
      </c>
      <c r="AO317" s="25" t="s">
        <v>619</v>
      </c>
      <c r="AP317" s="25" t="s">
        <v>416</v>
      </c>
      <c r="AQ317" s="72"/>
    </row>
    <row r="318" spans="1:43" s="46" customFormat="1" ht="42.75" hidden="1" x14ac:dyDescent="0.25">
      <c r="A318" s="42" t="s">
        <v>41</v>
      </c>
      <c r="B318" s="43" t="s">
        <v>437</v>
      </c>
      <c r="C318" s="43">
        <v>422</v>
      </c>
      <c r="D318" s="56" t="s">
        <v>784</v>
      </c>
      <c r="E318" s="57" t="s">
        <v>785</v>
      </c>
      <c r="F318" s="52">
        <v>44621</v>
      </c>
      <c r="G318" s="52">
        <v>44925</v>
      </c>
      <c r="H318" s="306">
        <v>1</v>
      </c>
      <c r="I318" s="59">
        <v>0.4</v>
      </c>
      <c r="J318" s="58" t="s">
        <v>705</v>
      </c>
      <c r="K318" s="58" t="s">
        <v>705</v>
      </c>
      <c r="L318" s="58" t="s">
        <v>705</v>
      </c>
      <c r="M318" s="58" t="s">
        <v>705</v>
      </c>
      <c r="N318" s="59">
        <v>0.25</v>
      </c>
      <c r="O318" s="58" t="s">
        <v>705</v>
      </c>
      <c r="P318" s="58" t="s">
        <v>705</v>
      </c>
      <c r="Q318" s="58" t="s">
        <v>705</v>
      </c>
      <c r="R318" s="58" t="s">
        <v>705</v>
      </c>
      <c r="S318" s="58" t="s">
        <v>705</v>
      </c>
      <c r="T318" s="59">
        <v>0.25</v>
      </c>
      <c r="U318" s="58" t="s">
        <v>705</v>
      </c>
      <c r="V318" s="58" t="s">
        <v>705</v>
      </c>
      <c r="W318" s="58" t="s">
        <v>705</v>
      </c>
      <c r="X318" s="58" t="s">
        <v>705</v>
      </c>
      <c r="Y318" s="58" t="s">
        <v>705</v>
      </c>
      <c r="Z318" s="59">
        <v>0.25</v>
      </c>
      <c r="AA318" s="58" t="s">
        <v>705</v>
      </c>
      <c r="AB318" s="58" t="s">
        <v>705</v>
      </c>
      <c r="AC318" s="58" t="s">
        <v>705</v>
      </c>
      <c r="AD318" s="58" t="s">
        <v>705</v>
      </c>
      <c r="AE318" s="58" t="s">
        <v>705</v>
      </c>
      <c r="AF318" s="59">
        <v>0.25</v>
      </c>
      <c r="AG318" s="58" t="s">
        <v>705</v>
      </c>
      <c r="AH318" s="59">
        <f>AF318+Z318+T318+N318</f>
        <v>1</v>
      </c>
      <c r="AI318" s="44">
        <v>0</v>
      </c>
      <c r="AJ318" s="57" t="s">
        <v>786</v>
      </c>
      <c r="AK318" s="307">
        <v>20639</v>
      </c>
      <c r="AL318" s="303">
        <v>1750624640</v>
      </c>
      <c r="AM318" s="58" t="s">
        <v>787</v>
      </c>
      <c r="AN318" s="58" t="s">
        <v>788</v>
      </c>
      <c r="AO318" s="58" t="s">
        <v>789</v>
      </c>
      <c r="AP318" s="58" t="s">
        <v>790</v>
      </c>
      <c r="AQ318" s="72"/>
    </row>
    <row r="319" spans="1:43" s="46" customFormat="1" ht="142.5" hidden="1" x14ac:dyDescent="0.25">
      <c r="A319" s="42" t="s">
        <v>41</v>
      </c>
      <c r="B319" s="43" t="s">
        <v>437</v>
      </c>
      <c r="C319" s="43">
        <v>422</v>
      </c>
      <c r="D319" s="56" t="s">
        <v>784</v>
      </c>
      <c r="E319" s="57" t="s">
        <v>791</v>
      </c>
      <c r="F319" s="52">
        <v>44562</v>
      </c>
      <c r="G319" s="52">
        <v>44925</v>
      </c>
      <c r="H319" s="306"/>
      <c r="I319" s="59">
        <v>0.4</v>
      </c>
      <c r="J319" s="59">
        <v>0.08</v>
      </c>
      <c r="K319" s="59" t="s">
        <v>705</v>
      </c>
      <c r="L319" s="59">
        <v>0.08</v>
      </c>
      <c r="M319" s="59" t="s">
        <v>705</v>
      </c>
      <c r="N319" s="59">
        <v>0.08</v>
      </c>
      <c r="O319" s="59" t="s">
        <v>705</v>
      </c>
      <c r="P319" s="59">
        <v>0.08</v>
      </c>
      <c r="Q319" s="59" t="s">
        <v>705</v>
      </c>
      <c r="R319" s="59">
        <v>0.08</v>
      </c>
      <c r="S319" s="59" t="s">
        <v>705</v>
      </c>
      <c r="T319" s="59">
        <v>0.08</v>
      </c>
      <c r="U319" s="59" t="s">
        <v>705</v>
      </c>
      <c r="V319" s="59">
        <v>0.08</v>
      </c>
      <c r="W319" s="59" t="s">
        <v>705</v>
      </c>
      <c r="X319" s="59">
        <v>0.08</v>
      </c>
      <c r="Y319" s="59" t="s">
        <v>705</v>
      </c>
      <c r="Z319" s="59">
        <v>0.09</v>
      </c>
      <c r="AA319" s="59" t="s">
        <v>705</v>
      </c>
      <c r="AB319" s="59">
        <v>0.09</v>
      </c>
      <c r="AC319" s="59" t="s">
        <v>705</v>
      </c>
      <c r="AD319" s="59">
        <v>0.09</v>
      </c>
      <c r="AE319" s="59" t="s">
        <v>705</v>
      </c>
      <c r="AF319" s="59">
        <v>0.09</v>
      </c>
      <c r="AG319" s="59" t="s">
        <v>705</v>
      </c>
      <c r="AH319" s="59">
        <f>+J319+L319+N319+P319+R319+T319+V319+X319+Z319+AB319+AD319+AF319</f>
        <v>0.99999999999999989</v>
      </c>
      <c r="AI319" s="44">
        <v>0</v>
      </c>
      <c r="AJ319" s="57" t="s">
        <v>792</v>
      </c>
      <c r="AK319" s="308"/>
      <c r="AL319" s="304"/>
      <c r="AM319" s="58" t="s">
        <v>787</v>
      </c>
      <c r="AN319" s="58" t="s">
        <v>788</v>
      </c>
      <c r="AO319" s="58" t="s">
        <v>789</v>
      </c>
      <c r="AP319" s="58" t="s">
        <v>790</v>
      </c>
      <c r="AQ319" s="72"/>
    </row>
    <row r="320" spans="1:43" s="46" customFormat="1" ht="42.75" hidden="1" x14ac:dyDescent="0.25">
      <c r="A320" s="42" t="s">
        <v>41</v>
      </c>
      <c r="B320" s="43" t="s">
        <v>437</v>
      </c>
      <c r="C320" s="43">
        <v>422</v>
      </c>
      <c r="D320" s="56" t="s">
        <v>784</v>
      </c>
      <c r="E320" s="57" t="s">
        <v>793</v>
      </c>
      <c r="F320" s="52">
        <v>44713</v>
      </c>
      <c r="G320" s="52">
        <v>44925</v>
      </c>
      <c r="H320" s="306"/>
      <c r="I320" s="59">
        <v>0.2</v>
      </c>
      <c r="J320" s="58" t="s">
        <v>705</v>
      </c>
      <c r="K320" s="58" t="s">
        <v>705</v>
      </c>
      <c r="L320" s="58" t="s">
        <v>705</v>
      </c>
      <c r="M320" s="58" t="s">
        <v>705</v>
      </c>
      <c r="N320" s="58" t="s">
        <v>705</v>
      </c>
      <c r="O320" s="58" t="s">
        <v>705</v>
      </c>
      <c r="P320" s="58" t="s">
        <v>705</v>
      </c>
      <c r="Q320" s="58" t="s">
        <v>705</v>
      </c>
      <c r="R320" s="58" t="s">
        <v>705</v>
      </c>
      <c r="S320" s="58" t="s">
        <v>705</v>
      </c>
      <c r="T320" s="59">
        <v>0.5</v>
      </c>
      <c r="U320" s="58" t="s">
        <v>705</v>
      </c>
      <c r="V320" s="58" t="s">
        <v>705</v>
      </c>
      <c r="W320" s="58" t="s">
        <v>705</v>
      </c>
      <c r="X320" s="58" t="s">
        <v>705</v>
      </c>
      <c r="Y320" s="58" t="s">
        <v>705</v>
      </c>
      <c r="Z320" s="58" t="s">
        <v>705</v>
      </c>
      <c r="AA320" s="58" t="s">
        <v>705</v>
      </c>
      <c r="AB320" s="58" t="s">
        <v>705</v>
      </c>
      <c r="AC320" s="58" t="s">
        <v>705</v>
      </c>
      <c r="AD320" s="58" t="s">
        <v>705</v>
      </c>
      <c r="AE320" s="58" t="s">
        <v>705</v>
      </c>
      <c r="AF320" s="59">
        <v>0.5</v>
      </c>
      <c r="AG320" s="58" t="s">
        <v>705</v>
      </c>
      <c r="AH320" s="59">
        <v>1</v>
      </c>
      <c r="AI320" s="44">
        <v>0</v>
      </c>
      <c r="AJ320" s="57" t="s">
        <v>794</v>
      </c>
      <c r="AK320" s="308"/>
      <c r="AL320" s="305"/>
      <c r="AM320" s="58" t="s">
        <v>787</v>
      </c>
      <c r="AN320" s="58" t="s">
        <v>788</v>
      </c>
      <c r="AO320" s="58" t="s">
        <v>789</v>
      </c>
      <c r="AP320" s="58" t="s">
        <v>790</v>
      </c>
      <c r="AQ320" s="72"/>
    </row>
    <row r="321" spans="1:43" s="46" customFormat="1" ht="69" hidden="1" customHeight="1" x14ac:dyDescent="0.25">
      <c r="A321" s="42" t="s">
        <v>41</v>
      </c>
      <c r="B321" s="43" t="s">
        <v>437</v>
      </c>
      <c r="C321" s="43">
        <v>423</v>
      </c>
      <c r="D321" s="56" t="s">
        <v>795</v>
      </c>
      <c r="E321" s="57" t="s">
        <v>796</v>
      </c>
      <c r="F321" s="52">
        <v>44621</v>
      </c>
      <c r="G321" s="52">
        <v>44925</v>
      </c>
      <c r="H321" s="271">
        <f>+I321+I322+I323+I324+I327+I325+I326+I328+I329</f>
        <v>1.05</v>
      </c>
      <c r="I321" s="59">
        <v>0.05</v>
      </c>
      <c r="J321" s="58" t="s">
        <v>705</v>
      </c>
      <c r="K321" s="58" t="s">
        <v>705</v>
      </c>
      <c r="L321" s="58" t="s">
        <v>705</v>
      </c>
      <c r="M321" s="58" t="s">
        <v>705</v>
      </c>
      <c r="N321" s="59">
        <v>0.25</v>
      </c>
      <c r="O321" s="58" t="s">
        <v>705</v>
      </c>
      <c r="P321" s="58" t="s">
        <v>705</v>
      </c>
      <c r="Q321" s="58" t="s">
        <v>705</v>
      </c>
      <c r="R321" s="59">
        <v>0.25</v>
      </c>
      <c r="S321" s="58" t="s">
        <v>705</v>
      </c>
      <c r="T321" s="58" t="s">
        <v>705</v>
      </c>
      <c r="U321" s="58" t="s">
        <v>705</v>
      </c>
      <c r="V321" s="58" t="s">
        <v>705</v>
      </c>
      <c r="W321" s="58" t="s">
        <v>705</v>
      </c>
      <c r="X321" s="59">
        <v>0.25</v>
      </c>
      <c r="Y321" s="58" t="s">
        <v>705</v>
      </c>
      <c r="Z321" s="58" t="s">
        <v>705</v>
      </c>
      <c r="AA321" s="58" t="s">
        <v>705</v>
      </c>
      <c r="AB321" s="59">
        <v>0.25</v>
      </c>
      <c r="AC321" s="59"/>
      <c r="AD321" s="58" t="s">
        <v>705</v>
      </c>
      <c r="AE321" s="58" t="s">
        <v>705</v>
      </c>
      <c r="AF321" s="58" t="s">
        <v>705</v>
      </c>
      <c r="AG321" s="58" t="s">
        <v>705</v>
      </c>
      <c r="AH321" s="59">
        <f>+N321+R321+X321+AB321</f>
        <v>1</v>
      </c>
      <c r="AI321" s="44">
        <v>0</v>
      </c>
      <c r="AJ321" s="57" t="s">
        <v>797</v>
      </c>
      <c r="AK321" s="302">
        <v>1</v>
      </c>
      <c r="AL321" s="269">
        <v>668524360</v>
      </c>
      <c r="AM321" s="45" t="s">
        <v>787</v>
      </c>
      <c r="AN321" s="45" t="s">
        <v>798</v>
      </c>
      <c r="AO321" s="45" t="s">
        <v>789</v>
      </c>
      <c r="AP321" s="25" t="s">
        <v>790</v>
      </c>
      <c r="AQ321" s="72"/>
    </row>
    <row r="322" spans="1:43" s="46" customFormat="1" ht="42.75" hidden="1" x14ac:dyDescent="0.25">
      <c r="A322" s="42" t="s">
        <v>41</v>
      </c>
      <c r="B322" s="43" t="s">
        <v>437</v>
      </c>
      <c r="C322" s="43">
        <v>423</v>
      </c>
      <c r="D322" s="56" t="s">
        <v>795</v>
      </c>
      <c r="E322" s="57" t="s">
        <v>799</v>
      </c>
      <c r="F322" s="52">
        <v>44593</v>
      </c>
      <c r="G322" s="52">
        <v>44895</v>
      </c>
      <c r="H322" s="271"/>
      <c r="I322" s="59">
        <v>0.15</v>
      </c>
      <c r="J322" s="58" t="s">
        <v>705</v>
      </c>
      <c r="K322" s="58" t="s">
        <v>705</v>
      </c>
      <c r="L322" s="59">
        <v>0.04</v>
      </c>
      <c r="M322" s="58" t="s">
        <v>705</v>
      </c>
      <c r="N322" s="59">
        <v>0.1</v>
      </c>
      <c r="O322" s="58" t="s">
        <v>705</v>
      </c>
      <c r="P322" s="59">
        <v>0.2</v>
      </c>
      <c r="Q322" s="58" t="s">
        <v>705</v>
      </c>
      <c r="R322" s="59">
        <v>0.03</v>
      </c>
      <c r="S322" s="58" t="s">
        <v>705</v>
      </c>
      <c r="T322" s="59">
        <v>0.1</v>
      </c>
      <c r="U322" s="58" t="s">
        <v>705</v>
      </c>
      <c r="V322" s="59">
        <v>0.2</v>
      </c>
      <c r="W322" s="58" t="s">
        <v>705</v>
      </c>
      <c r="X322" s="59">
        <v>0.03</v>
      </c>
      <c r="Y322" s="58" t="s">
        <v>705</v>
      </c>
      <c r="Z322" s="59">
        <v>0.03</v>
      </c>
      <c r="AA322" s="58" t="s">
        <v>705</v>
      </c>
      <c r="AB322" s="59">
        <v>0.09</v>
      </c>
      <c r="AC322" s="58" t="s">
        <v>705</v>
      </c>
      <c r="AD322" s="59">
        <v>0.18</v>
      </c>
      <c r="AE322" s="58" t="s">
        <v>705</v>
      </c>
      <c r="AF322" s="58" t="s">
        <v>705</v>
      </c>
      <c r="AG322" s="58" t="s">
        <v>705</v>
      </c>
      <c r="AH322" s="59">
        <f>+L322+N322+P322+R322+T322+V322+X322+Z322+AB322+AD322</f>
        <v>1</v>
      </c>
      <c r="AI322" s="44">
        <v>0</v>
      </c>
      <c r="AJ322" s="57" t="s">
        <v>800</v>
      </c>
      <c r="AK322" s="302"/>
      <c r="AL322" s="270"/>
      <c r="AM322" s="45" t="s">
        <v>787</v>
      </c>
      <c r="AN322" s="45" t="s">
        <v>798</v>
      </c>
      <c r="AO322" s="45" t="s">
        <v>789</v>
      </c>
      <c r="AP322" s="25" t="s">
        <v>790</v>
      </c>
      <c r="AQ322" s="72"/>
    </row>
    <row r="323" spans="1:43" s="46" customFormat="1" ht="42.75" hidden="1" x14ac:dyDescent="0.25">
      <c r="A323" s="42" t="s">
        <v>41</v>
      </c>
      <c r="B323" s="43" t="s">
        <v>437</v>
      </c>
      <c r="C323" s="43">
        <v>423</v>
      </c>
      <c r="D323" s="56" t="s">
        <v>795</v>
      </c>
      <c r="E323" s="57" t="s">
        <v>801</v>
      </c>
      <c r="F323" s="52">
        <v>44593</v>
      </c>
      <c r="G323" s="52">
        <v>44864</v>
      </c>
      <c r="H323" s="271"/>
      <c r="I323" s="59">
        <v>0.05</v>
      </c>
      <c r="J323" s="58" t="s">
        <v>705</v>
      </c>
      <c r="K323" s="58" t="s">
        <v>705</v>
      </c>
      <c r="L323" s="59">
        <v>0.05</v>
      </c>
      <c r="M323" s="58" t="s">
        <v>705</v>
      </c>
      <c r="N323" s="59">
        <v>0.1</v>
      </c>
      <c r="O323" s="58" t="s">
        <v>705</v>
      </c>
      <c r="P323" s="59">
        <v>0.1</v>
      </c>
      <c r="Q323" s="58" t="s">
        <v>705</v>
      </c>
      <c r="R323" s="59">
        <v>0.25</v>
      </c>
      <c r="S323" s="58" t="s">
        <v>705</v>
      </c>
      <c r="T323" s="59">
        <v>0.05</v>
      </c>
      <c r="U323" s="58" t="s">
        <v>705</v>
      </c>
      <c r="V323" s="59">
        <v>0.1</v>
      </c>
      <c r="W323" s="58" t="s">
        <v>705</v>
      </c>
      <c r="X323" s="59">
        <v>0.1</v>
      </c>
      <c r="Y323" s="58" t="s">
        <v>705</v>
      </c>
      <c r="Z323" s="59">
        <v>0.1</v>
      </c>
      <c r="AA323" s="58" t="s">
        <v>705</v>
      </c>
      <c r="AB323" s="59">
        <v>0.15</v>
      </c>
      <c r="AC323" s="58" t="s">
        <v>705</v>
      </c>
      <c r="AD323" s="58" t="s">
        <v>705</v>
      </c>
      <c r="AE323" s="58" t="s">
        <v>705</v>
      </c>
      <c r="AF323" s="58" t="s">
        <v>705</v>
      </c>
      <c r="AG323" s="58" t="s">
        <v>705</v>
      </c>
      <c r="AH323" s="59">
        <f>+L323+N323+P323+R323+T323+V323+X323+Z323+AB323</f>
        <v>1</v>
      </c>
      <c r="AI323" s="44">
        <v>0</v>
      </c>
      <c r="AJ323" s="57" t="s">
        <v>802</v>
      </c>
      <c r="AK323" s="302"/>
      <c r="AL323" s="270"/>
      <c r="AM323" s="45" t="s">
        <v>787</v>
      </c>
      <c r="AN323" s="45" t="s">
        <v>798</v>
      </c>
      <c r="AO323" s="45" t="s">
        <v>789</v>
      </c>
      <c r="AP323" s="25" t="s">
        <v>790</v>
      </c>
      <c r="AQ323" s="72"/>
    </row>
    <row r="324" spans="1:43" s="46" customFormat="1" ht="71.25" hidden="1" customHeight="1" x14ac:dyDescent="0.25">
      <c r="A324" s="42" t="s">
        <v>41</v>
      </c>
      <c r="B324" s="43" t="s">
        <v>437</v>
      </c>
      <c r="C324" s="43">
        <v>423</v>
      </c>
      <c r="D324" s="56" t="s">
        <v>795</v>
      </c>
      <c r="E324" s="57" t="s">
        <v>803</v>
      </c>
      <c r="F324" s="52">
        <v>44652</v>
      </c>
      <c r="G324" s="52">
        <v>44772</v>
      </c>
      <c r="H324" s="271"/>
      <c r="I324" s="59">
        <v>0.05</v>
      </c>
      <c r="J324" s="58" t="s">
        <v>705</v>
      </c>
      <c r="K324" s="58" t="s">
        <v>705</v>
      </c>
      <c r="L324" s="58" t="s">
        <v>705</v>
      </c>
      <c r="M324" s="58" t="s">
        <v>705</v>
      </c>
      <c r="N324" s="58" t="s">
        <v>705</v>
      </c>
      <c r="O324" s="58" t="s">
        <v>705</v>
      </c>
      <c r="P324" s="59">
        <v>0.25</v>
      </c>
      <c r="Q324" s="58" t="s">
        <v>705</v>
      </c>
      <c r="R324" s="59">
        <v>0.25</v>
      </c>
      <c r="S324" s="58" t="s">
        <v>705</v>
      </c>
      <c r="T324" s="59">
        <v>0.25</v>
      </c>
      <c r="U324" s="58" t="s">
        <v>705</v>
      </c>
      <c r="V324" s="59">
        <v>0.25</v>
      </c>
      <c r="W324" s="58" t="s">
        <v>705</v>
      </c>
      <c r="X324" s="59"/>
      <c r="Y324" s="58" t="s">
        <v>705</v>
      </c>
      <c r="Z324" s="59"/>
      <c r="AA324" s="58" t="s">
        <v>705</v>
      </c>
      <c r="AB324" s="58"/>
      <c r="AC324" s="58" t="s">
        <v>705</v>
      </c>
      <c r="AD324" s="58" t="s">
        <v>705</v>
      </c>
      <c r="AE324" s="58" t="s">
        <v>705</v>
      </c>
      <c r="AF324" s="58" t="s">
        <v>705</v>
      </c>
      <c r="AG324" s="58" t="s">
        <v>705</v>
      </c>
      <c r="AH324" s="59">
        <f>+P324+R324+T324+V324</f>
        <v>1</v>
      </c>
      <c r="AI324" s="44">
        <v>0</v>
      </c>
      <c r="AJ324" s="57" t="s">
        <v>804</v>
      </c>
      <c r="AK324" s="302"/>
      <c r="AL324" s="270"/>
      <c r="AM324" s="45" t="s">
        <v>787</v>
      </c>
      <c r="AN324" s="45" t="s">
        <v>798</v>
      </c>
      <c r="AO324" s="45" t="s">
        <v>789</v>
      </c>
      <c r="AP324" s="25" t="s">
        <v>790</v>
      </c>
      <c r="AQ324" s="72"/>
    </row>
    <row r="325" spans="1:43" s="46" customFormat="1" ht="69.75" hidden="1" customHeight="1" x14ac:dyDescent="0.25">
      <c r="A325" s="42" t="s">
        <v>41</v>
      </c>
      <c r="B325" s="43" t="s">
        <v>437</v>
      </c>
      <c r="C325" s="43">
        <v>423</v>
      </c>
      <c r="D325" s="56" t="s">
        <v>795</v>
      </c>
      <c r="E325" s="57" t="s">
        <v>805</v>
      </c>
      <c r="F325" s="52">
        <v>44774</v>
      </c>
      <c r="G325" s="52">
        <v>44864</v>
      </c>
      <c r="H325" s="271"/>
      <c r="I325" s="59">
        <v>0.2</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0.2</v>
      </c>
      <c r="Y325" s="58" t="s">
        <v>705</v>
      </c>
      <c r="Z325" s="59">
        <v>0.4</v>
      </c>
      <c r="AA325" s="58" t="s">
        <v>705</v>
      </c>
      <c r="AB325" s="59">
        <v>0.4</v>
      </c>
      <c r="AC325" s="58" t="s">
        <v>705</v>
      </c>
      <c r="AD325" s="59"/>
      <c r="AE325" s="58" t="s">
        <v>705</v>
      </c>
      <c r="AF325" s="58" t="s">
        <v>705</v>
      </c>
      <c r="AG325" s="58" t="s">
        <v>705</v>
      </c>
      <c r="AH325" s="59">
        <f>+X325+Z325+AB325</f>
        <v>1</v>
      </c>
      <c r="AI325" s="44">
        <v>0</v>
      </c>
      <c r="AJ325" s="57" t="s">
        <v>806</v>
      </c>
      <c r="AK325" s="302"/>
      <c r="AL325" s="270"/>
      <c r="AM325" s="45" t="s">
        <v>787</v>
      </c>
      <c r="AN325" s="45" t="s">
        <v>798</v>
      </c>
      <c r="AO325" s="45" t="s">
        <v>789</v>
      </c>
      <c r="AP325" s="25" t="s">
        <v>790</v>
      </c>
      <c r="AQ325" s="72"/>
    </row>
    <row r="326" spans="1:43" s="46" customFormat="1" ht="63" hidden="1" customHeight="1" x14ac:dyDescent="0.25">
      <c r="A326" s="42" t="s">
        <v>41</v>
      </c>
      <c r="B326" s="43" t="s">
        <v>437</v>
      </c>
      <c r="C326" s="43">
        <v>423</v>
      </c>
      <c r="D326" s="56" t="s">
        <v>795</v>
      </c>
      <c r="E326" s="57" t="s">
        <v>807</v>
      </c>
      <c r="F326" s="52">
        <v>44593</v>
      </c>
      <c r="G326" s="52">
        <v>44926</v>
      </c>
      <c r="H326" s="271"/>
      <c r="I326" s="59">
        <v>0.15</v>
      </c>
      <c r="J326" s="58" t="s">
        <v>705</v>
      </c>
      <c r="K326" s="58" t="s">
        <v>705</v>
      </c>
      <c r="L326" s="59">
        <v>0.09</v>
      </c>
      <c r="M326" s="58" t="s">
        <v>705</v>
      </c>
      <c r="N326" s="59">
        <v>0.09</v>
      </c>
      <c r="O326" s="58" t="s">
        <v>705</v>
      </c>
      <c r="P326" s="59">
        <v>0.09</v>
      </c>
      <c r="Q326" s="58" t="s">
        <v>705</v>
      </c>
      <c r="R326" s="59">
        <v>0.09</v>
      </c>
      <c r="S326" s="58" t="s">
        <v>705</v>
      </c>
      <c r="T326" s="59">
        <v>0.09</v>
      </c>
      <c r="U326" s="58" t="s">
        <v>705</v>
      </c>
      <c r="V326" s="59">
        <v>0.09</v>
      </c>
      <c r="W326" s="58" t="s">
        <v>705</v>
      </c>
      <c r="X326" s="59">
        <v>0.09</v>
      </c>
      <c r="Y326" s="58" t="s">
        <v>705</v>
      </c>
      <c r="Z326" s="59">
        <v>0.09</v>
      </c>
      <c r="AA326" s="58" t="s">
        <v>705</v>
      </c>
      <c r="AB326" s="59">
        <v>0.09</v>
      </c>
      <c r="AC326" s="58" t="s">
        <v>705</v>
      </c>
      <c r="AD326" s="59">
        <v>0.09</v>
      </c>
      <c r="AE326" s="58" t="s">
        <v>705</v>
      </c>
      <c r="AF326" s="59">
        <v>0.1</v>
      </c>
      <c r="AG326" s="58" t="s">
        <v>705</v>
      </c>
      <c r="AH326" s="59">
        <f>+L326+N326+P326+R326+T326+V326+X326+Z326+AB326+AD326+AF326</f>
        <v>0.99999999999999978</v>
      </c>
      <c r="AI326" s="44">
        <v>0</v>
      </c>
      <c r="AJ326" s="57" t="s">
        <v>808</v>
      </c>
      <c r="AK326" s="302"/>
      <c r="AL326" s="270"/>
      <c r="AM326" s="45" t="s">
        <v>787</v>
      </c>
      <c r="AN326" s="45" t="s">
        <v>798</v>
      </c>
      <c r="AO326" s="45" t="s">
        <v>789</v>
      </c>
      <c r="AP326" s="25" t="s">
        <v>790</v>
      </c>
      <c r="AQ326" s="72"/>
    </row>
    <row r="327" spans="1:43" s="75" customFormat="1" ht="73.5" customHeight="1" x14ac:dyDescent="0.25">
      <c r="A327" s="69" t="s">
        <v>41</v>
      </c>
      <c r="B327" s="70" t="s">
        <v>437</v>
      </c>
      <c r="C327" s="70">
        <v>423</v>
      </c>
      <c r="D327" s="139" t="s">
        <v>795</v>
      </c>
      <c r="E327" s="140" t="s">
        <v>809</v>
      </c>
      <c r="F327" s="141">
        <v>44774</v>
      </c>
      <c r="G327" s="141">
        <v>44803</v>
      </c>
      <c r="H327" s="271"/>
      <c r="I327" s="145">
        <v>0.15</v>
      </c>
      <c r="J327" s="146" t="s">
        <v>705</v>
      </c>
      <c r="K327" s="146" t="s">
        <v>705</v>
      </c>
      <c r="L327" s="146" t="s">
        <v>705</v>
      </c>
      <c r="M327" s="146" t="s">
        <v>705</v>
      </c>
      <c r="N327" s="146" t="s">
        <v>705</v>
      </c>
      <c r="O327" s="146" t="s">
        <v>705</v>
      </c>
      <c r="P327" s="146" t="s">
        <v>705</v>
      </c>
      <c r="Q327" s="146" t="s">
        <v>705</v>
      </c>
      <c r="R327" s="146" t="s">
        <v>705</v>
      </c>
      <c r="S327" s="146" t="s">
        <v>705</v>
      </c>
      <c r="T327" s="146" t="s">
        <v>705</v>
      </c>
      <c r="U327" s="146" t="s">
        <v>705</v>
      </c>
      <c r="V327" s="146" t="s">
        <v>705</v>
      </c>
      <c r="W327" s="146" t="s">
        <v>705</v>
      </c>
      <c r="X327" s="145">
        <v>1</v>
      </c>
      <c r="Y327" s="146" t="s">
        <v>705</v>
      </c>
      <c r="Z327" s="146" t="s">
        <v>705</v>
      </c>
      <c r="AA327" s="146" t="s">
        <v>705</v>
      </c>
      <c r="AB327" s="146" t="s">
        <v>705</v>
      </c>
      <c r="AC327" s="146" t="s">
        <v>705</v>
      </c>
      <c r="AD327" s="146" t="s">
        <v>705</v>
      </c>
      <c r="AE327" s="146" t="s">
        <v>705</v>
      </c>
      <c r="AF327" s="146" t="s">
        <v>705</v>
      </c>
      <c r="AG327" s="146" t="s">
        <v>705</v>
      </c>
      <c r="AH327" s="145">
        <f>+X327</f>
        <v>1</v>
      </c>
      <c r="AI327" s="77">
        <v>0</v>
      </c>
      <c r="AJ327" s="140" t="s">
        <v>810</v>
      </c>
      <c r="AK327" s="302"/>
      <c r="AL327" s="270"/>
      <c r="AM327" s="78" t="s">
        <v>787</v>
      </c>
      <c r="AN327" s="78" t="s">
        <v>798</v>
      </c>
      <c r="AO327" s="78" t="s">
        <v>789</v>
      </c>
      <c r="AP327" s="79" t="s">
        <v>790</v>
      </c>
      <c r="AQ327" s="321" t="s">
        <v>968</v>
      </c>
    </row>
    <row r="328" spans="1:43" s="75" customFormat="1" ht="114.75" customHeight="1" x14ac:dyDescent="0.25">
      <c r="A328" s="69" t="s">
        <v>41</v>
      </c>
      <c r="B328" s="70" t="s">
        <v>437</v>
      </c>
      <c r="C328" s="70">
        <v>423</v>
      </c>
      <c r="D328" s="139" t="s">
        <v>795</v>
      </c>
      <c r="E328" s="140" t="s">
        <v>809</v>
      </c>
      <c r="F328" s="141">
        <v>44774</v>
      </c>
      <c r="G328" s="142">
        <v>44865</v>
      </c>
      <c r="H328" s="271"/>
      <c r="I328" s="145">
        <v>0.15</v>
      </c>
      <c r="J328" s="146" t="s">
        <v>705</v>
      </c>
      <c r="K328" s="146" t="s">
        <v>705</v>
      </c>
      <c r="L328" s="146" t="s">
        <v>705</v>
      </c>
      <c r="M328" s="146" t="s">
        <v>705</v>
      </c>
      <c r="N328" s="146" t="s">
        <v>705</v>
      </c>
      <c r="O328" s="146" t="s">
        <v>705</v>
      </c>
      <c r="P328" s="146" t="s">
        <v>705</v>
      </c>
      <c r="Q328" s="146" t="s">
        <v>705</v>
      </c>
      <c r="R328" s="146" t="s">
        <v>705</v>
      </c>
      <c r="S328" s="146" t="s">
        <v>705</v>
      </c>
      <c r="T328" s="146" t="s">
        <v>705</v>
      </c>
      <c r="U328" s="146" t="s">
        <v>705</v>
      </c>
      <c r="V328" s="146" t="s">
        <v>705</v>
      </c>
      <c r="W328" s="146" t="s">
        <v>705</v>
      </c>
      <c r="X328" s="147">
        <v>0.05</v>
      </c>
      <c r="Y328" s="146" t="s">
        <v>705</v>
      </c>
      <c r="Z328" s="146" t="s">
        <v>705</v>
      </c>
      <c r="AA328" s="146" t="s">
        <v>705</v>
      </c>
      <c r="AB328" s="147">
        <v>0.95</v>
      </c>
      <c r="AC328" s="146" t="s">
        <v>705</v>
      </c>
      <c r="AD328" s="146" t="s">
        <v>705</v>
      </c>
      <c r="AE328" s="146" t="s">
        <v>705</v>
      </c>
      <c r="AF328" s="146" t="s">
        <v>705</v>
      </c>
      <c r="AG328" s="146" t="s">
        <v>705</v>
      </c>
      <c r="AH328" s="145">
        <v>1</v>
      </c>
      <c r="AI328" s="77">
        <v>0</v>
      </c>
      <c r="AJ328" s="148" t="s">
        <v>969</v>
      </c>
      <c r="AK328" s="302"/>
      <c r="AL328" s="270"/>
      <c r="AM328" s="78" t="s">
        <v>787</v>
      </c>
      <c r="AN328" s="78" t="s">
        <v>798</v>
      </c>
      <c r="AO328" s="78" t="s">
        <v>789</v>
      </c>
      <c r="AP328" s="79" t="s">
        <v>790</v>
      </c>
      <c r="AQ328" s="322"/>
    </row>
    <row r="329" spans="1:43" s="46" customFormat="1" ht="71.25" hidden="1" x14ac:dyDescent="0.25">
      <c r="A329" s="42" t="s">
        <v>41</v>
      </c>
      <c r="B329" s="43" t="s">
        <v>437</v>
      </c>
      <c r="C329" s="43">
        <v>423</v>
      </c>
      <c r="D329" s="56" t="s">
        <v>795</v>
      </c>
      <c r="E329" s="57" t="s">
        <v>813</v>
      </c>
      <c r="F329" s="52">
        <v>44593</v>
      </c>
      <c r="G329" s="52">
        <v>44926</v>
      </c>
      <c r="H329" s="271"/>
      <c r="I329" s="59">
        <v>0.1</v>
      </c>
      <c r="J329" s="58" t="s">
        <v>705</v>
      </c>
      <c r="K329" s="58" t="s">
        <v>705</v>
      </c>
      <c r="L329" s="59">
        <v>0.09</v>
      </c>
      <c r="M329" s="58" t="s">
        <v>705</v>
      </c>
      <c r="N329" s="59">
        <v>0.09</v>
      </c>
      <c r="O329" s="58" t="s">
        <v>705</v>
      </c>
      <c r="P329" s="59">
        <v>0.09</v>
      </c>
      <c r="Q329" s="58" t="s">
        <v>705</v>
      </c>
      <c r="R329" s="59">
        <v>0.09</v>
      </c>
      <c r="S329" s="58" t="s">
        <v>705</v>
      </c>
      <c r="T329" s="59">
        <v>0.09</v>
      </c>
      <c r="U329" s="58" t="s">
        <v>705</v>
      </c>
      <c r="V329" s="59">
        <v>0.09</v>
      </c>
      <c r="W329" s="58" t="s">
        <v>705</v>
      </c>
      <c r="X329" s="59">
        <v>0.09</v>
      </c>
      <c r="Y329" s="58" t="s">
        <v>705</v>
      </c>
      <c r="Z329" s="59">
        <v>0.09</v>
      </c>
      <c r="AA329" s="58" t="s">
        <v>705</v>
      </c>
      <c r="AB329" s="59">
        <v>0.09</v>
      </c>
      <c r="AC329" s="58" t="s">
        <v>705</v>
      </c>
      <c r="AD329" s="59">
        <v>0.09</v>
      </c>
      <c r="AE329" s="58" t="s">
        <v>705</v>
      </c>
      <c r="AF329" s="59">
        <v>0.1</v>
      </c>
      <c r="AG329" s="58" t="s">
        <v>705</v>
      </c>
      <c r="AH329" s="59">
        <f>+L329+N329+P329+R329+T329+V329+X329+Z329+AB329+AD329+AF329</f>
        <v>0.99999999999999978</v>
      </c>
      <c r="AI329" s="44">
        <v>0</v>
      </c>
      <c r="AJ329" s="57" t="s">
        <v>814</v>
      </c>
      <c r="AK329" s="302"/>
      <c r="AL329" s="277"/>
      <c r="AM329" s="45" t="s">
        <v>787</v>
      </c>
      <c r="AN329" s="45" t="s">
        <v>798</v>
      </c>
      <c r="AO329" s="45" t="s">
        <v>789</v>
      </c>
      <c r="AP329" s="25" t="s">
        <v>790</v>
      </c>
      <c r="AQ329" s="72"/>
    </row>
    <row r="330" spans="1:43" s="46" customFormat="1" ht="73.5" hidden="1" customHeight="1" x14ac:dyDescent="0.25">
      <c r="A330" s="42" t="s">
        <v>41</v>
      </c>
      <c r="B330" s="43" t="s">
        <v>437</v>
      </c>
      <c r="C330" s="43">
        <v>423</v>
      </c>
      <c r="D330" s="57" t="s">
        <v>815</v>
      </c>
      <c r="E330" s="57" t="s">
        <v>816</v>
      </c>
      <c r="F330" s="52">
        <v>44682</v>
      </c>
      <c r="G330" s="52">
        <v>44773</v>
      </c>
      <c r="H330" s="59">
        <v>1</v>
      </c>
      <c r="I330" s="59">
        <v>0.2</v>
      </c>
      <c r="J330" s="58" t="s">
        <v>705</v>
      </c>
      <c r="K330" s="58" t="s">
        <v>705</v>
      </c>
      <c r="L330" s="58" t="s">
        <v>705</v>
      </c>
      <c r="M330" s="58" t="s">
        <v>705</v>
      </c>
      <c r="N330" s="58" t="s">
        <v>705</v>
      </c>
      <c r="O330" s="58" t="s">
        <v>705</v>
      </c>
      <c r="P330" s="58" t="s">
        <v>705</v>
      </c>
      <c r="Q330" s="58" t="s">
        <v>705</v>
      </c>
      <c r="R330" s="59">
        <v>0.2</v>
      </c>
      <c r="S330" s="58" t="s">
        <v>705</v>
      </c>
      <c r="T330" s="59">
        <v>0.5</v>
      </c>
      <c r="U330" s="58" t="s">
        <v>705</v>
      </c>
      <c r="V330" s="59">
        <v>0.3</v>
      </c>
      <c r="W330" s="58" t="s">
        <v>705</v>
      </c>
      <c r="X330" s="58" t="s">
        <v>705</v>
      </c>
      <c r="Y330" s="58" t="s">
        <v>705</v>
      </c>
      <c r="Z330" s="58" t="s">
        <v>705</v>
      </c>
      <c r="AA330" s="58" t="s">
        <v>705</v>
      </c>
      <c r="AB330" s="58" t="s">
        <v>705</v>
      </c>
      <c r="AC330" s="58" t="s">
        <v>705</v>
      </c>
      <c r="AD330" s="58" t="s">
        <v>705</v>
      </c>
      <c r="AE330" s="58" t="s">
        <v>705</v>
      </c>
      <c r="AF330" s="58" t="s">
        <v>705</v>
      </c>
      <c r="AG330" s="58" t="s">
        <v>705</v>
      </c>
      <c r="AH330" s="24">
        <f>+R330+T330+V330</f>
        <v>1</v>
      </c>
      <c r="AI330" s="44">
        <v>0</v>
      </c>
      <c r="AJ330" s="57" t="s">
        <v>817</v>
      </c>
      <c r="AK330" s="45" t="s">
        <v>82</v>
      </c>
      <c r="AL330" s="47" t="s">
        <v>82</v>
      </c>
      <c r="AM330" s="45" t="s">
        <v>787</v>
      </c>
      <c r="AN330" s="58" t="s">
        <v>788</v>
      </c>
      <c r="AO330" s="58" t="s">
        <v>789</v>
      </c>
      <c r="AP330" s="25" t="s">
        <v>790</v>
      </c>
      <c r="AQ330" s="72"/>
    </row>
    <row r="331" spans="1:43" s="46" customFormat="1" ht="103.5" hidden="1" customHeight="1" x14ac:dyDescent="0.25">
      <c r="A331" s="42" t="s">
        <v>41</v>
      </c>
      <c r="B331" s="43" t="s">
        <v>437</v>
      </c>
      <c r="C331" s="43">
        <v>424</v>
      </c>
      <c r="D331" s="22" t="s">
        <v>818</v>
      </c>
      <c r="E331" s="22" t="s">
        <v>819</v>
      </c>
      <c r="F331" s="23">
        <v>44593</v>
      </c>
      <c r="G331" s="23">
        <v>44895</v>
      </c>
      <c r="H331" s="271">
        <f>I331+I332+I333+I334+I335</f>
        <v>0.99999999999999989</v>
      </c>
      <c r="I331" s="24">
        <v>0.25</v>
      </c>
      <c r="J331" s="24"/>
      <c r="K331" s="24"/>
      <c r="L331" s="24">
        <v>0.1</v>
      </c>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c r="AG331" s="24"/>
      <c r="AH331" s="24">
        <f>+J331+L331+N331+P331+R331+T331+V331+X331+Z331+AB331+AD331+AF331</f>
        <v>0.99999999999999989</v>
      </c>
      <c r="AI331" s="44">
        <f>+K331+M331+O331+Q331+S331+U331+W331+Y331+AA331+AC331+AE331+AG331</f>
        <v>0</v>
      </c>
      <c r="AJ331" s="22" t="s">
        <v>820</v>
      </c>
      <c r="AK331" s="302">
        <v>150</v>
      </c>
      <c r="AL331" s="269">
        <v>1499652000</v>
      </c>
      <c r="AM331" s="45" t="s">
        <v>651</v>
      </c>
      <c r="AN331" s="45" t="s">
        <v>652</v>
      </c>
      <c r="AO331" s="25" t="s">
        <v>653</v>
      </c>
      <c r="AP331" s="25" t="s">
        <v>416</v>
      </c>
      <c r="AQ331" s="72"/>
    </row>
    <row r="332" spans="1:43" s="46" customFormat="1" ht="103.5" hidden="1" customHeight="1" x14ac:dyDescent="0.25">
      <c r="A332" s="42" t="s">
        <v>41</v>
      </c>
      <c r="B332" s="43" t="s">
        <v>437</v>
      </c>
      <c r="C332" s="43">
        <v>424</v>
      </c>
      <c r="D332" s="22" t="s">
        <v>818</v>
      </c>
      <c r="E332" s="22" t="s">
        <v>821</v>
      </c>
      <c r="F332" s="23">
        <v>44621</v>
      </c>
      <c r="G332" s="23">
        <v>44925</v>
      </c>
      <c r="H332" s="271"/>
      <c r="I332" s="24">
        <v>0.25</v>
      </c>
      <c r="J332" s="24"/>
      <c r="K332" s="24"/>
      <c r="L332" s="24"/>
      <c r="M332" s="24"/>
      <c r="N332" s="24">
        <v>0.1</v>
      </c>
      <c r="O332" s="24"/>
      <c r="P332" s="24">
        <v>0.1</v>
      </c>
      <c r="Q332" s="24"/>
      <c r="R332" s="24">
        <v>0.1</v>
      </c>
      <c r="S332" s="24"/>
      <c r="T332" s="24">
        <v>0.1</v>
      </c>
      <c r="U332" s="24"/>
      <c r="V332" s="24">
        <v>0.1</v>
      </c>
      <c r="W332" s="24"/>
      <c r="X332" s="24">
        <v>0.1</v>
      </c>
      <c r="Y332" s="24"/>
      <c r="Z332" s="24">
        <v>0.1</v>
      </c>
      <c r="AA332" s="24"/>
      <c r="AB332" s="24">
        <v>0.1</v>
      </c>
      <c r="AC332" s="24"/>
      <c r="AD332" s="24">
        <v>0.1</v>
      </c>
      <c r="AE332" s="24"/>
      <c r="AF332" s="24">
        <v>0.1</v>
      </c>
      <c r="AG332" s="24"/>
      <c r="AH332" s="24">
        <f t="shared" ref="AH332:AI350" si="49">+J332+L332+N332+P332+R332+T332+V332+X332+Z332+AB332+AD332+AF332</f>
        <v>0.99999999999999989</v>
      </c>
      <c r="AI332" s="44">
        <f t="shared" si="49"/>
        <v>0</v>
      </c>
      <c r="AJ332" s="22" t="s">
        <v>822</v>
      </c>
      <c r="AK332" s="302"/>
      <c r="AL332" s="270"/>
      <c r="AM332" s="45" t="s">
        <v>651</v>
      </c>
      <c r="AN332" s="45" t="s">
        <v>652</v>
      </c>
      <c r="AO332" s="25" t="s">
        <v>653</v>
      </c>
      <c r="AP332" s="25" t="s">
        <v>416</v>
      </c>
      <c r="AQ332" s="72"/>
    </row>
    <row r="333" spans="1:43" s="46" customFormat="1" ht="128.25" hidden="1" x14ac:dyDescent="0.25">
      <c r="A333" s="42" t="s">
        <v>41</v>
      </c>
      <c r="B333" s="43" t="s">
        <v>437</v>
      </c>
      <c r="C333" s="43">
        <v>424</v>
      </c>
      <c r="D333" s="22" t="s">
        <v>818</v>
      </c>
      <c r="E333" s="22" t="s">
        <v>823</v>
      </c>
      <c r="F333" s="23">
        <v>44621</v>
      </c>
      <c r="G333" s="23">
        <v>44925</v>
      </c>
      <c r="H333" s="271"/>
      <c r="I333" s="24">
        <v>0.1</v>
      </c>
      <c r="J333" s="24"/>
      <c r="K333" s="24"/>
      <c r="L333" s="24"/>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v>0.1</v>
      </c>
      <c r="AG333" s="24"/>
      <c r="AH333" s="24">
        <f t="shared" si="49"/>
        <v>0.99999999999999989</v>
      </c>
      <c r="AI333" s="44">
        <f t="shared" si="49"/>
        <v>0</v>
      </c>
      <c r="AJ333" s="22" t="s">
        <v>824</v>
      </c>
      <c r="AK333" s="302"/>
      <c r="AL333" s="270"/>
      <c r="AM333" s="45" t="s">
        <v>651</v>
      </c>
      <c r="AN333" s="45" t="s">
        <v>652</v>
      </c>
      <c r="AO333" s="25" t="s">
        <v>653</v>
      </c>
      <c r="AP333" s="25" t="s">
        <v>416</v>
      </c>
      <c r="AQ333" s="72"/>
    </row>
    <row r="334" spans="1:43" s="46" customFormat="1" ht="99.75" hidden="1" x14ac:dyDescent="0.25">
      <c r="A334" s="42" t="s">
        <v>41</v>
      </c>
      <c r="B334" s="43" t="s">
        <v>437</v>
      </c>
      <c r="C334" s="43">
        <v>424</v>
      </c>
      <c r="D334" s="22" t="s">
        <v>818</v>
      </c>
      <c r="E334" s="22" t="s">
        <v>825</v>
      </c>
      <c r="F334" s="23">
        <v>44593</v>
      </c>
      <c r="G334" s="23">
        <v>44925</v>
      </c>
      <c r="H334" s="271"/>
      <c r="I334" s="24">
        <v>0.3</v>
      </c>
      <c r="J334" s="24"/>
      <c r="K334" s="24"/>
      <c r="L334" s="24">
        <v>0.09</v>
      </c>
      <c r="M334" s="24"/>
      <c r="N334" s="24">
        <v>0.09</v>
      </c>
      <c r="O334" s="24"/>
      <c r="P334" s="24">
        <v>0.09</v>
      </c>
      <c r="Q334" s="24"/>
      <c r="R334" s="24">
        <v>0.09</v>
      </c>
      <c r="S334" s="24"/>
      <c r="T334" s="24">
        <v>0.09</v>
      </c>
      <c r="U334" s="24"/>
      <c r="V334" s="24">
        <v>0.09</v>
      </c>
      <c r="W334" s="24"/>
      <c r="X334" s="24">
        <v>0.09</v>
      </c>
      <c r="Y334" s="24"/>
      <c r="Z334" s="24">
        <v>0.09</v>
      </c>
      <c r="AA334" s="24"/>
      <c r="AB334" s="24">
        <v>0.09</v>
      </c>
      <c r="AC334" s="24"/>
      <c r="AD334" s="24">
        <v>0.1</v>
      </c>
      <c r="AE334" s="24"/>
      <c r="AF334" s="24">
        <v>0.09</v>
      </c>
      <c r="AG334" s="24"/>
      <c r="AH334" s="24">
        <f t="shared" si="49"/>
        <v>0.99999999999999978</v>
      </c>
      <c r="AI334" s="44">
        <f t="shared" si="49"/>
        <v>0</v>
      </c>
      <c r="AJ334" s="22" t="s">
        <v>826</v>
      </c>
      <c r="AK334" s="302"/>
      <c r="AL334" s="270"/>
      <c r="AM334" s="45" t="s">
        <v>651</v>
      </c>
      <c r="AN334" s="45" t="s">
        <v>652</v>
      </c>
      <c r="AO334" s="25" t="s">
        <v>653</v>
      </c>
      <c r="AP334" s="25" t="s">
        <v>416</v>
      </c>
      <c r="AQ334" s="72"/>
    </row>
    <row r="335" spans="1:43" s="46" customFormat="1" ht="57" hidden="1" x14ac:dyDescent="0.25">
      <c r="A335" s="42" t="s">
        <v>41</v>
      </c>
      <c r="B335" s="43" t="s">
        <v>437</v>
      </c>
      <c r="C335" s="43">
        <v>424</v>
      </c>
      <c r="D335" s="22" t="s">
        <v>818</v>
      </c>
      <c r="E335" s="22" t="s">
        <v>827</v>
      </c>
      <c r="F335" s="23">
        <v>44743</v>
      </c>
      <c r="G335" s="23">
        <v>44925</v>
      </c>
      <c r="H335" s="271"/>
      <c r="I335" s="24">
        <v>0.1</v>
      </c>
      <c r="J335" s="24"/>
      <c r="K335" s="24"/>
      <c r="L335" s="24"/>
      <c r="M335" s="24"/>
      <c r="N335" s="24"/>
      <c r="O335" s="24"/>
      <c r="P335" s="24"/>
      <c r="Q335" s="24"/>
      <c r="R335" s="24"/>
      <c r="S335" s="24"/>
      <c r="T335" s="24"/>
      <c r="U335" s="24"/>
      <c r="V335" s="24">
        <v>0.1</v>
      </c>
      <c r="W335" s="24"/>
      <c r="X335" s="24">
        <v>0.15</v>
      </c>
      <c r="Y335" s="24"/>
      <c r="Z335" s="24">
        <v>0.2</v>
      </c>
      <c r="AA335" s="24"/>
      <c r="AB335" s="24">
        <v>0.2</v>
      </c>
      <c r="AC335" s="24"/>
      <c r="AD335" s="24">
        <v>0.2</v>
      </c>
      <c r="AE335" s="24"/>
      <c r="AF335" s="24">
        <v>0.15</v>
      </c>
      <c r="AG335" s="24"/>
      <c r="AH335" s="24">
        <f t="shared" si="49"/>
        <v>1</v>
      </c>
      <c r="AI335" s="44">
        <f t="shared" si="49"/>
        <v>0</v>
      </c>
      <c r="AJ335" s="22" t="s">
        <v>828</v>
      </c>
      <c r="AK335" s="302"/>
      <c r="AL335" s="277"/>
      <c r="AM335" s="45" t="s">
        <v>651</v>
      </c>
      <c r="AN335" s="45" t="s">
        <v>652</v>
      </c>
      <c r="AO335" s="25" t="s">
        <v>653</v>
      </c>
      <c r="AP335" s="25" t="s">
        <v>416</v>
      </c>
      <c r="AQ335" s="72"/>
    </row>
    <row r="336" spans="1:43" s="75" customFormat="1" ht="78" customHeight="1" x14ac:dyDescent="0.25">
      <c r="A336" s="69" t="s">
        <v>41</v>
      </c>
      <c r="B336" s="70" t="s">
        <v>437</v>
      </c>
      <c r="C336" s="70">
        <v>424</v>
      </c>
      <c r="D336" s="71" t="s">
        <v>829</v>
      </c>
      <c r="E336" s="71" t="s">
        <v>830</v>
      </c>
      <c r="F336" s="81">
        <v>44682</v>
      </c>
      <c r="G336" s="81">
        <v>44742</v>
      </c>
      <c r="H336" s="271">
        <f>+I336+I338+I339</f>
        <v>1</v>
      </c>
      <c r="I336" s="68">
        <v>0.4</v>
      </c>
      <c r="J336" s="68"/>
      <c r="K336" s="68"/>
      <c r="L336" s="68"/>
      <c r="M336" s="68"/>
      <c r="N336" s="68"/>
      <c r="O336" s="68"/>
      <c r="P336" s="68"/>
      <c r="Q336" s="68"/>
      <c r="R336" s="68">
        <v>0.5</v>
      </c>
      <c r="S336" s="68"/>
      <c r="T336" s="68">
        <v>0.5</v>
      </c>
      <c r="U336" s="68"/>
      <c r="V336" s="68"/>
      <c r="W336" s="68"/>
      <c r="X336" s="68"/>
      <c r="Y336" s="68"/>
      <c r="Z336" s="68"/>
      <c r="AA336" s="68"/>
      <c r="AB336" s="68"/>
      <c r="AC336" s="68"/>
      <c r="AD336" s="68"/>
      <c r="AE336" s="68"/>
      <c r="AF336" s="68"/>
      <c r="AG336" s="68"/>
      <c r="AH336" s="68">
        <f t="shared" si="49"/>
        <v>1</v>
      </c>
      <c r="AI336" s="77">
        <f t="shared" si="49"/>
        <v>0</v>
      </c>
      <c r="AJ336" s="71" t="s">
        <v>831</v>
      </c>
      <c r="AK336" s="80" t="s">
        <v>82</v>
      </c>
      <c r="AL336" s="80" t="s">
        <v>82</v>
      </c>
      <c r="AM336" s="78" t="s">
        <v>651</v>
      </c>
      <c r="AN336" s="78" t="s">
        <v>652</v>
      </c>
      <c r="AO336" s="79" t="s">
        <v>653</v>
      </c>
      <c r="AP336" s="79" t="s">
        <v>416</v>
      </c>
      <c r="AQ336" s="321" t="s">
        <v>987</v>
      </c>
    </row>
    <row r="337" spans="1:43" s="75" customFormat="1" ht="264.75" customHeight="1" x14ac:dyDescent="0.25">
      <c r="A337" s="69" t="s">
        <v>41</v>
      </c>
      <c r="B337" s="70" t="s">
        <v>437</v>
      </c>
      <c r="C337" s="70">
        <v>424</v>
      </c>
      <c r="D337" s="71" t="s">
        <v>829</v>
      </c>
      <c r="E337" s="71" t="s">
        <v>830</v>
      </c>
      <c r="F337" s="81">
        <v>44682</v>
      </c>
      <c r="G337" s="93">
        <v>44895</v>
      </c>
      <c r="H337" s="271"/>
      <c r="I337" s="68">
        <v>0.4</v>
      </c>
      <c r="J337" s="68"/>
      <c r="K337" s="68"/>
      <c r="L337" s="68"/>
      <c r="M337" s="68"/>
      <c r="N337" s="68"/>
      <c r="O337" s="68"/>
      <c r="P337" s="68"/>
      <c r="Q337" s="68"/>
      <c r="R337" s="68">
        <v>0.5</v>
      </c>
      <c r="S337" s="68"/>
      <c r="T337" s="68"/>
      <c r="U337" s="68"/>
      <c r="V337" s="68"/>
      <c r="W337" s="68"/>
      <c r="X337" s="68"/>
      <c r="Y337" s="68"/>
      <c r="Z337" s="68"/>
      <c r="AA337" s="68"/>
      <c r="AB337" s="68"/>
      <c r="AC337" s="68"/>
      <c r="AD337" s="76">
        <v>0.5</v>
      </c>
      <c r="AE337" s="68"/>
      <c r="AF337" s="68"/>
      <c r="AG337" s="68"/>
      <c r="AH337" s="68">
        <f t="shared" ref="AH337" si="50">+J337+L337+N337+P337+R337+T337+V337+X337+Z337+AB337+AD337+AF337</f>
        <v>1</v>
      </c>
      <c r="AI337" s="77">
        <f t="shared" ref="AI337" si="51">+K337+M337+O337+Q337+S337+U337+W337+Y337+AA337+AC337+AE337+AG337</f>
        <v>0</v>
      </c>
      <c r="AJ337" s="71" t="s">
        <v>831</v>
      </c>
      <c r="AK337" s="80" t="s">
        <v>82</v>
      </c>
      <c r="AL337" s="80" t="s">
        <v>82</v>
      </c>
      <c r="AM337" s="78" t="s">
        <v>651</v>
      </c>
      <c r="AN337" s="78" t="s">
        <v>652</v>
      </c>
      <c r="AO337" s="79" t="s">
        <v>653</v>
      </c>
      <c r="AP337" s="79" t="s">
        <v>416</v>
      </c>
      <c r="AQ337" s="322"/>
    </row>
    <row r="338" spans="1:43" s="46" customFormat="1" ht="78" hidden="1" customHeight="1" x14ac:dyDescent="0.25">
      <c r="A338" s="42" t="s">
        <v>41</v>
      </c>
      <c r="B338" s="43" t="s">
        <v>437</v>
      </c>
      <c r="C338" s="43">
        <v>424</v>
      </c>
      <c r="D338" s="22" t="s">
        <v>829</v>
      </c>
      <c r="E338" s="22" t="s">
        <v>832</v>
      </c>
      <c r="F338" s="23">
        <v>44593</v>
      </c>
      <c r="G338" s="23">
        <v>44895</v>
      </c>
      <c r="H338" s="271"/>
      <c r="I338" s="24">
        <v>0.4</v>
      </c>
      <c r="J338" s="24"/>
      <c r="K338" s="24"/>
      <c r="L338" s="24">
        <v>0.1</v>
      </c>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c r="AG338" s="24"/>
      <c r="AH338" s="24">
        <f t="shared" si="49"/>
        <v>0.99999999999999989</v>
      </c>
      <c r="AI338" s="44">
        <f t="shared" si="49"/>
        <v>0</v>
      </c>
      <c r="AJ338" s="22" t="s">
        <v>833</v>
      </c>
      <c r="AK338" s="45" t="s">
        <v>82</v>
      </c>
      <c r="AL338" s="47" t="s">
        <v>82</v>
      </c>
      <c r="AM338" s="45" t="s">
        <v>651</v>
      </c>
      <c r="AN338" s="45" t="s">
        <v>652</v>
      </c>
      <c r="AO338" s="25" t="s">
        <v>653</v>
      </c>
      <c r="AP338" s="25" t="s">
        <v>416</v>
      </c>
      <c r="AQ338" s="72"/>
    </row>
    <row r="339" spans="1:43" s="46" customFormat="1" ht="59.25" hidden="1" customHeight="1" x14ac:dyDescent="0.25">
      <c r="A339" s="42" t="s">
        <v>41</v>
      </c>
      <c r="B339" s="43" t="s">
        <v>437</v>
      </c>
      <c r="C339" s="43">
        <v>424</v>
      </c>
      <c r="D339" s="22" t="s">
        <v>829</v>
      </c>
      <c r="E339" s="22" t="s">
        <v>571</v>
      </c>
      <c r="F339" s="23">
        <v>44713</v>
      </c>
      <c r="G339" s="23">
        <v>44742</v>
      </c>
      <c r="H339" s="271"/>
      <c r="I339" s="24">
        <v>0.2</v>
      </c>
      <c r="J339" s="24"/>
      <c r="K339" s="24"/>
      <c r="L339" s="24"/>
      <c r="M339" s="24"/>
      <c r="N339" s="24"/>
      <c r="O339" s="24"/>
      <c r="P339" s="24"/>
      <c r="Q339" s="24"/>
      <c r="R339" s="24"/>
      <c r="S339" s="24"/>
      <c r="T339" s="24">
        <v>1</v>
      </c>
      <c r="U339" s="24"/>
      <c r="V339" s="24"/>
      <c r="W339" s="24"/>
      <c r="X339" s="24"/>
      <c r="Y339" s="24"/>
      <c r="Z339" s="24"/>
      <c r="AA339" s="24"/>
      <c r="AB339" s="24"/>
      <c r="AC339" s="24"/>
      <c r="AD339" s="24"/>
      <c r="AE339" s="24"/>
      <c r="AF339" s="24"/>
      <c r="AG339" s="24"/>
      <c r="AH339" s="24">
        <f t="shared" si="49"/>
        <v>1</v>
      </c>
      <c r="AI339" s="44">
        <f t="shared" si="49"/>
        <v>0</v>
      </c>
      <c r="AJ339" s="22" t="s">
        <v>522</v>
      </c>
      <c r="AK339" s="45" t="s">
        <v>82</v>
      </c>
      <c r="AL339" s="47" t="s">
        <v>82</v>
      </c>
      <c r="AM339" s="45" t="s">
        <v>651</v>
      </c>
      <c r="AN339" s="45" t="s">
        <v>652</v>
      </c>
      <c r="AO339" s="25" t="s">
        <v>653</v>
      </c>
      <c r="AP339" s="25" t="s">
        <v>416</v>
      </c>
      <c r="AQ339" s="72"/>
    </row>
    <row r="340" spans="1:43" s="46" customFormat="1" ht="57" hidden="1" x14ac:dyDescent="0.25">
      <c r="A340" s="42" t="s">
        <v>411</v>
      </c>
      <c r="B340" s="43" t="s">
        <v>412</v>
      </c>
      <c r="C340" s="43">
        <v>329</v>
      </c>
      <c r="D340" s="22" t="s">
        <v>834</v>
      </c>
      <c r="E340" s="22" t="s">
        <v>835</v>
      </c>
      <c r="F340" s="23">
        <v>44564</v>
      </c>
      <c r="G340" s="23">
        <v>44620</v>
      </c>
      <c r="H340" s="271">
        <v>1</v>
      </c>
      <c r="I340" s="24">
        <v>0.25</v>
      </c>
      <c r="J340" s="24">
        <v>0.4</v>
      </c>
      <c r="K340" s="24"/>
      <c r="L340" s="24">
        <v>0.6</v>
      </c>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49"/>
        <v>1</v>
      </c>
      <c r="AI340" s="44">
        <f t="shared" si="49"/>
        <v>0</v>
      </c>
      <c r="AJ340" s="22" t="s">
        <v>836</v>
      </c>
      <c r="AK340" s="302">
        <v>105</v>
      </c>
      <c r="AL340" s="269">
        <v>2092450000</v>
      </c>
      <c r="AM340" s="45" t="s">
        <v>837</v>
      </c>
      <c r="AN340" s="45" t="s">
        <v>838</v>
      </c>
      <c r="AO340" s="25" t="s">
        <v>839</v>
      </c>
      <c r="AP340" s="25" t="s">
        <v>416</v>
      </c>
      <c r="AQ340" s="72"/>
    </row>
    <row r="341" spans="1:43" s="46" customFormat="1" ht="71.25" hidden="1" x14ac:dyDescent="0.25">
      <c r="A341" s="42" t="s">
        <v>411</v>
      </c>
      <c r="B341" s="43" t="s">
        <v>412</v>
      </c>
      <c r="C341" s="43">
        <v>329</v>
      </c>
      <c r="D341" s="22" t="s">
        <v>834</v>
      </c>
      <c r="E341" s="22" t="s">
        <v>840</v>
      </c>
      <c r="F341" s="23">
        <v>44621</v>
      </c>
      <c r="G341" s="23">
        <v>44681</v>
      </c>
      <c r="H341" s="271"/>
      <c r="I341" s="24">
        <v>0.2</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49"/>
        <v>1</v>
      </c>
      <c r="AI341" s="44">
        <f t="shared" si="49"/>
        <v>0</v>
      </c>
      <c r="AJ341" s="22" t="s">
        <v>841</v>
      </c>
      <c r="AK341" s="302"/>
      <c r="AL341" s="270"/>
      <c r="AM341" s="45" t="s">
        <v>837</v>
      </c>
      <c r="AN341" s="45" t="s">
        <v>838</v>
      </c>
      <c r="AO341" s="25" t="s">
        <v>839</v>
      </c>
      <c r="AP341" s="25" t="s">
        <v>416</v>
      </c>
      <c r="AQ341" s="72"/>
    </row>
    <row r="342" spans="1:43" s="46" customFormat="1" ht="57.75" hidden="1" customHeight="1" x14ac:dyDescent="0.25">
      <c r="A342" s="42" t="s">
        <v>411</v>
      </c>
      <c r="B342" s="43" t="s">
        <v>412</v>
      </c>
      <c r="C342" s="43">
        <v>329</v>
      </c>
      <c r="D342" s="22" t="s">
        <v>834</v>
      </c>
      <c r="E342" s="22" t="s">
        <v>842</v>
      </c>
      <c r="F342" s="23">
        <v>44743</v>
      </c>
      <c r="G342" s="23">
        <v>44925</v>
      </c>
      <c r="H342" s="271"/>
      <c r="I342" s="24">
        <v>0.1</v>
      </c>
      <c r="J342" s="24"/>
      <c r="K342" s="24"/>
      <c r="L342" s="24"/>
      <c r="M342" s="24"/>
      <c r="N342" s="24"/>
      <c r="O342" s="24"/>
      <c r="P342" s="24"/>
      <c r="Q342" s="24"/>
      <c r="R342" s="24"/>
      <c r="S342" s="24"/>
      <c r="T342" s="24"/>
      <c r="U342" s="24"/>
      <c r="V342" s="24">
        <v>0.1</v>
      </c>
      <c r="W342" s="24"/>
      <c r="X342" s="24">
        <v>0.1</v>
      </c>
      <c r="Y342" s="24"/>
      <c r="Z342" s="24">
        <v>0.2</v>
      </c>
      <c r="AA342" s="24"/>
      <c r="AB342" s="24">
        <v>0.25</v>
      </c>
      <c r="AC342" s="24"/>
      <c r="AD342" s="24">
        <v>0.25</v>
      </c>
      <c r="AE342" s="24"/>
      <c r="AF342" s="24">
        <v>0.1</v>
      </c>
      <c r="AG342" s="24"/>
      <c r="AH342" s="24">
        <f t="shared" si="49"/>
        <v>1</v>
      </c>
      <c r="AI342" s="44">
        <f t="shared" si="49"/>
        <v>0</v>
      </c>
      <c r="AJ342" s="22" t="s">
        <v>843</v>
      </c>
      <c r="AK342" s="302"/>
      <c r="AL342" s="270"/>
      <c r="AM342" s="45" t="s">
        <v>837</v>
      </c>
      <c r="AN342" s="45" t="s">
        <v>838</v>
      </c>
      <c r="AO342" s="25" t="s">
        <v>839</v>
      </c>
      <c r="AP342" s="25" t="s">
        <v>416</v>
      </c>
      <c r="AQ342" s="72"/>
    </row>
    <row r="343" spans="1:43" s="46" customFormat="1" ht="76.5" hidden="1" customHeight="1" x14ac:dyDescent="0.25">
      <c r="A343" s="42" t="s">
        <v>411</v>
      </c>
      <c r="B343" s="43" t="s">
        <v>412</v>
      </c>
      <c r="C343" s="43">
        <v>329</v>
      </c>
      <c r="D343" s="22" t="s">
        <v>834</v>
      </c>
      <c r="E343" s="22" t="s">
        <v>844</v>
      </c>
      <c r="F343" s="23">
        <v>44564</v>
      </c>
      <c r="G343" s="23">
        <v>44681</v>
      </c>
      <c r="H343" s="271"/>
      <c r="I343" s="24">
        <v>0.35</v>
      </c>
      <c r="J343" s="24">
        <v>0.1</v>
      </c>
      <c r="K343" s="24"/>
      <c r="L343" s="24">
        <v>0.3</v>
      </c>
      <c r="M343" s="24"/>
      <c r="N343" s="24">
        <v>0.4</v>
      </c>
      <c r="O343" s="24"/>
      <c r="P343" s="24">
        <v>0.2</v>
      </c>
      <c r="Q343" s="24"/>
      <c r="R343" s="24"/>
      <c r="S343" s="24"/>
      <c r="T343" s="24"/>
      <c r="U343" s="24"/>
      <c r="V343" s="24"/>
      <c r="W343" s="24"/>
      <c r="X343" s="24"/>
      <c r="Y343" s="24"/>
      <c r="Z343" s="24"/>
      <c r="AA343" s="24"/>
      <c r="AB343" s="24"/>
      <c r="AC343" s="24"/>
      <c r="AD343" s="24"/>
      <c r="AE343" s="24"/>
      <c r="AF343" s="24"/>
      <c r="AG343" s="24"/>
      <c r="AH343" s="24">
        <f t="shared" si="49"/>
        <v>1</v>
      </c>
      <c r="AI343" s="44">
        <f t="shared" si="49"/>
        <v>0</v>
      </c>
      <c r="AJ343" s="22" t="s">
        <v>845</v>
      </c>
      <c r="AK343" s="302"/>
      <c r="AL343" s="270"/>
      <c r="AM343" s="45" t="s">
        <v>837</v>
      </c>
      <c r="AN343" s="45" t="s">
        <v>838</v>
      </c>
      <c r="AO343" s="25" t="s">
        <v>839</v>
      </c>
      <c r="AP343" s="25" t="s">
        <v>416</v>
      </c>
      <c r="AQ343" s="72"/>
    </row>
    <row r="344" spans="1:43" s="75" customFormat="1" ht="102.95" customHeight="1" x14ac:dyDescent="0.25">
      <c r="A344" s="69" t="s">
        <v>411</v>
      </c>
      <c r="B344" s="70" t="s">
        <v>412</v>
      </c>
      <c r="C344" s="70">
        <v>329</v>
      </c>
      <c r="D344" s="71" t="s">
        <v>834</v>
      </c>
      <c r="E344" s="71" t="s">
        <v>995</v>
      </c>
      <c r="F344" s="81">
        <v>44805</v>
      </c>
      <c r="G344" s="81">
        <v>44895</v>
      </c>
      <c r="H344" s="271"/>
      <c r="I344" s="68">
        <v>0.17499999999999999</v>
      </c>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v>1</v>
      </c>
      <c r="AI344" s="77">
        <v>0</v>
      </c>
      <c r="AJ344" s="71" t="s">
        <v>996</v>
      </c>
      <c r="AK344" s="302"/>
      <c r="AL344" s="270"/>
      <c r="AM344" s="78" t="s">
        <v>837</v>
      </c>
      <c r="AN344" s="78" t="s">
        <v>838</v>
      </c>
      <c r="AO344" s="79" t="s">
        <v>839</v>
      </c>
      <c r="AP344" s="79" t="s">
        <v>416</v>
      </c>
      <c r="AQ344" s="82" t="s">
        <v>997</v>
      </c>
    </row>
    <row r="345" spans="1:43" s="46" customFormat="1" ht="69.75" hidden="1" customHeight="1" x14ac:dyDescent="0.25">
      <c r="A345" s="42" t="s">
        <v>411</v>
      </c>
      <c r="B345" s="43" t="s">
        <v>412</v>
      </c>
      <c r="C345" s="43">
        <v>329</v>
      </c>
      <c r="D345" s="22" t="s">
        <v>834</v>
      </c>
      <c r="E345" s="22" t="s">
        <v>846</v>
      </c>
      <c r="F345" s="23">
        <v>44621</v>
      </c>
      <c r="G345" s="23">
        <v>44681</v>
      </c>
      <c r="H345" s="271"/>
      <c r="I345" s="24">
        <v>0.1</v>
      </c>
      <c r="J345" s="24"/>
      <c r="K345" s="24"/>
      <c r="L345" s="24"/>
      <c r="M345" s="24"/>
      <c r="N345" s="24">
        <v>0.3</v>
      </c>
      <c r="O345" s="24"/>
      <c r="P345" s="24">
        <v>0.7</v>
      </c>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847</v>
      </c>
      <c r="AK345" s="302"/>
      <c r="AL345" s="277"/>
      <c r="AM345" s="45" t="s">
        <v>837</v>
      </c>
      <c r="AN345" s="45" t="s">
        <v>838</v>
      </c>
      <c r="AO345" s="25" t="s">
        <v>839</v>
      </c>
      <c r="AP345" s="25" t="s">
        <v>416</v>
      </c>
      <c r="AQ345" s="72"/>
    </row>
    <row r="346" spans="1:43" s="75" customFormat="1" ht="114.95" customHeight="1" x14ac:dyDescent="0.25">
      <c r="A346" s="69" t="s">
        <v>411</v>
      </c>
      <c r="B346" s="70" t="s">
        <v>412</v>
      </c>
      <c r="C346" s="70">
        <v>329</v>
      </c>
      <c r="D346" s="71" t="s">
        <v>834</v>
      </c>
      <c r="E346" s="71" t="s">
        <v>998</v>
      </c>
      <c r="F346" s="81">
        <v>44866</v>
      </c>
      <c r="G346" s="81">
        <v>44925</v>
      </c>
      <c r="H346" s="160"/>
      <c r="I346" s="68">
        <v>0.05</v>
      </c>
      <c r="J346" s="181"/>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v>1</v>
      </c>
      <c r="AI346" s="77">
        <v>0</v>
      </c>
      <c r="AJ346" s="71" t="s">
        <v>847</v>
      </c>
      <c r="AK346" s="156"/>
      <c r="AL346" s="155"/>
      <c r="AM346" s="78" t="s">
        <v>837</v>
      </c>
      <c r="AN346" s="78" t="s">
        <v>838</v>
      </c>
      <c r="AO346" s="79" t="s">
        <v>839</v>
      </c>
      <c r="AP346" s="79" t="s">
        <v>416</v>
      </c>
      <c r="AQ346" s="82" t="s">
        <v>997</v>
      </c>
    </row>
    <row r="347" spans="1:43" s="46" customFormat="1" ht="57" hidden="1" x14ac:dyDescent="0.25">
      <c r="A347" s="42" t="s">
        <v>411</v>
      </c>
      <c r="B347" s="43" t="s">
        <v>412</v>
      </c>
      <c r="C347" s="43">
        <v>329</v>
      </c>
      <c r="D347" s="22" t="s">
        <v>848</v>
      </c>
      <c r="E347" s="22" t="s">
        <v>849</v>
      </c>
      <c r="F347" s="23">
        <v>44593</v>
      </c>
      <c r="G347" s="23">
        <v>44620</v>
      </c>
      <c r="H347" s="271">
        <f>+I347+I348+I349+I350+I351+I352</f>
        <v>1</v>
      </c>
      <c r="I347" s="24">
        <v>0.2</v>
      </c>
      <c r="J347" s="65"/>
      <c r="K347" s="24"/>
      <c r="L347" s="24">
        <v>1</v>
      </c>
      <c r="M347" s="24"/>
      <c r="N347" s="24"/>
      <c r="O347" s="24"/>
      <c r="P347" s="24"/>
      <c r="Q347" s="24"/>
      <c r="R347" s="24"/>
      <c r="S347" s="24"/>
      <c r="T347" s="24"/>
      <c r="U347" s="24"/>
      <c r="V347" s="24"/>
      <c r="W347" s="24"/>
      <c r="X347" s="24"/>
      <c r="Y347" s="24"/>
      <c r="Z347" s="24"/>
      <c r="AA347" s="24"/>
      <c r="AB347" s="24"/>
      <c r="AC347" s="24"/>
      <c r="AD347" s="24"/>
      <c r="AE347" s="24"/>
      <c r="AF347" s="24"/>
      <c r="AG347" s="24"/>
      <c r="AH347" s="24" t="e">
        <f>+L347+#REF!+N347+P347+R347+T347+V347+X347+Z347+AB347+AD347+AF347</f>
        <v>#REF!</v>
      </c>
      <c r="AI347" s="44">
        <f t="shared" si="49"/>
        <v>0</v>
      </c>
      <c r="AJ347" s="22" t="s">
        <v>850</v>
      </c>
      <c r="AK347" s="47" t="s">
        <v>82</v>
      </c>
      <c r="AL347" s="47" t="s">
        <v>82</v>
      </c>
      <c r="AM347" s="45" t="s">
        <v>837</v>
      </c>
      <c r="AN347" s="45" t="s">
        <v>838</v>
      </c>
      <c r="AO347" s="25" t="s">
        <v>839</v>
      </c>
      <c r="AP347" s="25" t="s">
        <v>416</v>
      </c>
      <c r="AQ347" s="72"/>
    </row>
    <row r="348" spans="1:43" s="46" customFormat="1" ht="57" hidden="1" x14ac:dyDescent="0.25">
      <c r="A348" s="42" t="s">
        <v>411</v>
      </c>
      <c r="B348" s="43" t="s">
        <v>412</v>
      </c>
      <c r="C348" s="43">
        <v>329</v>
      </c>
      <c r="D348" s="22" t="s">
        <v>848</v>
      </c>
      <c r="E348" s="22" t="s">
        <v>851</v>
      </c>
      <c r="F348" s="23">
        <v>44652</v>
      </c>
      <c r="G348" s="23">
        <v>44804</v>
      </c>
      <c r="H348" s="271"/>
      <c r="I348" s="24">
        <v>0.2</v>
      </c>
      <c r="J348" s="24"/>
      <c r="K348" s="24"/>
      <c r="L348" s="24"/>
      <c r="M348" s="24"/>
      <c r="N348" s="24"/>
      <c r="O348" s="24"/>
      <c r="P348" s="24">
        <v>0.3</v>
      </c>
      <c r="Q348" s="24"/>
      <c r="R348" s="24">
        <v>0.7</v>
      </c>
      <c r="S348" s="24"/>
      <c r="T348" s="24"/>
      <c r="U348" s="24"/>
      <c r="V348" s="24"/>
      <c r="W348" s="24"/>
      <c r="X348" s="24"/>
      <c r="Y348" s="24"/>
      <c r="Z348" s="24"/>
      <c r="AA348" s="24"/>
      <c r="AB348" s="24"/>
      <c r="AC348" s="24"/>
      <c r="AD348" s="24"/>
      <c r="AE348" s="24"/>
      <c r="AF348" s="24"/>
      <c r="AG348" s="24"/>
      <c r="AH348" s="24">
        <f t="shared" si="49"/>
        <v>1</v>
      </c>
      <c r="AI348" s="44">
        <f t="shared" si="49"/>
        <v>0</v>
      </c>
      <c r="AJ348" s="22" t="s">
        <v>852</v>
      </c>
      <c r="AK348" s="47" t="s">
        <v>82</v>
      </c>
      <c r="AL348" s="47" t="s">
        <v>82</v>
      </c>
      <c r="AM348" s="45" t="s">
        <v>837</v>
      </c>
      <c r="AN348" s="45" t="s">
        <v>838</v>
      </c>
      <c r="AO348" s="25" t="s">
        <v>839</v>
      </c>
      <c r="AP348" s="25" t="s">
        <v>416</v>
      </c>
      <c r="AQ348" s="72"/>
    </row>
    <row r="349" spans="1:43" s="98" customFormat="1" ht="57" hidden="1" x14ac:dyDescent="0.25">
      <c r="A349" s="50" t="s">
        <v>411</v>
      </c>
      <c r="B349" s="47" t="s">
        <v>412</v>
      </c>
      <c r="C349" s="47">
        <v>329</v>
      </c>
      <c r="D349" s="22" t="s">
        <v>848</v>
      </c>
      <c r="E349" s="22" t="s">
        <v>853</v>
      </c>
      <c r="F349" s="23">
        <v>44775</v>
      </c>
      <c r="G349" s="23">
        <v>44819</v>
      </c>
      <c r="H349" s="271"/>
      <c r="I349" s="48">
        <v>0.05</v>
      </c>
      <c r="J349" s="24"/>
      <c r="K349" s="24"/>
      <c r="L349" s="24"/>
      <c r="M349" s="24"/>
      <c r="N349" s="24"/>
      <c r="O349" s="24"/>
      <c r="P349" s="24"/>
      <c r="Q349" s="24"/>
      <c r="R349" s="24"/>
      <c r="S349" s="24"/>
      <c r="T349" s="24"/>
      <c r="U349" s="24"/>
      <c r="V349" s="24"/>
      <c r="W349" s="24"/>
      <c r="X349" s="24">
        <v>0.5</v>
      </c>
      <c r="Y349" s="24"/>
      <c r="Z349" s="24">
        <v>0.5</v>
      </c>
      <c r="AA349" s="24"/>
      <c r="AB349" s="24"/>
      <c r="AC349" s="24"/>
      <c r="AD349" s="24"/>
      <c r="AE349" s="24"/>
      <c r="AF349" s="24"/>
      <c r="AG349" s="24"/>
      <c r="AH349" s="24">
        <f t="shared" si="49"/>
        <v>1</v>
      </c>
      <c r="AI349" s="44">
        <f t="shared" si="49"/>
        <v>0</v>
      </c>
      <c r="AJ349" s="22" t="s">
        <v>854</v>
      </c>
      <c r="AK349" s="47" t="s">
        <v>82</v>
      </c>
      <c r="AL349" s="47" t="s">
        <v>82</v>
      </c>
      <c r="AM349" s="45" t="s">
        <v>837</v>
      </c>
      <c r="AN349" s="45" t="s">
        <v>838</v>
      </c>
      <c r="AO349" s="25" t="s">
        <v>839</v>
      </c>
      <c r="AP349" s="25" t="s">
        <v>416</v>
      </c>
      <c r="AQ349" s="102"/>
    </row>
    <row r="350" spans="1:43" s="46" customFormat="1" ht="57" hidden="1" x14ac:dyDescent="0.25">
      <c r="A350" s="42" t="s">
        <v>411</v>
      </c>
      <c r="B350" s="43" t="s">
        <v>412</v>
      </c>
      <c r="C350" s="43">
        <v>329</v>
      </c>
      <c r="D350" s="22" t="s">
        <v>848</v>
      </c>
      <c r="E350" s="22" t="s">
        <v>855</v>
      </c>
      <c r="F350" s="51">
        <v>44713</v>
      </c>
      <c r="G350" s="51">
        <v>44742</v>
      </c>
      <c r="H350" s="271"/>
      <c r="I350" s="48">
        <v>0.1</v>
      </c>
      <c r="J350" s="24"/>
      <c r="K350" s="24"/>
      <c r="L350" s="24"/>
      <c r="M350" s="24"/>
      <c r="N350" s="24"/>
      <c r="O350" s="24"/>
      <c r="P350" s="24"/>
      <c r="Q350" s="24"/>
      <c r="R350" s="24"/>
      <c r="S350" s="24"/>
      <c r="T350" s="24">
        <v>1</v>
      </c>
      <c r="U350" s="24"/>
      <c r="V350" s="24"/>
      <c r="W350" s="24"/>
      <c r="X350" s="24"/>
      <c r="Y350" s="24"/>
      <c r="Z350" s="24"/>
      <c r="AA350" s="24"/>
      <c r="AB350" s="24"/>
      <c r="AC350" s="24"/>
      <c r="AD350" s="24"/>
      <c r="AE350" s="24"/>
      <c r="AF350" s="24"/>
      <c r="AG350" s="24"/>
      <c r="AH350" s="24">
        <f t="shared" si="49"/>
        <v>1</v>
      </c>
      <c r="AI350" s="44">
        <f t="shared" si="49"/>
        <v>0</v>
      </c>
      <c r="AJ350" s="22" t="s">
        <v>522</v>
      </c>
      <c r="AK350" s="47" t="s">
        <v>82</v>
      </c>
      <c r="AL350" s="47" t="s">
        <v>82</v>
      </c>
      <c r="AM350" s="45" t="s">
        <v>837</v>
      </c>
      <c r="AN350" s="45" t="s">
        <v>838</v>
      </c>
      <c r="AO350" s="25" t="s">
        <v>839</v>
      </c>
      <c r="AP350" s="25" t="s">
        <v>416</v>
      </c>
      <c r="AQ350" s="72"/>
    </row>
    <row r="351" spans="1:43" s="98" customFormat="1" ht="57" hidden="1" x14ac:dyDescent="0.25">
      <c r="A351" s="50" t="s">
        <v>411</v>
      </c>
      <c r="B351" s="47" t="s">
        <v>412</v>
      </c>
      <c r="C351" s="47">
        <v>329</v>
      </c>
      <c r="D351" s="22" t="s">
        <v>848</v>
      </c>
      <c r="E351" s="22" t="s">
        <v>856</v>
      </c>
      <c r="F351" s="23">
        <v>44866</v>
      </c>
      <c r="G351" s="23">
        <v>44911</v>
      </c>
      <c r="H351" s="271"/>
      <c r="I351" s="24">
        <v>0.15</v>
      </c>
      <c r="J351" s="24"/>
      <c r="K351" s="24"/>
      <c r="L351" s="24"/>
      <c r="M351" s="24"/>
      <c r="N351" s="24"/>
      <c r="O351" s="24"/>
      <c r="P351" s="24"/>
      <c r="Q351" s="24"/>
      <c r="R351" s="24"/>
      <c r="S351" s="24"/>
      <c r="T351" s="24"/>
      <c r="U351" s="24"/>
      <c r="V351" s="24"/>
      <c r="W351" s="24"/>
      <c r="X351" s="24"/>
      <c r="Y351" s="24"/>
      <c r="Z351" s="24"/>
      <c r="AA351" s="24"/>
      <c r="AB351" s="24"/>
      <c r="AC351" s="24"/>
      <c r="AD351" s="24">
        <v>0.2</v>
      </c>
      <c r="AE351" s="24"/>
      <c r="AF351" s="24">
        <v>0.8</v>
      </c>
      <c r="AG351" s="24"/>
      <c r="AH351" s="24">
        <f t="shared" ref="AH351:AI352" si="52">+J351+L351+N351+P351+R351+T351+V351+X351+Z351+AB351+AD351+AF351</f>
        <v>1</v>
      </c>
      <c r="AI351" s="44">
        <f t="shared" si="52"/>
        <v>0</v>
      </c>
      <c r="AJ351" s="27" t="s">
        <v>857</v>
      </c>
      <c r="AK351" s="47" t="s">
        <v>82</v>
      </c>
      <c r="AL351" s="47" t="s">
        <v>82</v>
      </c>
      <c r="AM351" s="45" t="s">
        <v>837</v>
      </c>
      <c r="AN351" s="45" t="s">
        <v>838</v>
      </c>
      <c r="AO351" s="25" t="s">
        <v>839</v>
      </c>
      <c r="AP351" s="25" t="s">
        <v>416</v>
      </c>
      <c r="AQ351" s="102"/>
    </row>
    <row r="352" spans="1:43" s="46" customFormat="1" ht="81" hidden="1" customHeight="1" x14ac:dyDescent="0.25">
      <c r="A352" s="42" t="s">
        <v>411</v>
      </c>
      <c r="B352" s="43" t="s">
        <v>412</v>
      </c>
      <c r="C352" s="43">
        <v>329</v>
      </c>
      <c r="D352" s="22" t="s">
        <v>848</v>
      </c>
      <c r="E352" s="22" t="s">
        <v>858</v>
      </c>
      <c r="F352" s="51">
        <v>44562</v>
      </c>
      <c r="G352" s="51">
        <v>44925</v>
      </c>
      <c r="H352" s="271"/>
      <c r="I352" s="24">
        <v>0.3</v>
      </c>
      <c r="J352" s="24">
        <v>0.05</v>
      </c>
      <c r="K352" s="24"/>
      <c r="L352" s="24">
        <v>0.05</v>
      </c>
      <c r="M352" s="24"/>
      <c r="N352" s="24">
        <v>0.05</v>
      </c>
      <c r="O352" s="24"/>
      <c r="P352" s="24">
        <v>0.05</v>
      </c>
      <c r="Q352" s="24"/>
      <c r="R352" s="24">
        <v>0.1</v>
      </c>
      <c r="S352" s="24"/>
      <c r="T352" s="24">
        <v>0.1</v>
      </c>
      <c r="U352" s="24"/>
      <c r="V352" s="24">
        <v>0.1</v>
      </c>
      <c r="W352" s="24"/>
      <c r="X352" s="24">
        <v>0.1</v>
      </c>
      <c r="Y352" s="24"/>
      <c r="Z352" s="24">
        <v>0.1</v>
      </c>
      <c r="AA352" s="24"/>
      <c r="AB352" s="24">
        <v>0.1</v>
      </c>
      <c r="AC352" s="24"/>
      <c r="AD352" s="24">
        <v>0.1</v>
      </c>
      <c r="AE352" s="24"/>
      <c r="AF352" s="24">
        <v>0.1</v>
      </c>
      <c r="AG352" s="24"/>
      <c r="AH352" s="24">
        <f t="shared" si="52"/>
        <v>0.99999999999999989</v>
      </c>
      <c r="AI352" s="44">
        <f t="shared" si="52"/>
        <v>0</v>
      </c>
      <c r="AJ352" s="27" t="s">
        <v>859</v>
      </c>
      <c r="AK352" s="47" t="s">
        <v>82</v>
      </c>
      <c r="AL352" s="47" t="s">
        <v>82</v>
      </c>
      <c r="AM352" s="45" t="s">
        <v>837</v>
      </c>
      <c r="AN352" s="45" t="s">
        <v>838</v>
      </c>
      <c r="AO352" s="25" t="s">
        <v>839</v>
      </c>
      <c r="AP352" s="25" t="s">
        <v>416</v>
      </c>
      <c r="AQ352" s="72"/>
    </row>
    <row r="353" spans="1:43" s="75" customFormat="1" ht="57" x14ac:dyDescent="0.25">
      <c r="A353" s="69" t="s">
        <v>41</v>
      </c>
      <c r="B353" s="70" t="s">
        <v>437</v>
      </c>
      <c r="C353" s="70">
        <v>424</v>
      </c>
      <c r="D353" s="71" t="s">
        <v>860</v>
      </c>
      <c r="E353" s="71" t="s">
        <v>861</v>
      </c>
      <c r="F353" s="81">
        <v>44593</v>
      </c>
      <c r="G353" s="81">
        <v>44926</v>
      </c>
      <c r="H353" s="272">
        <f>+I353+I355+I357+I359+I361+I363+I365+I367+I369+I371</f>
        <v>0.99999999999999989</v>
      </c>
      <c r="I353" s="68">
        <v>0.1</v>
      </c>
      <c r="J353" s="68"/>
      <c r="K353" s="68"/>
      <c r="L353" s="68">
        <v>0.08</v>
      </c>
      <c r="M353" s="68"/>
      <c r="N353" s="68">
        <v>0.08</v>
      </c>
      <c r="O353" s="68"/>
      <c r="P353" s="68">
        <v>0.1</v>
      </c>
      <c r="Q353" s="68"/>
      <c r="R353" s="68">
        <v>0.08</v>
      </c>
      <c r="S353" s="68"/>
      <c r="T353" s="68">
        <v>0.1</v>
      </c>
      <c r="U353" s="68"/>
      <c r="V353" s="68">
        <v>0.1</v>
      </c>
      <c r="W353" s="68"/>
      <c r="X353" s="68">
        <v>0.1</v>
      </c>
      <c r="Y353" s="68"/>
      <c r="Z353" s="68">
        <v>0.1</v>
      </c>
      <c r="AA353" s="68"/>
      <c r="AB353" s="68">
        <v>0.08</v>
      </c>
      <c r="AC353" s="68"/>
      <c r="AD353" s="68">
        <v>0.08</v>
      </c>
      <c r="AE353" s="68"/>
      <c r="AF353" s="68">
        <v>0.1</v>
      </c>
      <c r="AG353" s="68"/>
      <c r="AH353" s="121">
        <f>+J353+L353+N353+P353+R353+T353+V353+X353+Z353+AB353+AD353+AF353</f>
        <v>0.99999999999999989</v>
      </c>
      <c r="AI353" s="122">
        <v>0</v>
      </c>
      <c r="AJ353" s="123" t="s">
        <v>862</v>
      </c>
      <c r="AK353" s="80" t="s">
        <v>82</v>
      </c>
      <c r="AL353" s="80" t="s">
        <v>82</v>
      </c>
      <c r="AM353" s="124" t="s">
        <v>863</v>
      </c>
      <c r="AN353" s="124" t="s">
        <v>864</v>
      </c>
      <c r="AO353" s="124" t="s">
        <v>865</v>
      </c>
      <c r="AP353" s="149" t="s">
        <v>444</v>
      </c>
      <c r="AQ353" s="321" t="s">
        <v>972</v>
      </c>
    </row>
    <row r="354" spans="1:43" s="75" customFormat="1" ht="216.75" customHeight="1" x14ac:dyDescent="0.25">
      <c r="A354" s="69" t="s">
        <v>41</v>
      </c>
      <c r="B354" s="70" t="s">
        <v>437</v>
      </c>
      <c r="C354" s="70">
        <v>424</v>
      </c>
      <c r="D354" s="71" t="s">
        <v>860</v>
      </c>
      <c r="E354" s="71" t="s">
        <v>861</v>
      </c>
      <c r="F354" s="81">
        <v>44593</v>
      </c>
      <c r="G354" s="81">
        <v>44926</v>
      </c>
      <c r="H354" s="272"/>
      <c r="I354" s="68">
        <v>0.1</v>
      </c>
      <c r="J354" s="68"/>
      <c r="K354" s="68"/>
      <c r="L354" s="68">
        <v>0.08</v>
      </c>
      <c r="M354" s="68"/>
      <c r="N354" s="68">
        <v>0.08</v>
      </c>
      <c r="O354" s="68"/>
      <c r="P354" s="68">
        <v>0.1</v>
      </c>
      <c r="Q354" s="68"/>
      <c r="R354" s="68">
        <v>0.08</v>
      </c>
      <c r="S354" s="68"/>
      <c r="T354" s="68">
        <v>0.1</v>
      </c>
      <c r="U354" s="68"/>
      <c r="V354" s="68">
        <v>0.1</v>
      </c>
      <c r="W354" s="68"/>
      <c r="X354" s="68">
        <v>0.1</v>
      </c>
      <c r="Y354" s="68"/>
      <c r="Z354" s="68">
        <v>0.1</v>
      </c>
      <c r="AA354" s="68"/>
      <c r="AB354" s="68">
        <v>0.08</v>
      </c>
      <c r="AC354" s="68"/>
      <c r="AD354" s="68">
        <v>0.08</v>
      </c>
      <c r="AE354" s="68"/>
      <c r="AF354" s="68">
        <v>0.1</v>
      </c>
      <c r="AG354" s="68"/>
      <c r="AH354" s="121">
        <f>+J354+L354+N354+P354+R354+T354+V354+X354+Z354+AB354+AD354+AF354</f>
        <v>0.99999999999999989</v>
      </c>
      <c r="AI354" s="122">
        <v>0</v>
      </c>
      <c r="AJ354" s="125" t="s">
        <v>971</v>
      </c>
      <c r="AK354" s="80" t="s">
        <v>82</v>
      </c>
      <c r="AL354" s="80" t="s">
        <v>82</v>
      </c>
      <c r="AM354" s="124" t="s">
        <v>863</v>
      </c>
      <c r="AN354" s="124" t="s">
        <v>864</v>
      </c>
      <c r="AO354" s="150" t="s">
        <v>973</v>
      </c>
      <c r="AP354" s="79" t="s">
        <v>444</v>
      </c>
      <c r="AQ354" s="322"/>
    </row>
    <row r="355" spans="1:43" s="75" customFormat="1" ht="42.75" x14ac:dyDescent="0.25">
      <c r="A355" s="69" t="s">
        <v>41</v>
      </c>
      <c r="B355" s="70" t="s">
        <v>437</v>
      </c>
      <c r="C355" s="70">
        <v>424</v>
      </c>
      <c r="D355" s="71" t="s">
        <v>860</v>
      </c>
      <c r="E355" s="71" t="s">
        <v>866</v>
      </c>
      <c r="F355" s="81">
        <v>44593</v>
      </c>
      <c r="G355" s="81">
        <v>44926</v>
      </c>
      <c r="H355" s="272"/>
      <c r="I355" s="68">
        <v>0.1</v>
      </c>
      <c r="J355" s="68"/>
      <c r="K355" s="68"/>
      <c r="L355" s="68">
        <v>0.06</v>
      </c>
      <c r="M355" s="68"/>
      <c r="N355" s="68">
        <v>0.12</v>
      </c>
      <c r="O355" s="68"/>
      <c r="P355" s="68">
        <v>0.08</v>
      </c>
      <c r="Q355" s="68"/>
      <c r="R355" s="68">
        <v>0.08</v>
      </c>
      <c r="S355" s="68"/>
      <c r="T355" s="68">
        <v>0.12</v>
      </c>
      <c r="U355" s="68"/>
      <c r="V355" s="68">
        <v>0.08</v>
      </c>
      <c r="W355" s="68"/>
      <c r="X355" s="68">
        <v>0.08</v>
      </c>
      <c r="Y355" s="68"/>
      <c r="Z355" s="68">
        <v>0.08</v>
      </c>
      <c r="AA355" s="68"/>
      <c r="AB355" s="68">
        <v>0.08</v>
      </c>
      <c r="AC355" s="68"/>
      <c r="AD355" s="68">
        <v>0.12</v>
      </c>
      <c r="AE355" s="68"/>
      <c r="AF355" s="68">
        <v>0.1</v>
      </c>
      <c r="AG355" s="68"/>
      <c r="AH355" s="121">
        <f t="shared" ref="AH355:AH371" si="53">+J355+L355+N355+P355+R355+T355+V355+X355+Z355+AB355+AD355+AF355</f>
        <v>0.99999999999999989</v>
      </c>
      <c r="AI355" s="122">
        <v>0</v>
      </c>
      <c r="AJ355" s="123" t="s">
        <v>867</v>
      </c>
      <c r="AK355" s="80" t="s">
        <v>82</v>
      </c>
      <c r="AL355" s="80" t="s">
        <v>82</v>
      </c>
      <c r="AM355" s="124" t="s">
        <v>863</v>
      </c>
      <c r="AN355" s="124" t="s">
        <v>864</v>
      </c>
      <c r="AO355" s="124" t="s">
        <v>865</v>
      </c>
      <c r="AP355" s="79" t="s">
        <v>444</v>
      </c>
      <c r="AQ355" s="321" t="s">
        <v>975</v>
      </c>
    </row>
    <row r="356" spans="1:43" s="75" customFormat="1" ht="127.5" customHeight="1" x14ac:dyDescent="0.25">
      <c r="A356" s="69" t="s">
        <v>41</v>
      </c>
      <c r="B356" s="70" t="s">
        <v>437</v>
      </c>
      <c r="C356" s="70">
        <v>424</v>
      </c>
      <c r="D356" s="71" t="s">
        <v>860</v>
      </c>
      <c r="E356" s="71" t="s">
        <v>866</v>
      </c>
      <c r="F356" s="81">
        <v>44593</v>
      </c>
      <c r="G356" s="81">
        <v>44926</v>
      </c>
      <c r="H356" s="272"/>
      <c r="I356" s="68">
        <v>0.1</v>
      </c>
      <c r="J356" s="68"/>
      <c r="K356" s="68"/>
      <c r="L356" s="68">
        <v>0.06</v>
      </c>
      <c r="M356" s="68"/>
      <c r="N356" s="68">
        <v>0.12</v>
      </c>
      <c r="O356" s="68"/>
      <c r="P356" s="68">
        <v>0.08</v>
      </c>
      <c r="Q356" s="68"/>
      <c r="R356" s="68">
        <v>0.08</v>
      </c>
      <c r="S356" s="68"/>
      <c r="T356" s="68">
        <v>0.12</v>
      </c>
      <c r="U356" s="68"/>
      <c r="V356" s="68">
        <v>0.08</v>
      </c>
      <c r="W356" s="68"/>
      <c r="X356" s="68">
        <v>0.08</v>
      </c>
      <c r="Y356" s="68"/>
      <c r="Z356" s="68">
        <v>0.08</v>
      </c>
      <c r="AA356" s="68"/>
      <c r="AB356" s="68">
        <v>0.08</v>
      </c>
      <c r="AC356" s="68"/>
      <c r="AD356" s="68">
        <v>0.12</v>
      </c>
      <c r="AE356" s="68"/>
      <c r="AF356" s="68">
        <v>0.1</v>
      </c>
      <c r="AG356" s="68"/>
      <c r="AH356" s="121">
        <f t="shared" ref="AH356" si="54">+J356+L356+N356+P356+R356+T356+V356+X356+Z356+AB356+AD356+AF356</f>
        <v>0.99999999999999989</v>
      </c>
      <c r="AI356" s="122">
        <v>0</v>
      </c>
      <c r="AJ356" s="125" t="s">
        <v>974</v>
      </c>
      <c r="AK356" s="80" t="s">
        <v>82</v>
      </c>
      <c r="AL356" s="80" t="s">
        <v>82</v>
      </c>
      <c r="AM356" s="124" t="s">
        <v>863</v>
      </c>
      <c r="AN356" s="124" t="s">
        <v>864</v>
      </c>
      <c r="AO356" s="150" t="s">
        <v>973</v>
      </c>
      <c r="AP356" s="79" t="s">
        <v>444</v>
      </c>
      <c r="AQ356" s="322"/>
    </row>
    <row r="357" spans="1:43" s="99" customFormat="1" ht="42.75" x14ac:dyDescent="0.25">
      <c r="A357" s="74" t="s">
        <v>41</v>
      </c>
      <c r="B357" s="80" t="s">
        <v>437</v>
      </c>
      <c r="C357" s="80">
        <v>424</v>
      </c>
      <c r="D357" s="71" t="s">
        <v>860</v>
      </c>
      <c r="E357" s="71" t="s">
        <v>868</v>
      </c>
      <c r="F357" s="81">
        <v>44743</v>
      </c>
      <c r="G357" s="81">
        <v>44895</v>
      </c>
      <c r="H357" s="272"/>
      <c r="I357" s="68">
        <v>0.1</v>
      </c>
      <c r="J357" s="68"/>
      <c r="K357" s="68"/>
      <c r="L357" s="68"/>
      <c r="M357" s="68"/>
      <c r="N357" s="68"/>
      <c r="O357" s="68"/>
      <c r="P357" s="68"/>
      <c r="Q357" s="68"/>
      <c r="R357" s="68"/>
      <c r="S357" s="68"/>
      <c r="T357" s="68"/>
      <c r="U357" s="68"/>
      <c r="V357" s="68">
        <v>0.2</v>
      </c>
      <c r="W357" s="68"/>
      <c r="X357" s="68">
        <v>0.2</v>
      </c>
      <c r="Y357" s="68"/>
      <c r="Z357" s="68">
        <v>0.2</v>
      </c>
      <c r="AA357" s="68"/>
      <c r="AB357" s="68">
        <v>0.2</v>
      </c>
      <c r="AC357" s="68"/>
      <c r="AD357" s="68">
        <v>0.2</v>
      </c>
      <c r="AE357" s="68"/>
      <c r="AF357" s="68"/>
      <c r="AG357" s="68"/>
      <c r="AH357" s="121">
        <f t="shared" si="53"/>
        <v>1</v>
      </c>
      <c r="AI357" s="122">
        <v>0</v>
      </c>
      <c r="AJ357" s="123" t="s">
        <v>869</v>
      </c>
      <c r="AK357" s="80" t="s">
        <v>82</v>
      </c>
      <c r="AL357" s="80" t="s">
        <v>82</v>
      </c>
      <c r="AM357" s="124" t="s">
        <v>863</v>
      </c>
      <c r="AN357" s="124" t="s">
        <v>864</v>
      </c>
      <c r="AO357" s="124" t="s">
        <v>865</v>
      </c>
      <c r="AP357" s="79" t="s">
        <v>444</v>
      </c>
      <c r="AQ357" s="323" t="s">
        <v>976</v>
      </c>
    </row>
    <row r="358" spans="1:43" s="99" customFormat="1" ht="42.75" x14ac:dyDescent="0.25">
      <c r="A358" s="74" t="s">
        <v>41</v>
      </c>
      <c r="B358" s="80" t="s">
        <v>437</v>
      </c>
      <c r="C358" s="80">
        <v>424</v>
      </c>
      <c r="D358" s="71" t="s">
        <v>860</v>
      </c>
      <c r="E358" s="71" t="s">
        <v>868</v>
      </c>
      <c r="F358" s="81">
        <v>44743</v>
      </c>
      <c r="G358" s="81">
        <v>44895</v>
      </c>
      <c r="H358" s="272"/>
      <c r="I358" s="68">
        <v>0.1</v>
      </c>
      <c r="J358" s="68"/>
      <c r="K358" s="68"/>
      <c r="L358" s="68"/>
      <c r="M358" s="68"/>
      <c r="N358" s="68"/>
      <c r="O358" s="68"/>
      <c r="P358" s="68"/>
      <c r="Q358" s="68"/>
      <c r="R358" s="68"/>
      <c r="S358" s="68"/>
      <c r="T358" s="68"/>
      <c r="U358" s="68"/>
      <c r="V358" s="68">
        <v>0.2</v>
      </c>
      <c r="W358" s="68"/>
      <c r="X358" s="68">
        <v>0.2</v>
      </c>
      <c r="Y358" s="68"/>
      <c r="Z358" s="68">
        <v>0.2</v>
      </c>
      <c r="AA358" s="68"/>
      <c r="AB358" s="68">
        <v>0.2</v>
      </c>
      <c r="AC358" s="68"/>
      <c r="AD358" s="68">
        <v>0.2</v>
      </c>
      <c r="AE358" s="68"/>
      <c r="AF358" s="68"/>
      <c r="AG358" s="68"/>
      <c r="AH358" s="121">
        <f t="shared" ref="AH358" si="55">+J358+L358+N358+P358+R358+T358+V358+X358+Z358+AB358+AD358+AF358</f>
        <v>1</v>
      </c>
      <c r="AI358" s="122">
        <v>0</v>
      </c>
      <c r="AJ358" s="123" t="s">
        <v>869</v>
      </c>
      <c r="AK358" s="80" t="s">
        <v>82</v>
      </c>
      <c r="AL358" s="80" t="s">
        <v>82</v>
      </c>
      <c r="AM358" s="124" t="s">
        <v>863</v>
      </c>
      <c r="AN358" s="124" t="s">
        <v>864</v>
      </c>
      <c r="AO358" s="150" t="s">
        <v>973</v>
      </c>
      <c r="AP358" s="79" t="s">
        <v>444</v>
      </c>
      <c r="AQ358" s="324"/>
    </row>
    <row r="359" spans="1:43" s="75" customFormat="1" ht="54" customHeight="1" x14ac:dyDescent="0.25">
      <c r="A359" s="69" t="s">
        <v>41</v>
      </c>
      <c r="B359" s="70" t="s">
        <v>437</v>
      </c>
      <c r="C359" s="70">
        <v>424</v>
      </c>
      <c r="D359" s="71" t="s">
        <v>860</v>
      </c>
      <c r="E359" s="71" t="s">
        <v>870</v>
      </c>
      <c r="F359" s="81">
        <v>44593</v>
      </c>
      <c r="G359" s="81">
        <v>44742</v>
      </c>
      <c r="H359" s="272"/>
      <c r="I359" s="68">
        <v>0.1</v>
      </c>
      <c r="J359" s="68"/>
      <c r="K359" s="68"/>
      <c r="L359" s="68">
        <v>0.15</v>
      </c>
      <c r="M359" s="68"/>
      <c r="N359" s="68"/>
      <c r="O359" s="68"/>
      <c r="P359" s="68">
        <v>0.2</v>
      </c>
      <c r="Q359" s="68"/>
      <c r="R359" s="68">
        <v>0.3</v>
      </c>
      <c r="S359" s="68"/>
      <c r="T359" s="68">
        <v>0.35</v>
      </c>
      <c r="U359" s="68"/>
      <c r="V359" s="68"/>
      <c r="W359" s="68"/>
      <c r="X359" s="68"/>
      <c r="Y359" s="68"/>
      <c r="Z359" s="68"/>
      <c r="AA359" s="68"/>
      <c r="AB359" s="68"/>
      <c r="AC359" s="68"/>
      <c r="AD359" s="68"/>
      <c r="AE359" s="68"/>
      <c r="AF359" s="68"/>
      <c r="AG359" s="68"/>
      <c r="AH359" s="121">
        <f t="shared" si="53"/>
        <v>0.99999999999999989</v>
      </c>
      <c r="AI359" s="122">
        <v>0</v>
      </c>
      <c r="AJ359" s="123" t="s">
        <v>871</v>
      </c>
      <c r="AK359" s="80" t="s">
        <v>82</v>
      </c>
      <c r="AL359" s="80" t="s">
        <v>82</v>
      </c>
      <c r="AM359" s="124" t="s">
        <v>863</v>
      </c>
      <c r="AN359" s="124" t="s">
        <v>864</v>
      </c>
      <c r="AO359" s="124" t="s">
        <v>865</v>
      </c>
      <c r="AP359" s="79" t="s">
        <v>444</v>
      </c>
      <c r="AQ359" s="323" t="s">
        <v>976</v>
      </c>
    </row>
    <row r="360" spans="1:43" s="75" customFormat="1" ht="54" customHeight="1" x14ac:dyDescent="0.25">
      <c r="A360" s="69" t="s">
        <v>41</v>
      </c>
      <c r="B360" s="70" t="s">
        <v>437</v>
      </c>
      <c r="C360" s="70">
        <v>424</v>
      </c>
      <c r="D360" s="71" t="s">
        <v>860</v>
      </c>
      <c r="E360" s="71" t="s">
        <v>870</v>
      </c>
      <c r="F360" s="81">
        <v>44593</v>
      </c>
      <c r="G360" s="81">
        <v>44742</v>
      </c>
      <c r="H360" s="272"/>
      <c r="I360" s="68">
        <v>0.1</v>
      </c>
      <c r="J360" s="68"/>
      <c r="K360" s="68"/>
      <c r="L360" s="68">
        <v>0.15</v>
      </c>
      <c r="M360" s="68"/>
      <c r="N360" s="68"/>
      <c r="O360" s="68"/>
      <c r="P360" s="68">
        <v>0.2</v>
      </c>
      <c r="Q360" s="68"/>
      <c r="R360" s="68">
        <v>0.3</v>
      </c>
      <c r="S360" s="68"/>
      <c r="T360" s="68">
        <v>0.35</v>
      </c>
      <c r="U360" s="68"/>
      <c r="V360" s="68"/>
      <c r="W360" s="68"/>
      <c r="X360" s="68"/>
      <c r="Y360" s="68"/>
      <c r="Z360" s="68"/>
      <c r="AA360" s="68"/>
      <c r="AB360" s="68"/>
      <c r="AC360" s="68"/>
      <c r="AD360" s="68"/>
      <c r="AE360" s="68"/>
      <c r="AF360" s="68"/>
      <c r="AG360" s="68"/>
      <c r="AH360" s="121">
        <f t="shared" ref="AH360" si="56">+J360+L360+N360+P360+R360+T360+V360+X360+Z360+AB360+AD360+AF360</f>
        <v>0.99999999999999989</v>
      </c>
      <c r="AI360" s="122">
        <v>0</v>
      </c>
      <c r="AJ360" s="123" t="s">
        <v>871</v>
      </c>
      <c r="AK360" s="80" t="s">
        <v>82</v>
      </c>
      <c r="AL360" s="80" t="s">
        <v>82</v>
      </c>
      <c r="AM360" s="124" t="s">
        <v>863</v>
      </c>
      <c r="AN360" s="124" t="s">
        <v>864</v>
      </c>
      <c r="AO360" s="150" t="s">
        <v>973</v>
      </c>
      <c r="AP360" s="79" t="s">
        <v>444</v>
      </c>
      <c r="AQ360" s="324"/>
    </row>
    <row r="361" spans="1:43" s="75" customFormat="1" ht="71.25" x14ac:dyDescent="0.25">
      <c r="A361" s="69" t="s">
        <v>41</v>
      </c>
      <c r="B361" s="70" t="s">
        <v>437</v>
      </c>
      <c r="C361" s="70">
        <v>424</v>
      </c>
      <c r="D361" s="71" t="s">
        <v>860</v>
      </c>
      <c r="E361" s="71" t="s">
        <v>872</v>
      </c>
      <c r="F361" s="81">
        <v>44593</v>
      </c>
      <c r="G361" s="81">
        <v>44895</v>
      </c>
      <c r="H361" s="272"/>
      <c r="I361" s="68">
        <v>0.1</v>
      </c>
      <c r="J361" s="68"/>
      <c r="K361" s="68"/>
      <c r="L361" s="68">
        <v>0.1</v>
      </c>
      <c r="M361" s="68"/>
      <c r="N361" s="68">
        <v>0.1</v>
      </c>
      <c r="O361" s="68"/>
      <c r="P361" s="68"/>
      <c r="Q361" s="68"/>
      <c r="R361" s="68">
        <v>0.2</v>
      </c>
      <c r="S361" s="68"/>
      <c r="T361" s="68"/>
      <c r="U361" s="68"/>
      <c r="V361" s="68">
        <v>0.2</v>
      </c>
      <c r="W361" s="68"/>
      <c r="X361" s="68"/>
      <c r="Y361" s="68"/>
      <c r="Z361" s="68">
        <v>0.2</v>
      </c>
      <c r="AA361" s="68"/>
      <c r="AB361" s="68"/>
      <c r="AC361" s="68"/>
      <c r="AD361" s="68">
        <v>0.2</v>
      </c>
      <c r="AE361" s="68"/>
      <c r="AF361" s="68"/>
      <c r="AG361" s="68"/>
      <c r="AH361" s="121">
        <f t="shared" si="53"/>
        <v>1</v>
      </c>
      <c r="AI361" s="122">
        <v>0</v>
      </c>
      <c r="AJ361" s="123" t="s">
        <v>873</v>
      </c>
      <c r="AK361" s="80" t="s">
        <v>82</v>
      </c>
      <c r="AL361" s="80" t="s">
        <v>82</v>
      </c>
      <c r="AM361" s="124" t="s">
        <v>863</v>
      </c>
      <c r="AN361" s="124" t="s">
        <v>864</v>
      </c>
      <c r="AO361" s="124" t="s">
        <v>865</v>
      </c>
      <c r="AP361" s="79" t="s">
        <v>444</v>
      </c>
      <c r="AQ361" s="321" t="s">
        <v>978</v>
      </c>
    </row>
    <row r="362" spans="1:43" s="75" customFormat="1" ht="105.75" customHeight="1" x14ac:dyDescent="0.25">
      <c r="A362" s="69" t="s">
        <v>41</v>
      </c>
      <c r="B362" s="70" t="s">
        <v>437</v>
      </c>
      <c r="C362" s="70">
        <v>424</v>
      </c>
      <c r="D362" s="71" t="s">
        <v>860</v>
      </c>
      <c r="E362" s="71" t="s">
        <v>872</v>
      </c>
      <c r="F362" s="81">
        <v>44593</v>
      </c>
      <c r="G362" s="81">
        <v>44895</v>
      </c>
      <c r="H362" s="272"/>
      <c r="I362" s="68">
        <v>0.1</v>
      </c>
      <c r="J362" s="68"/>
      <c r="K362" s="68"/>
      <c r="L362" s="68">
        <v>0.1</v>
      </c>
      <c r="M362" s="68"/>
      <c r="N362" s="68">
        <v>0.1</v>
      </c>
      <c r="O362" s="68"/>
      <c r="P362" s="68"/>
      <c r="Q362" s="68"/>
      <c r="R362" s="68">
        <v>0.2</v>
      </c>
      <c r="S362" s="68"/>
      <c r="T362" s="68"/>
      <c r="U362" s="68"/>
      <c r="V362" s="68">
        <v>0.2</v>
      </c>
      <c r="W362" s="68"/>
      <c r="X362" s="68"/>
      <c r="Y362" s="68"/>
      <c r="Z362" s="68">
        <v>0.2</v>
      </c>
      <c r="AA362" s="68"/>
      <c r="AB362" s="68"/>
      <c r="AC362" s="68"/>
      <c r="AD362" s="68">
        <v>0.2</v>
      </c>
      <c r="AE362" s="68"/>
      <c r="AF362" s="68"/>
      <c r="AG362" s="68"/>
      <c r="AH362" s="121">
        <f t="shared" ref="AH362" si="57">+J362+L362+N362+P362+R362+T362+V362+X362+Z362+AB362+AD362+AF362</f>
        <v>1</v>
      </c>
      <c r="AI362" s="122">
        <v>0</v>
      </c>
      <c r="AJ362" s="125" t="s">
        <v>977</v>
      </c>
      <c r="AK362" s="80" t="s">
        <v>82</v>
      </c>
      <c r="AL362" s="80" t="s">
        <v>82</v>
      </c>
      <c r="AM362" s="124" t="s">
        <v>863</v>
      </c>
      <c r="AN362" s="124" t="s">
        <v>864</v>
      </c>
      <c r="AO362" s="150" t="s">
        <v>973</v>
      </c>
      <c r="AP362" s="79" t="s">
        <v>444</v>
      </c>
      <c r="AQ362" s="322"/>
    </row>
    <row r="363" spans="1:43" s="75" customFormat="1" ht="71.25" x14ac:dyDescent="0.25">
      <c r="A363" s="69" t="s">
        <v>41</v>
      </c>
      <c r="B363" s="70" t="s">
        <v>437</v>
      </c>
      <c r="C363" s="70">
        <v>424</v>
      </c>
      <c r="D363" s="71" t="s">
        <v>860</v>
      </c>
      <c r="E363" s="71" t="s">
        <v>874</v>
      </c>
      <c r="F363" s="81">
        <v>44593</v>
      </c>
      <c r="G363" s="81">
        <v>44925</v>
      </c>
      <c r="H363" s="272"/>
      <c r="I363" s="68">
        <v>0.1</v>
      </c>
      <c r="J363" s="68"/>
      <c r="K363" s="68"/>
      <c r="L363" s="68">
        <v>0.1</v>
      </c>
      <c r="M363" s="68"/>
      <c r="N363" s="68">
        <v>0.1</v>
      </c>
      <c r="O363" s="68"/>
      <c r="P363" s="68"/>
      <c r="Q363" s="68"/>
      <c r="R363" s="68">
        <v>0.2</v>
      </c>
      <c r="S363" s="68"/>
      <c r="T363" s="68"/>
      <c r="U363" s="68"/>
      <c r="V363" s="68">
        <v>0.2</v>
      </c>
      <c r="W363" s="68"/>
      <c r="X363" s="68"/>
      <c r="Y363" s="68"/>
      <c r="Z363" s="68"/>
      <c r="AA363" s="68"/>
      <c r="AB363" s="68">
        <v>0.1</v>
      </c>
      <c r="AC363" s="68"/>
      <c r="AD363" s="68"/>
      <c r="AE363" s="68"/>
      <c r="AF363" s="68">
        <v>0.3</v>
      </c>
      <c r="AG363" s="68"/>
      <c r="AH363" s="121">
        <f t="shared" si="53"/>
        <v>1</v>
      </c>
      <c r="AI363" s="122">
        <v>0</v>
      </c>
      <c r="AJ363" s="123" t="s">
        <v>875</v>
      </c>
      <c r="AK363" s="80" t="s">
        <v>82</v>
      </c>
      <c r="AL363" s="80" t="s">
        <v>82</v>
      </c>
      <c r="AM363" s="124" t="s">
        <v>863</v>
      </c>
      <c r="AN363" s="124" t="s">
        <v>864</v>
      </c>
      <c r="AO363" s="124" t="s">
        <v>865</v>
      </c>
      <c r="AP363" s="79" t="s">
        <v>444</v>
      </c>
      <c r="AQ363" s="321" t="s">
        <v>978</v>
      </c>
    </row>
    <row r="364" spans="1:43" s="75" customFormat="1" ht="100.5" customHeight="1" x14ac:dyDescent="0.25">
      <c r="A364" s="69" t="s">
        <v>41</v>
      </c>
      <c r="B364" s="70" t="s">
        <v>437</v>
      </c>
      <c r="C364" s="70">
        <v>424</v>
      </c>
      <c r="D364" s="71" t="s">
        <v>860</v>
      </c>
      <c r="E364" s="71" t="s">
        <v>874</v>
      </c>
      <c r="F364" s="81">
        <v>44593</v>
      </c>
      <c r="G364" s="81">
        <v>44925</v>
      </c>
      <c r="H364" s="272"/>
      <c r="I364" s="68">
        <v>0.1</v>
      </c>
      <c r="J364" s="68"/>
      <c r="K364" s="68"/>
      <c r="L364" s="68">
        <v>0.1</v>
      </c>
      <c r="M364" s="68"/>
      <c r="N364" s="68">
        <v>0.1</v>
      </c>
      <c r="O364" s="68"/>
      <c r="P364" s="68"/>
      <c r="Q364" s="68"/>
      <c r="R364" s="68">
        <v>0.2</v>
      </c>
      <c r="S364" s="68"/>
      <c r="T364" s="68"/>
      <c r="U364" s="68"/>
      <c r="V364" s="68">
        <v>0.2</v>
      </c>
      <c r="W364" s="68"/>
      <c r="X364" s="68"/>
      <c r="Y364" s="68"/>
      <c r="Z364" s="68"/>
      <c r="AA364" s="68"/>
      <c r="AB364" s="68">
        <v>0.1</v>
      </c>
      <c r="AC364" s="68"/>
      <c r="AD364" s="68"/>
      <c r="AE364" s="68"/>
      <c r="AF364" s="68">
        <v>0.3</v>
      </c>
      <c r="AG364" s="68"/>
      <c r="AH364" s="121">
        <f t="shared" ref="AH364" si="58">+J364+L364+N364+P364+R364+T364+V364+X364+Z364+AB364+AD364+AF364</f>
        <v>1</v>
      </c>
      <c r="AI364" s="122">
        <v>0</v>
      </c>
      <c r="AJ364" s="125" t="s">
        <v>979</v>
      </c>
      <c r="AK364" s="80" t="s">
        <v>82</v>
      </c>
      <c r="AL364" s="80" t="s">
        <v>82</v>
      </c>
      <c r="AM364" s="124" t="s">
        <v>863</v>
      </c>
      <c r="AN364" s="124" t="s">
        <v>864</v>
      </c>
      <c r="AO364" s="150" t="s">
        <v>973</v>
      </c>
      <c r="AP364" s="79" t="s">
        <v>444</v>
      </c>
      <c r="AQ364" s="322"/>
    </row>
    <row r="365" spans="1:43" s="75" customFormat="1" ht="42.75" customHeight="1" x14ac:dyDescent="0.25">
      <c r="A365" s="69" t="s">
        <v>41</v>
      </c>
      <c r="B365" s="70" t="s">
        <v>437</v>
      </c>
      <c r="C365" s="70">
        <v>424</v>
      </c>
      <c r="D365" s="71" t="s">
        <v>860</v>
      </c>
      <c r="E365" s="71" t="s">
        <v>876</v>
      </c>
      <c r="F365" s="81">
        <v>44593</v>
      </c>
      <c r="G365" s="81">
        <v>44895</v>
      </c>
      <c r="H365" s="272"/>
      <c r="I365" s="68">
        <v>0.1</v>
      </c>
      <c r="J365" s="68"/>
      <c r="K365" s="68"/>
      <c r="L365" s="68">
        <v>0.1</v>
      </c>
      <c r="M365" s="68"/>
      <c r="N365" s="68"/>
      <c r="O365" s="68"/>
      <c r="P365" s="68"/>
      <c r="Q365" s="68"/>
      <c r="R365" s="68">
        <v>0.2</v>
      </c>
      <c r="S365" s="68"/>
      <c r="T365" s="68">
        <v>0.2</v>
      </c>
      <c r="U365" s="68"/>
      <c r="V365" s="68"/>
      <c r="W365" s="68"/>
      <c r="X365" s="68"/>
      <c r="Y365" s="68"/>
      <c r="Z365" s="68"/>
      <c r="AA365" s="68"/>
      <c r="AB365" s="68">
        <v>0.3</v>
      </c>
      <c r="AC365" s="68"/>
      <c r="AD365" s="68">
        <v>0.2</v>
      </c>
      <c r="AE365" s="68"/>
      <c r="AF365" s="68"/>
      <c r="AG365" s="68"/>
      <c r="AH365" s="121">
        <f t="shared" si="53"/>
        <v>1</v>
      </c>
      <c r="AI365" s="122">
        <v>0</v>
      </c>
      <c r="AJ365" s="123" t="s">
        <v>877</v>
      </c>
      <c r="AK365" s="80" t="s">
        <v>82</v>
      </c>
      <c r="AL365" s="80" t="s">
        <v>82</v>
      </c>
      <c r="AM365" s="124" t="s">
        <v>863</v>
      </c>
      <c r="AN365" s="124" t="s">
        <v>864</v>
      </c>
      <c r="AO365" s="124" t="s">
        <v>865</v>
      </c>
      <c r="AP365" s="79" t="s">
        <v>444</v>
      </c>
      <c r="AQ365" s="323" t="s">
        <v>976</v>
      </c>
    </row>
    <row r="366" spans="1:43" s="75" customFormat="1" ht="42.75" customHeight="1" x14ac:dyDescent="0.25">
      <c r="A366" s="69" t="s">
        <v>41</v>
      </c>
      <c r="B366" s="70" t="s">
        <v>437</v>
      </c>
      <c r="C366" s="70">
        <v>424</v>
      </c>
      <c r="D366" s="71" t="s">
        <v>860</v>
      </c>
      <c r="E366" s="71" t="s">
        <v>876</v>
      </c>
      <c r="F366" s="81">
        <v>44593</v>
      </c>
      <c r="G366" s="81">
        <v>44895</v>
      </c>
      <c r="H366" s="272"/>
      <c r="I366" s="68">
        <v>0.1</v>
      </c>
      <c r="J366" s="68"/>
      <c r="K366" s="68"/>
      <c r="L366" s="68">
        <v>0.1</v>
      </c>
      <c r="M366" s="68"/>
      <c r="N366" s="68"/>
      <c r="O366" s="68"/>
      <c r="P366" s="68"/>
      <c r="Q366" s="68"/>
      <c r="R366" s="68">
        <v>0.2</v>
      </c>
      <c r="S366" s="68"/>
      <c r="T366" s="68">
        <v>0.2</v>
      </c>
      <c r="U366" s="68"/>
      <c r="V366" s="68"/>
      <c r="W366" s="68"/>
      <c r="X366" s="68"/>
      <c r="Y366" s="68"/>
      <c r="Z366" s="68"/>
      <c r="AA366" s="68"/>
      <c r="AB366" s="68">
        <v>0.3</v>
      </c>
      <c r="AC366" s="68"/>
      <c r="AD366" s="68">
        <v>0.2</v>
      </c>
      <c r="AE366" s="68"/>
      <c r="AF366" s="68"/>
      <c r="AG366" s="68"/>
      <c r="AH366" s="121">
        <f t="shared" ref="AH366" si="59">+J366+L366+N366+P366+R366+T366+V366+X366+Z366+AB366+AD366+AF366</f>
        <v>1</v>
      </c>
      <c r="AI366" s="122">
        <v>0</v>
      </c>
      <c r="AJ366" s="123" t="s">
        <v>877</v>
      </c>
      <c r="AK366" s="80" t="s">
        <v>82</v>
      </c>
      <c r="AL366" s="80" t="s">
        <v>82</v>
      </c>
      <c r="AM366" s="124" t="s">
        <v>863</v>
      </c>
      <c r="AN366" s="124" t="s">
        <v>864</v>
      </c>
      <c r="AO366" s="150" t="s">
        <v>973</v>
      </c>
      <c r="AP366" s="79" t="s">
        <v>444</v>
      </c>
      <c r="AQ366" s="324"/>
    </row>
    <row r="367" spans="1:43" s="75" customFormat="1" ht="68.25" customHeight="1" x14ac:dyDescent="0.25">
      <c r="A367" s="69" t="s">
        <v>41</v>
      </c>
      <c r="B367" s="70" t="s">
        <v>437</v>
      </c>
      <c r="C367" s="70">
        <v>424</v>
      </c>
      <c r="D367" s="71" t="s">
        <v>860</v>
      </c>
      <c r="E367" s="71" t="s">
        <v>878</v>
      </c>
      <c r="F367" s="81">
        <v>44593</v>
      </c>
      <c r="G367" s="81">
        <v>44926</v>
      </c>
      <c r="H367" s="272"/>
      <c r="I367" s="68">
        <v>0.1</v>
      </c>
      <c r="J367" s="68"/>
      <c r="K367" s="68"/>
      <c r="L367" s="68">
        <v>0.1</v>
      </c>
      <c r="M367" s="68"/>
      <c r="N367" s="68">
        <v>0.2</v>
      </c>
      <c r="O367" s="68"/>
      <c r="P367" s="68"/>
      <c r="Q367" s="68"/>
      <c r="R367" s="68">
        <v>0.15</v>
      </c>
      <c r="S367" s="68"/>
      <c r="T367" s="68"/>
      <c r="U367" s="68"/>
      <c r="V367" s="68"/>
      <c r="W367" s="68"/>
      <c r="X367" s="68"/>
      <c r="Y367" s="68"/>
      <c r="Z367" s="68">
        <v>0.25</v>
      </c>
      <c r="AA367" s="68"/>
      <c r="AB367" s="68"/>
      <c r="AC367" s="68"/>
      <c r="AD367" s="68"/>
      <c r="AE367" s="68"/>
      <c r="AF367" s="68">
        <v>0.3</v>
      </c>
      <c r="AG367" s="68"/>
      <c r="AH367" s="121">
        <f t="shared" si="53"/>
        <v>1</v>
      </c>
      <c r="AI367" s="122">
        <v>0</v>
      </c>
      <c r="AJ367" s="123" t="s">
        <v>879</v>
      </c>
      <c r="AK367" s="80" t="s">
        <v>82</v>
      </c>
      <c r="AL367" s="80" t="s">
        <v>82</v>
      </c>
      <c r="AM367" s="124" t="s">
        <v>863</v>
      </c>
      <c r="AN367" s="124" t="s">
        <v>864</v>
      </c>
      <c r="AO367" s="124" t="s">
        <v>865</v>
      </c>
      <c r="AP367" s="79" t="s">
        <v>444</v>
      </c>
      <c r="AQ367" s="323" t="s">
        <v>976</v>
      </c>
    </row>
    <row r="368" spans="1:43" s="75" customFormat="1" ht="68.25" customHeight="1" x14ac:dyDescent="0.25">
      <c r="A368" s="69" t="s">
        <v>41</v>
      </c>
      <c r="B368" s="70" t="s">
        <v>437</v>
      </c>
      <c r="C368" s="70">
        <v>424</v>
      </c>
      <c r="D368" s="71" t="s">
        <v>860</v>
      </c>
      <c r="E368" s="71" t="s">
        <v>878</v>
      </c>
      <c r="F368" s="81">
        <v>44593</v>
      </c>
      <c r="G368" s="81">
        <v>44926</v>
      </c>
      <c r="H368" s="272"/>
      <c r="I368" s="68">
        <v>0.1</v>
      </c>
      <c r="J368" s="68"/>
      <c r="K368" s="68"/>
      <c r="L368" s="68">
        <v>0.1</v>
      </c>
      <c r="M368" s="68"/>
      <c r="N368" s="68">
        <v>0.2</v>
      </c>
      <c r="O368" s="68"/>
      <c r="P368" s="68"/>
      <c r="Q368" s="68"/>
      <c r="R368" s="68">
        <v>0.15</v>
      </c>
      <c r="S368" s="68"/>
      <c r="T368" s="68"/>
      <c r="U368" s="68"/>
      <c r="V368" s="68"/>
      <c r="W368" s="68"/>
      <c r="X368" s="68"/>
      <c r="Y368" s="68"/>
      <c r="Z368" s="68">
        <v>0.25</v>
      </c>
      <c r="AA368" s="68"/>
      <c r="AB368" s="68"/>
      <c r="AC368" s="68"/>
      <c r="AD368" s="68"/>
      <c r="AE368" s="68"/>
      <c r="AF368" s="68">
        <v>0.3</v>
      </c>
      <c r="AG368" s="68"/>
      <c r="AH368" s="121">
        <f t="shared" ref="AH368" si="60">+J368+L368+N368+P368+R368+T368+V368+X368+Z368+AB368+AD368+AF368</f>
        <v>1</v>
      </c>
      <c r="AI368" s="122">
        <v>0</v>
      </c>
      <c r="AJ368" s="123" t="s">
        <v>879</v>
      </c>
      <c r="AK368" s="80" t="s">
        <v>82</v>
      </c>
      <c r="AL368" s="80" t="s">
        <v>82</v>
      </c>
      <c r="AM368" s="124" t="s">
        <v>863</v>
      </c>
      <c r="AN368" s="124" t="s">
        <v>864</v>
      </c>
      <c r="AO368" s="150" t="s">
        <v>973</v>
      </c>
      <c r="AP368" s="79" t="s">
        <v>444</v>
      </c>
      <c r="AQ368" s="324"/>
    </row>
    <row r="369" spans="1:43" s="152" customFormat="1" ht="56.25" customHeight="1" x14ac:dyDescent="0.25">
      <c r="A369" s="69" t="s">
        <v>41</v>
      </c>
      <c r="B369" s="151" t="s">
        <v>437</v>
      </c>
      <c r="C369" s="151">
        <v>424</v>
      </c>
      <c r="D369" s="71" t="s">
        <v>860</v>
      </c>
      <c r="E369" s="71" t="s">
        <v>880</v>
      </c>
      <c r="F369" s="81">
        <v>44593</v>
      </c>
      <c r="G369" s="81">
        <v>44926</v>
      </c>
      <c r="H369" s="272"/>
      <c r="I369" s="68">
        <v>0.1</v>
      </c>
      <c r="J369" s="68"/>
      <c r="K369" s="68"/>
      <c r="L369" s="68">
        <v>0.2</v>
      </c>
      <c r="M369" s="68"/>
      <c r="N369" s="68">
        <v>0.2</v>
      </c>
      <c r="O369" s="68"/>
      <c r="P369" s="68"/>
      <c r="Q369" s="68"/>
      <c r="R369" s="68"/>
      <c r="S369" s="68"/>
      <c r="T369" s="68"/>
      <c r="U369" s="68"/>
      <c r="V369" s="68">
        <v>0.4</v>
      </c>
      <c r="W369" s="68"/>
      <c r="X369" s="68"/>
      <c r="Y369" s="68"/>
      <c r="Z369" s="68"/>
      <c r="AA369" s="68"/>
      <c r="AB369" s="68"/>
      <c r="AC369" s="68"/>
      <c r="AD369" s="68"/>
      <c r="AE369" s="68"/>
      <c r="AF369" s="68">
        <v>0.2</v>
      </c>
      <c r="AG369" s="68"/>
      <c r="AH369" s="121">
        <f t="shared" si="53"/>
        <v>1</v>
      </c>
      <c r="AI369" s="122">
        <v>0</v>
      </c>
      <c r="AJ369" s="123" t="s">
        <v>881</v>
      </c>
      <c r="AK369" s="80" t="s">
        <v>82</v>
      </c>
      <c r="AL369" s="80" t="s">
        <v>82</v>
      </c>
      <c r="AM369" s="124" t="s">
        <v>863</v>
      </c>
      <c r="AN369" s="124" t="s">
        <v>864</v>
      </c>
      <c r="AO369" s="124" t="s">
        <v>865</v>
      </c>
      <c r="AP369" s="79" t="s">
        <v>444</v>
      </c>
      <c r="AQ369" s="319"/>
    </row>
    <row r="370" spans="1:43" s="152" customFormat="1" ht="56.25" customHeight="1" x14ac:dyDescent="0.25">
      <c r="A370" s="69" t="s">
        <v>41</v>
      </c>
      <c r="B370" s="151" t="s">
        <v>437</v>
      </c>
      <c r="C370" s="151">
        <v>424</v>
      </c>
      <c r="D370" s="71" t="s">
        <v>860</v>
      </c>
      <c r="E370" s="71" t="s">
        <v>880</v>
      </c>
      <c r="F370" s="81">
        <v>44593</v>
      </c>
      <c r="G370" s="81">
        <v>44926</v>
      </c>
      <c r="H370" s="272"/>
      <c r="I370" s="68">
        <v>0.1</v>
      </c>
      <c r="J370" s="68"/>
      <c r="K370" s="68"/>
      <c r="L370" s="68">
        <v>0.2</v>
      </c>
      <c r="M370" s="68"/>
      <c r="N370" s="68">
        <v>0.2</v>
      </c>
      <c r="O370" s="68"/>
      <c r="P370" s="68"/>
      <c r="Q370" s="68"/>
      <c r="R370" s="68"/>
      <c r="S370" s="68"/>
      <c r="T370" s="68"/>
      <c r="U370" s="68"/>
      <c r="V370" s="68">
        <v>0.4</v>
      </c>
      <c r="W370" s="68"/>
      <c r="X370" s="68"/>
      <c r="Y370" s="68"/>
      <c r="Z370" s="68"/>
      <c r="AA370" s="68"/>
      <c r="AB370" s="68"/>
      <c r="AC370" s="68"/>
      <c r="AD370" s="68"/>
      <c r="AE370" s="68"/>
      <c r="AF370" s="68">
        <v>0.2</v>
      </c>
      <c r="AG370" s="68"/>
      <c r="AH370" s="121">
        <f t="shared" ref="AH370" si="61">+J370+L370+N370+P370+R370+T370+V370+X370+Z370+AB370+AD370+AF370</f>
        <v>1</v>
      </c>
      <c r="AI370" s="122">
        <v>0</v>
      </c>
      <c r="AJ370" s="123" t="s">
        <v>881</v>
      </c>
      <c r="AK370" s="80" t="s">
        <v>82</v>
      </c>
      <c r="AL370" s="80" t="s">
        <v>82</v>
      </c>
      <c r="AM370" s="124" t="s">
        <v>863</v>
      </c>
      <c r="AN370" s="124" t="s">
        <v>864</v>
      </c>
      <c r="AO370" s="150" t="s">
        <v>973</v>
      </c>
      <c r="AP370" s="79" t="s">
        <v>444</v>
      </c>
      <c r="AQ370" s="320"/>
    </row>
    <row r="371" spans="1:43" s="152" customFormat="1" ht="55.5" customHeight="1" x14ac:dyDescent="0.25">
      <c r="A371" s="69" t="s">
        <v>41</v>
      </c>
      <c r="B371" s="151" t="s">
        <v>437</v>
      </c>
      <c r="C371" s="151">
        <v>424</v>
      </c>
      <c r="D371" s="71" t="s">
        <v>860</v>
      </c>
      <c r="E371" s="71" t="s">
        <v>571</v>
      </c>
      <c r="F371" s="81">
        <v>44713</v>
      </c>
      <c r="G371" s="81">
        <v>44742</v>
      </c>
      <c r="H371" s="272"/>
      <c r="I371" s="68">
        <v>0.1</v>
      </c>
      <c r="J371" s="68"/>
      <c r="K371" s="68"/>
      <c r="L371" s="68"/>
      <c r="M371" s="68"/>
      <c r="N371" s="68"/>
      <c r="O371" s="68"/>
      <c r="P371" s="68"/>
      <c r="Q371" s="68"/>
      <c r="R371" s="68"/>
      <c r="S371" s="68"/>
      <c r="T371" s="68">
        <v>1</v>
      </c>
      <c r="U371" s="68"/>
      <c r="V371" s="68"/>
      <c r="W371" s="68"/>
      <c r="X371" s="68"/>
      <c r="Y371" s="68"/>
      <c r="Z371" s="68"/>
      <c r="AA371" s="68"/>
      <c r="AB371" s="68"/>
      <c r="AC371" s="68"/>
      <c r="AD371" s="68"/>
      <c r="AE371" s="68"/>
      <c r="AF371" s="68"/>
      <c r="AG371" s="68"/>
      <c r="AH371" s="121">
        <f t="shared" si="53"/>
        <v>1</v>
      </c>
      <c r="AI371" s="122">
        <v>0</v>
      </c>
      <c r="AJ371" s="71" t="s">
        <v>522</v>
      </c>
      <c r="AK371" s="80" t="s">
        <v>82</v>
      </c>
      <c r="AL371" s="80" t="s">
        <v>82</v>
      </c>
      <c r="AM371" s="124" t="s">
        <v>863</v>
      </c>
      <c r="AN371" s="124" t="s">
        <v>864</v>
      </c>
      <c r="AO371" s="124" t="s">
        <v>865</v>
      </c>
      <c r="AP371" s="79" t="s">
        <v>444</v>
      </c>
      <c r="AQ371" s="319"/>
    </row>
    <row r="372" spans="1:43" s="152" customFormat="1" ht="55.5" customHeight="1" x14ac:dyDescent="0.25">
      <c r="A372" s="69" t="s">
        <v>41</v>
      </c>
      <c r="B372" s="151" t="s">
        <v>437</v>
      </c>
      <c r="C372" s="151">
        <v>424</v>
      </c>
      <c r="D372" s="71" t="s">
        <v>860</v>
      </c>
      <c r="E372" s="71" t="s">
        <v>571</v>
      </c>
      <c r="F372" s="81">
        <v>44713</v>
      </c>
      <c r="G372" s="81">
        <v>44742</v>
      </c>
      <c r="H372" s="153"/>
      <c r="I372" s="68">
        <v>0.1</v>
      </c>
      <c r="J372" s="68"/>
      <c r="K372" s="68"/>
      <c r="L372" s="68"/>
      <c r="M372" s="68"/>
      <c r="N372" s="68"/>
      <c r="O372" s="68"/>
      <c r="P372" s="68"/>
      <c r="Q372" s="68"/>
      <c r="R372" s="68"/>
      <c r="S372" s="68"/>
      <c r="T372" s="68">
        <v>1</v>
      </c>
      <c r="U372" s="68"/>
      <c r="V372" s="68"/>
      <c r="W372" s="68"/>
      <c r="X372" s="68"/>
      <c r="Y372" s="68"/>
      <c r="Z372" s="68"/>
      <c r="AA372" s="68"/>
      <c r="AB372" s="68"/>
      <c r="AC372" s="68"/>
      <c r="AD372" s="68"/>
      <c r="AE372" s="68"/>
      <c r="AF372" s="68"/>
      <c r="AG372" s="68"/>
      <c r="AH372" s="121">
        <f t="shared" ref="AH372" si="62">+J372+L372+N372+P372+R372+T372+V372+X372+Z372+AB372+AD372+AF372</f>
        <v>1</v>
      </c>
      <c r="AI372" s="122">
        <v>0</v>
      </c>
      <c r="AJ372" s="71" t="s">
        <v>522</v>
      </c>
      <c r="AK372" s="80" t="s">
        <v>82</v>
      </c>
      <c r="AL372" s="80" t="s">
        <v>82</v>
      </c>
      <c r="AM372" s="124" t="s">
        <v>863</v>
      </c>
      <c r="AN372" s="124" t="s">
        <v>864</v>
      </c>
      <c r="AO372" s="150" t="s">
        <v>973</v>
      </c>
      <c r="AP372" s="79" t="s">
        <v>444</v>
      </c>
      <c r="AQ372" s="320"/>
    </row>
    <row r="373" spans="1:43" s="152" customFormat="1" ht="204.75" customHeight="1" x14ac:dyDescent="0.25">
      <c r="A373" s="69" t="s">
        <v>41</v>
      </c>
      <c r="B373" s="151" t="s">
        <v>437</v>
      </c>
      <c r="C373" s="151">
        <v>424</v>
      </c>
      <c r="D373" s="71" t="s">
        <v>990</v>
      </c>
      <c r="E373" s="71" t="s">
        <v>988</v>
      </c>
      <c r="F373" s="81">
        <v>44713</v>
      </c>
      <c r="G373" s="81">
        <v>44925</v>
      </c>
      <c r="H373" s="153"/>
      <c r="I373" s="68">
        <v>0.08</v>
      </c>
      <c r="J373" s="68"/>
      <c r="K373" s="68"/>
      <c r="L373" s="68"/>
      <c r="M373" s="68"/>
      <c r="N373" s="68"/>
      <c r="O373" s="68"/>
      <c r="P373" s="68"/>
      <c r="Q373" s="68"/>
      <c r="R373" s="68"/>
      <c r="S373" s="68"/>
      <c r="T373" s="68">
        <v>0.1</v>
      </c>
      <c r="U373" s="68"/>
      <c r="V373" s="68">
        <v>0.15</v>
      </c>
      <c r="W373" s="68"/>
      <c r="X373" s="68">
        <v>0.15</v>
      </c>
      <c r="Y373" s="68"/>
      <c r="Z373" s="68">
        <v>0.15</v>
      </c>
      <c r="AA373" s="68"/>
      <c r="AB373" s="68">
        <v>0.15</v>
      </c>
      <c r="AC373" s="68"/>
      <c r="AD373" s="68">
        <v>0.15</v>
      </c>
      <c r="AE373" s="68"/>
      <c r="AF373" s="68">
        <v>0.15</v>
      </c>
      <c r="AG373" s="68"/>
      <c r="AH373" s="121">
        <f t="shared" ref="AH373" si="63">+J373+L373+N373+P373+R373+T373+V373+X373+Z373+AB373+AD373+AF373</f>
        <v>1</v>
      </c>
      <c r="AI373" s="122">
        <v>0</v>
      </c>
      <c r="AJ373" s="71" t="s">
        <v>989</v>
      </c>
      <c r="AK373" s="80" t="s">
        <v>82</v>
      </c>
      <c r="AL373" s="80" t="s">
        <v>82</v>
      </c>
      <c r="AM373" s="124" t="s">
        <v>990</v>
      </c>
      <c r="AN373" s="124" t="s">
        <v>991</v>
      </c>
      <c r="AO373" s="124" t="s">
        <v>992</v>
      </c>
      <c r="AP373" s="79" t="s">
        <v>993</v>
      </c>
      <c r="AQ373" s="152" t="s">
        <v>994</v>
      </c>
    </row>
    <row r="378" spans="1:43" ht="15" x14ac:dyDescent="0.25">
      <c r="E378" s="39"/>
    </row>
  </sheetData>
  <autoFilter ref="A7:AQ373">
    <filterColumn colId="2">
      <colorFilter dxfId="1"/>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2">
    <mergeCell ref="AQ369:AQ370"/>
    <mergeCell ref="AQ371:AQ372"/>
    <mergeCell ref="AQ14:AQ15"/>
    <mergeCell ref="AQ201:AQ202"/>
    <mergeCell ref="AQ205:AQ206"/>
    <mergeCell ref="AQ336:AQ337"/>
    <mergeCell ref="AQ353:AQ354"/>
    <mergeCell ref="AQ355:AQ356"/>
    <mergeCell ref="AQ357:AQ358"/>
    <mergeCell ref="AQ359:AQ360"/>
    <mergeCell ref="AQ361:AQ362"/>
    <mergeCell ref="AQ363:AQ364"/>
    <mergeCell ref="AQ365:AQ366"/>
    <mergeCell ref="AQ367:AQ368"/>
    <mergeCell ref="AQ158:AQ159"/>
    <mergeCell ref="AQ167:AQ168"/>
    <mergeCell ref="AQ170:AQ171"/>
    <mergeCell ref="AQ199:AQ200"/>
    <mergeCell ref="AQ327:AQ328"/>
    <mergeCell ref="AQ231:AQ232"/>
    <mergeCell ref="AQ234:AQ235"/>
    <mergeCell ref="AQ162:AQ163"/>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4:D26"/>
    <mergeCell ref="H24:H31"/>
    <mergeCell ref="H32:H53"/>
    <mergeCell ref="H54:H68"/>
    <mergeCell ref="H69:H73"/>
    <mergeCell ref="H74:H76"/>
    <mergeCell ref="H98:H107"/>
    <mergeCell ref="H110:H119"/>
    <mergeCell ref="H120:H126"/>
    <mergeCell ref="H127:H138"/>
    <mergeCell ref="H139:H144"/>
    <mergeCell ref="H77:H82"/>
    <mergeCell ref="H83:H85"/>
    <mergeCell ref="H86:H89"/>
    <mergeCell ref="H173:H176"/>
    <mergeCell ref="AK173:AK176"/>
    <mergeCell ref="AL173:AL176"/>
    <mergeCell ref="H177:H181"/>
    <mergeCell ref="AK177:AK181"/>
    <mergeCell ref="AL177:AL181"/>
    <mergeCell ref="H146:H156"/>
    <mergeCell ref="AK146:AK156"/>
    <mergeCell ref="AL146:AL156"/>
    <mergeCell ref="H157:H164"/>
    <mergeCell ref="AK157:AK164"/>
    <mergeCell ref="AL157:AL172"/>
    <mergeCell ref="H165:H172"/>
    <mergeCell ref="AK165:AK172"/>
    <mergeCell ref="H182:H188"/>
    <mergeCell ref="H189:H193"/>
    <mergeCell ref="AK189:AK193"/>
    <mergeCell ref="AL189:AL193"/>
    <mergeCell ref="H196:H203"/>
    <mergeCell ref="AK196:AK203"/>
    <mergeCell ref="AL196:AL210"/>
    <mergeCell ref="H205:H210"/>
    <mergeCell ref="AK205:AK210"/>
    <mergeCell ref="H211:H220"/>
    <mergeCell ref="H221:H223"/>
    <mergeCell ref="AK221:AK223"/>
    <mergeCell ref="AL221:AL223"/>
    <mergeCell ref="H224:H229"/>
    <mergeCell ref="AK224:AK229"/>
    <mergeCell ref="AL224:AL237"/>
    <mergeCell ref="H230:H237"/>
    <mergeCell ref="AK230:AK237"/>
    <mergeCell ref="AL263:AL267"/>
    <mergeCell ref="H268:H269"/>
    <mergeCell ref="H270:H273"/>
    <mergeCell ref="AK270:AK273"/>
    <mergeCell ref="AL270:AL302"/>
    <mergeCell ref="H274:H285"/>
    <mergeCell ref="H286:H302"/>
    <mergeCell ref="H239:H246"/>
    <mergeCell ref="AL247:AL254"/>
    <mergeCell ref="H248:H249"/>
    <mergeCell ref="H250:H254"/>
    <mergeCell ref="AK250:AK254"/>
    <mergeCell ref="H255:H258"/>
    <mergeCell ref="AK255:AK258"/>
    <mergeCell ref="AL255:AL258"/>
    <mergeCell ref="AQ7:AQ9"/>
    <mergeCell ref="H336:H339"/>
    <mergeCell ref="H340:H345"/>
    <mergeCell ref="AK340:AK345"/>
    <mergeCell ref="AL340:AL345"/>
    <mergeCell ref="H347:H352"/>
    <mergeCell ref="H353:H371"/>
    <mergeCell ref="AL318:AL320"/>
    <mergeCell ref="H321:H329"/>
    <mergeCell ref="AK321:AK329"/>
    <mergeCell ref="AL321:AL329"/>
    <mergeCell ref="H331:H335"/>
    <mergeCell ref="AK331:AK335"/>
    <mergeCell ref="AL331:AL335"/>
    <mergeCell ref="AK286:AK287"/>
    <mergeCell ref="H303:H306"/>
    <mergeCell ref="H307:H309"/>
    <mergeCell ref="H310:H313"/>
    <mergeCell ref="H314:H317"/>
    <mergeCell ref="H318:H320"/>
    <mergeCell ref="AK318:AK320"/>
    <mergeCell ref="H259:H262"/>
    <mergeCell ref="H263:H267"/>
    <mergeCell ref="AK263:AK26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I15 I204"/>
    <dataValidation allowBlank="1" showInputMessage="1" showErrorMessage="1" prompt="Son los hitos o grandes actividades a ejecutar en el plan de acción y que se pueden medir en tiempo de ejecución, producto o entregables._x000a__x000a_Nota: formular en infinitivo" sqref="D65240 D65230:D65231"/>
    <dataValidation allowBlank="1" showInputMessage="1" showErrorMessage="1" prompt="Describir el alcance de la tarea. En este sentido se deben detallar  los principales aspectos que permitirán tener claro lo que deben realizar, los entregables y los resultados esperados. " sqref="E65240:F65240 E65230:F65231"/>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CW367"/>
  <sheetViews>
    <sheetView view="pageBreakPreview" topLeftCell="AG1" zoomScale="85" zoomScaleNormal="100" zoomScaleSheetLayoutView="85" workbookViewId="0">
      <selection activeCell="AQ7" sqref="AQ7:AQ9"/>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6" style="1" customWidth="1"/>
    <col min="44" max="16384" width="11.42578125" style="1"/>
  </cols>
  <sheetData>
    <row r="1" spans="1:101"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101" ht="55.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101"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101" ht="14.25" customHeight="1" x14ac:dyDescent="0.25">
      <c r="E4" s="7"/>
      <c r="F4" s="7"/>
      <c r="AJ4" s="5"/>
      <c r="AK4" s="5"/>
      <c r="AL4" s="5"/>
    </row>
    <row r="5" spans="1:101" ht="36.75" customHeight="1" x14ac:dyDescent="0.25">
      <c r="A5" s="9" t="s">
        <v>3</v>
      </c>
      <c r="B5" s="10">
        <v>44586</v>
      </c>
      <c r="C5" s="35" t="s">
        <v>4</v>
      </c>
      <c r="D5" s="37">
        <v>44770</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93">
        <v>7</v>
      </c>
    </row>
    <row r="6" spans="1:101"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101" s="19" customFormat="1" ht="48"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325" t="s">
        <v>919</v>
      </c>
    </row>
    <row r="8" spans="1:101" ht="27"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325"/>
    </row>
    <row r="9" spans="1:101" ht="63" customHeight="1" x14ac:dyDescent="0.25">
      <c r="A9" s="293"/>
      <c r="B9" s="293"/>
      <c r="C9" s="293"/>
      <c r="D9" s="293"/>
      <c r="E9" s="293"/>
      <c r="F9" s="293"/>
      <c r="G9" s="293"/>
      <c r="H9" s="293"/>
      <c r="I9" s="293"/>
      <c r="J9" s="190" t="s">
        <v>39</v>
      </c>
      <c r="K9" s="190" t="s">
        <v>40</v>
      </c>
      <c r="L9" s="190" t="s">
        <v>39</v>
      </c>
      <c r="M9" s="190" t="s">
        <v>40</v>
      </c>
      <c r="N9" s="190" t="s">
        <v>39</v>
      </c>
      <c r="O9" s="190" t="s">
        <v>40</v>
      </c>
      <c r="P9" s="190" t="s">
        <v>39</v>
      </c>
      <c r="Q9" s="190" t="s">
        <v>40</v>
      </c>
      <c r="R9" s="190" t="s">
        <v>39</v>
      </c>
      <c r="S9" s="190" t="s">
        <v>40</v>
      </c>
      <c r="T9" s="190" t="s">
        <v>39</v>
      </c>
      <c r="U9" s="190" t="s">
        <v>40</v>
      </c>
      <c r="V9" s="190" t="s">
        <v>39</v>
      </c>
      <c r="W9" s="190" t="s">
        <v>40</v>
      </c>
      <c r="X9" s="190" t="s">
        <v>39</v>
      </c>
      <c r="Y9" s="190" t="s">
        <v>40</v>
      </c>
      <c r="Z9" s="190" t="s">
        <v>39</v>
      </c>
      <c r="AA9" s="190" t="s">
        <v>40</v>
      </c>
      <c r="AB9" s="190" t="s">
        <v>39</v>
      </c>
      <c r="AC9" s="190" t="s">
        <v>40</v>
      </c>
      <c r="AD9" s="190" t="s">
        <v>39</v>
      </c>
      <c r="AE9" s="190" t="s">
        <v>40</v>
      </c>
      <c r="AF9" s="190" t="s">
        <v>39</v>
      </c>
      <c r="AG9" s="190" t="s">
        <v>40</v>
      </c>
      <c r="AH9" s="293"/>
      <c r="AI9" s="293"/>
      <c r="AJ9" s="293"/>
      <c r="AK9" s="293"/>
      <c r="AL9" s="296"/>
      <c r="AM9" s="293"/>
      <c r="AN9" s="293"/>
      <c r="AO9" s="293"/>
      <c r="AP9" s="293"/>
      <c r="AQ9" s="325"/>
    </row>
    <row r="10" spans="1:101" s="46" customFormat="1" ht="105" customHeight="1" x14ac:dyDescent="0.25">
      <c r="A10" s="42" t="s">
        <v>41</v>
      </c>
      <c r="B10" s="43" t="s">
        <v>42</v>
      </c>
      <c r="C10" s="43">
        <v>526</v>
      </c>
      <c r="D10" s="192" t="s">
        <v>43</v>
      </c>
      <c r="E10" s="192" t="s">
        <v>44</v>
      </c>
      <c r="F10" s="23">
        <v>44593</v>
      </c>
      <c r="G10" s="23">
        <v>44620</v>
      </c>
      <c r="H10" s="271">
        <f>+I10+I11+I12+I13</f>
        <v>1</v>
      </c>
      <c r="I10" s="197">
        <v>0.2</v>
      </c>
      <c r="J10" s="197"/>
      <c r="K10" s="197"/>
      <c r="L10" s="197">
        <v>1</v>
      </c>
      <c r="M10" s="197"/>
      <c r="N10" s="197"/>
      <c r="O10" s="197"/>
      <c r="P10" s="197"/>
      <c r="Q10" s="197"/>
      <c r="R10" s="197"/>
      <c r="S10" s="197"/>
      <c r="T10" s="197"/>
      <c r="U10" s="197"/>
      <c r="V10" s="197"/>
      <c r="W10" s="197"/>
      <c r="X10" s="197"/>
      <c r="Y10" s="197"/>
      <c r="Z10" s="197"/>
      <c r="AA10" s="197"/>
      <c r="AB10" s="197"/>
      <c r="AC10" s="197"/>
      <c r="AD10" s="197"/>
      <c r="AE10" s="197"/>
      <c r="AF10" s="197"/>
      <c r="AG10" s="197"/>
      <c r="AH10" s="197">
        <f>+J10+L10+N10+P10+R10+T10+V10+X10+Z10+AB10+AD10+AF10</f>
        <v>1</v>
      </c>
      <c r="AI10" s="44">
        <f>+K10+M10+O10+Q10+S10+U10+W10+Y10+AA10+AC10+AE10+AG10</f>
        <v>0</v>
      </c>
      <c r="AJ10" s="192" t="s">
        <v>45</v>
      </c>
      <c r="AK10" s="290">
        <v>1</v>
      </c>
      <c r="AL10" s="269">
        <v>2153221339</v>
      </c>
      <c r="AM10" s="189" t="s">
        <v>46</v>
      </c>
      <c r="AN10" s="189" t="s">
        <v>47</v>
      </c>
      <c r="AO10" s="25" t="s">
        <v>48</v>
      </c>
      <c r="AP10" s="25" t="s">
        <v>49</v>
      </c>
      <c r="AQ10" s="72"/>
    </row>
    <row r="11" spans="1:101" s="46" customFormat="1" ht="93" customHeight="1" x14ac:dyDescent="0.25">
      <c r="A11" s="42" t="s">
        <v>41</v>
      </c>
      <c r="B11" s="43" t="s">
        <v>42</v>
      </c>
      <c r="C11" s="43">
        <v>526</v>
      </c>
      <c r="D11" s="192" t="s">
        <v>43</v>
      </c>
      <c r="E11" s="192" t="s">
        <v>50</v>
      </c>
      <c r="F11" s="23">
        <v>44621</v>
      </c>
      <c r="G11" s="23">
        <v>44895</v>
      </c>
      <c r="H11" s="271"/>
      <c r="I11" s="197">
        <v>0.4</v>
      </c>
      <c r="J11" s="197"/>
      <c r="K11" s="197"/>
      <c r="L11" s="197"/>
      <c r="M11" s="197"/>
      <c r="N11" s="197">
        <v>0.1</v>
      </c>
      <c r="O11" s="197"/>
      <c r="P11" s="197">
        <v>0.05</v>
      </c>
      <c r="Q11" s="197"/>
      <c r="R11" s="197">
        <v>0.05</v>
      </c>
      <c r="S11" s="197"/>
      <c r="T11" s="197">
        <v>0.1</v>
      </c>
      <c r="U11" s="197"/>
      <c r="V11" s="197">
        <v>0.15</v>
      </c>
      <c r="W11" s="197"/>
      <c r="X11" s="197">
        <v>0.15</v>
      </c>
      <c r="Y11" s="197"/>
      <c r="Z11" s="197">
        <v>0.15</v>
      </c>
      <c r="AA11" s="197"/>
      <c r="AB11" s="197">
        <v>0.15</v>
      </c>
      <c r="AC11" s="197"/>
      <c r="AD11" s="197">
        <v>0.1</v>
      </c>
      <c r="AE11" s="197"/>
      <c r="AF11" s="197"/>
      <c r="AG11" s="197"/>
      <c r="AH11" s="197">
        <f t="shared" ref="AH11:AI24" si="0">+J11+L11+N11+P11+R11+T11+V11+X11+Z11+AB11+AD11+AF11</f>
        <v>1.0000000000000002</v>
      </c>
      <c r="AI11" s="44">
        <f t="shared" si="0"/>
        <v>0</v>
      </c>
      <c r="AJ11" s="192" t="s">
        <v>51</v>
      </c>
      <c r="AK11" s="291"/>
      <c r="AL11" s="270"/>
      <c r="AM11" s="189" t="s">
        <v>46</v>
      </c>
      <c r="AN11" s="25" t="s">
        <v>48</v>
      </c>
      <c r="AO11" s="189" t="s">
        <v>47</v>
      </c>
      <c r="AP11" s="25" t="s">
        <v>49</v>
      </c>
      <c r="AQ11" s="72"/>
    </row>
    <row r="12" spans="1:101" s="46" customFormat="1" ht="68.25" customHeight="1" x14ac:dyDescent="0.25">
      <c r="A12" s="42" t="s">
        <v>41</v>
      </c>
      <c r="B12" s="43" t="s">
        <v>42</v>
      </c>
      <c r="C12" s="43">
        <v>526</v>
      </c>
      <c r="D12" s="192" t="s">
        <v>43</v>
      </c>
      <c r="E12" s="192" t="s">
        <v>52</v>
      </c>
      <c r="F12" s="23">
        <v>44621</v>
      </c>
      <c r="G12" s="23">
        <v>44910</v>
      </c>
      <c r="H12" s="271"/>
      <c r="I12" s="197">
        <v>0.2</v>
      </c>
      <c r="J12" s="197"/>
      <c r="K12" s="197"/>
      <c r="L12" s="197"/>
      <c r="M12" s="197"/>
      <c r="N12" s="197">
        <v>0.1</v>
      </c>
      <c r="O12" s="197"/>
      <c r="P12" s="197"/>
      <c r="Q12" s="197"/>
      <c r="R12" s="197"/>
      <c r="S12" s="197"/>
      <c r="T12" s="197">
        <v>0.3</v>
      </c>
      <c r="U12" s="197"/>
      <c r="V12" s="197"/>
      <c r="W12" s="197"/>
      <c r="X12" s="197"/>
      <c r="Y12" s="197"/>
      <c r="Z12" s="197">
        <v>0.3</v>
      </c>
      <c r="AA12" s="197"/>
      <c r="AB12" s="197"/>
      <c r="AC12" s="197"/>
      <c r="AD12" s="197"/>
      <c r="AE12" s="197"/>
      <c r="AF12" s="197">
        <v>0.3</v>
      </c>
      <c r="AG12" s="197"/>
      <c r="AH12" s="197">
        <f t="shared" si="0"/>
        <v>1</v>
      </c>
      <c r="AI12" s="44">
        <f t="shared" si="0"/>
        <v>0</v>
      </c>
      <c r="AJ12" s="192" t="s">
        <v>53</v>
      </c>
      <c r="AK12" s="291"/>
      <c r="AL12" s="270"/>
      <c r="AM12" s="189" t="s">
        <v>46</v>
      </c>
      <c r="AN12" s="25" t="s">
        <v>48</v>
      </c>
      <c r="AO12" s="189" t="s">
        <v>47</v>
      </c>
      <c r="AP12" s="25" t="s">
        <v>49</v>
      </c>
      <c r="AQ12" s="72"/>
    </row>
    <row r="13" spans="1:101" s="46" customFormat="1" ht="83.25" customHeight="1" x14ac:dyDescent="0.25">
      <c r="A13" s="42" t="s">
        <v>41</v>
      </c>
      <c r="B13" s="43" t="s">
        <v>42</v>
      </c>
      <c r="C13" s="43">
        <v>526</v>
      </c>
      <c r="D13" s="192" t="s">
        <v>43</v>
      </c>
      <c r="E13" s="192" t="s">
        <v>54</v>
      </c>
      <c r="F13" s="23">
        <v>44743</v>
      </c>
      <c r="G13" s="23">
        <v>44910</v>
      </c>
      <c r="H13" s="271"/>
      <c r="I13" s="197">
        <v>0.2</v>
      </c>
      <c r="J13" s="197"/>
      <c r="K13" s="197"/>
      <c r="L13" s="197"/>
      <c r="M13" s="197"/>
      <c r="N13" s="197"/>
      <c r="O13" s="197"/>
      <c r="P13" s="197"/>
      <c r="Q13" s="197"/>
      <c r="R13" s="197"/>
      <c r="S13" s="197"/>
      <c r="T13" s="197"/>
      <c r="U13" s="197"/>
      <c r="V13" s="197">
        <v>0.5</v>
      </c>
      <c r="W13" s="197"/>
      <c r="X13" s="197"/>
      <c r="Y13" s="197"/>
      <c r="Z13" s="197"/>
      <c r="AA13" s="197"/>
      <c r="AB13" s="197"/>
      <c r="AC13" s="197"/>
      <c r="AD13" s="197"/>
      <c r="AE13" s="197"/>
      <c r="AF13" s="197">
        <v>0.5</v>
      </c>
      <c r="AG13" s="197"/>
      <c r="AH13" s="197">
        <f t="shared" si="0"/>
        <v>1</v>
      </c>
      <c r="AI13" s="44">
        <f t="shared" si="0"/>
        <v>0</v>
      </c>
      <c r="AJ13" s="192" t="s">
        <v>55</v>
      </c>
      <c r="AK13" s="292"/>
      <c r="AL13" s="277"/>
      <c r="AM13" s="189" t="s">
        <v>46</v>
      </c>
      <c r="AN13" s="189" t="s">
        <v>47</v>
      </c>
      <c r="AO13" s="25" t="s">
        <v>48</v>
      </c>
      <c r="AP13" s="25" t="s">
        <v>49</v>
      </c>
      <c r="AQ13" s="72"/>
    </row>
    <row r="14" spans="1:101" s="46" customFormat="1" ht="84.75" customHeight="1" x14ac:dyDescent="0.25">
      <c r="A14" s="42" t="s">
        <v>41</v>
      </c>
      <c r="B14" s="43" t="s">
        <v>42</v>
      </c>
      <c r="C14" s="43">
        <v>527</v>
      </c>
      <c r="D14" s="192" t="s">
        <v>56</v>
      </c>
      <c r="E14" s="192" t="s">
        <v>57</v>
      </c>
      <c r="F14" s="23">
        <v>44743</v>
      </c>
      <c r="G14" s="23">
        <v>44773</v>
      </c>
      <c r="H14" s="271">
        <f>+I14+I16+I17+I18+I19+I21+I22+I23+I24</f>
        <v>0.99999999999999989</v>
      </c>
      <c r="I14" s="197">
        <v>0.1</v>
      </c>
      <c r="J14" s="197"/>
      <c r="K14" s="197"/>
      <c r="L14" s="197"/>
      <c r="M14" s="197"/>
      <c r="N14" s="197"/>
      <c r="O14" s="197"/>
      <c r="P14" s="197"/>
      <c r="Q14" s="197"/>
      <c r="R14" s="197"/>
      <c r="S14" s="197"/>
      <c r="T14" s="197">
        <v>1</v>
      </c>
      <c r="U14" s="197"/>
      <c r="V14" s="197"/>
      <c r="W14" s="197"/>
      <c r="X14" s="197"/>
      <c r="Y14" s="197"/>
      <c r="Z14" s="197"/>
      <c r="AA14" s="197"/>
      <c r="AB14" s="197"/>
      <c r="AC14" s="197"/>
      <c r="AD14" s="197"/>
      <c r="AE14" s="197"/>
      <c r="AF14" s="197"/>
      <c r="AG14" s="197"/>
      <c r="AH14" s="197">
        <f t="shared" si="0"/>
        <v>1</v>
      </c>
      <c r="AI14" s="44">
        <f t="shared" si="0"/>
        <v>0</v>
      </c>
      <c r="AJ14" s="192" t="s">
        <v>58</v>
      </c>
      <c r="AK14" s="302">
        <v>1</v>
      </c>
      <c r="AL14" s="269">
        <v>1048640000</v>
      </c>
      <c r="AM14" s="189" t="s">
        <v>59</v>
      </c>
      <c r="AN14" s="189" t="s">
        <v>60</v>
      </c>
      <c r="AO14" s="25" t="s">
        <v>48</v>
      </c>
      <c r="AP14" s="25" t="s">
        <v>49</v>
      </c>
      <c r="AQ14" s="72"/>
    </row>
    <row r="15" spans="1:101" s="75" customFormat="1" ht="100.9" customHeight="1" x14ac:dyDescent="0.25">
      <c r="A15" s="69" t="s">
        <v>41</v>
      </c>
      <c r="B15" s="70" t="s">
        <v>42</v>
      </c>
      <c r="C15" s="70">
        <v>527</v>
      </c>
      <c r="D15" s="71" t="s">
        <v>56</v>
      </c>
      <c r="E15" s="71" t="s">
        <v>57</v>
      </c>
      <c r="F15" s="93">
        <v>44743</v>
      </c>
      <c r="G15" s="93">
        <v>44834</v>
      </c>
      <c r="H15" s="271"/>
      <c r="I15" s="68">
        <v>0.1</v>
      </c>
      <c r="J15" s="68"/>
      <c r="K15" s="68"/>
      <c r="L15" s="68"/>
      <c r="M15" s="68"/>
      <c r="N15" s="68"/>
      <c r="O15" s="68"/>
      <c r="P15" s="68"/>
      <c r="Q15" s="68"/>
      <c r="R15" s="68"/>
      <c r="S15" s="68"/>
      <c r="T15" s="76">
        <v>0.33</v>
      </c>
      <c r="U15" s="68"/>
      <c r="V15" s="76">
        <v>0.33</v>
      </c>
      <c r="W15" s="68"/>
      <c r="X15" s="76">
        <v>0.34</v>
      </c>
      <c r="Y15" s="68"/>
      <c r="Z15" s="68"/>
      <c r="AA15" s="68"/>
      <c r="AB15" s="68"/>
      <c r="AC15" s="68"/>
      <c r="AD15" s="68"/>
      <c r="AE15" s="68"/>
      <c r="AF15" s="68"/>
      <c r="AG15" s="68"/>
      <c r="AH15" s="68">
        <f t="shared" si="0"/>
        <v>1</v>
      </c>
      <c r="AI15" s="77">
        <f t="shared" si="0"/>
        <v>0</v>
      </c>
      <c r="AJ15" s="71" t="s">
        <v>58</v>
      </c>
      <c r="AK15" s="302"/>
      <c r="AL15" s="270"/>
      <c r="AM15" s="78" t="s">
        <v>59</v>
      </c>
      <c r="AN15" s="78" t="s">
        <v>60</v>
      </c>
      <c r="AO15" s="79" t="s">
        <v>48</v>
      </c>
      <c r="AP15" s="79" t="s">
        <v>49</v>
      </c>
      <c r="AQ15" s="71" t="s">
        <v>1003</v>
      </c>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row>
    <row r="16" spans="1:101" s="46" customFormat="1" ht="90.75" customHeight="1" x14ac:dyDescent="0.25">
      <c r="A16" s="42" t="s">
        <v>41</v>
      </c>
      <c r="B16" s="43" t="s">
        <v>42</v>
      </c>
      <c r="C16" s="43">
        <v>527</v>
      </c>
      <c r="D16" s="192" t="s">
        <v>56</v>
      </c>
      <c r="E16" s="192" t="s">
        <v>61</v>
      </c>
      <c r="F16" s="23">
        <v>44593</v>
      </c>
      <c r="G16" s="23">
        <v>44773</v>
      </c>
      <c r="H16" s="271"/>
      <c r="I16" s="197">
        <v>0.2</v>
      </c>
      <c r="J16" s="197"/>
      <c r="K16" s="197"/>
      <c r="L16" s="197">
        <v>0.05</v>
      </c>
      <c r="M16" s="197"/>
      <c r="N16" s="197">
        <v>0.15</v>
      </c>
      <c r="O16" s="197"/>
      <c r="P16" s="197">
        <v>0.2</v>
      </c>
      <c r="Q16" s="197"/>
      <c r="R16" s="197">
        <v>0.2</v>
      </c>
      <c r="S16" s="197"/>
      <c r="T16" s="197">
        <v>0.2</v>
      </c>
      <c r="U16" s="197"/>
      <c r="V16" s="197">
        <v>0.2</v>
      </c>
      <c r="W16" s="197"/>
      <c r="X16" s="197"/>
      <c r="Y16" s="197"/>
      <c r="Z16" s="197"/>
      <c r="AA16" s="197"/>
      <c r="AB16" s="197"/>
      <c r="AC16" s="197"/>
      <c r="AD16" s="197"/>
      <c r="AE16" s="197"/>
      <c r="AF16" s="197"/>
      <c r="AG16" s="197"/>
      <c r="AH16" s="197">
        <f t="shared" si="0"/>
        <v>1</v>
      </c>
      <c r="AI16" s="44">
        <f t="shared" si="0"/>
        <v>0</v>
      </c>
      <c r="AJ16" s="192" t="s">
        <v>62</v>
      </c>
      <c r="AK16" s="302"/>
      <c r="AL16" s="270"/>
      <c r="AM16" s="189" t="s">
        <v>59</v>
      </c>
      <c r="AN16" s="189" t="s">
        <v>60</v>
      </c>
      <c r="AO16" s="25" t="s">
        <v>48</v>
      </c>
      <c r="AP16" s="25" t="s">
        <v>49</v>
      </c>
      <c r="AQ16" s="72"/>
    </row>
    <row r="17" spans="1:101" s="46" customFormat="1" ht="72" customHeight="1" x14ac:dyDescent="0.25">
      <c r="A17" s="42" t="s">
        <v>41</v>
      </c>
      <c r="B17" s="43" t="s">
        <v>42</v>
      </c>
      <c r="C17" s="43">
        <v>527</v>
      </c>
      <c r="D17" s="192" t="s">
        <v>56</v>
      </c>
      <c r="E17" s="192" t="s">
        <v>63</v>
      </c>
      <c r="F17" s="23">
        <v>44621</v>
      </c>
      <c r="G17" s="23">
        <v>44773</v>
      </c>
      <c r="H17" s="271"/>
      <c r="I17" s="197">
        <v>0.1</v>
      </c>
      <c r="J17" s="197"/>
      <c r="K17" s="197"/>
      <c r="L17" s="197"/>
      <c r="M17" s="197"/>
      <c r="N17" s="197"/>
      <c r="O17" s="197"/>
      <c r="P17" s="197"/>
      <c r="Q17" s="197"/>
      <c r="R17" s="197"/>
      <c r="S17" s="197"/>
      <c r="T17" s="197"/>
      <c r="U17" s="197"/>
      <c r="V17" s="197">
        <v>1</v>
      </c>
      <c r="W17" s="197"/>
      <c r="X17" s="197"/>
      <c r="Y17" s="197"/>
      <c r="Z17" s="197"/>
      <c r="AA17" s="197"/>
      <c r="AB17" s="197"/>
      <c r="AC17" s="197"/>
      <c r="AD17" s="197"/>
      <c r="AE17" s="197"/>
      <c r="AF17" s="197"/>
      <c r="AG17" s="197"/>
      <c r="AH17" s="197">
        <f t="shared" si="0"/>
        <v>1</v>
      </c>
      <c r="AI17" s="44">
        <f t="shared" si="0"/>
        <v>0</v>
      </c>
      <c r="AJ17" s="192" t="s">
        <v>64</v>
      </c>
      <c r="AK17" s="302"/>
      <c r="AL17" s="270"/>
      <c r="AM17" s="189" t="s">
        <v>59</v>
      </c>
      <c r="AN17" s="189" t="s">
        <v>60</v>
      </c>
      <c r="AO17" s="25" t="s">
        <v>48</v>
      </c>
      <c r="AP17" s="25" t="s">
        <v>49</v>
      </c>
      <c r="AQ17" s="72"/>
    </row>
    <row r="18" spans="1:101" s="46" customFormat="1" ht="72" customHeight="1" x14ac:dyDescent="0.25">
      <c r="A18" s="42" t="s">
        <v>41</v>
      </c>
      <c r="B18" s="43" t="s">
        <v>42</v>
      </c>
      <c r="C18" s="43">
        <v>527</v>
      </c>
      <c r="D18" s="192" t="s">
        <v>56</v>
      </c>
      <c r="E18" s="192" t="s">
        <v>65</v>
      </c>
      <c r="F18" s="23">
        <v>44713</v>
      </c>
      <c r="G18" s="23">
        <v>44773</v>
      </c>
      <c r="H18" s="271"/>
      <c r="I18" s="197">
        <v>0.1</v>
      </c>
      <c r="J18" s="197"/>
      <c r="K18" s="197"/>
      <c r="L18" s="197"/>
      <c r="M18" s="197"/>
      <c r="N18" s="197"/>
      <c r="O18" s="197"/>
      <c r="P18" s="197"/>
      <c r="Q18" s="197"/>
      <c r="R18" s="197"/>
      <c r="S18" s="197"/>
      <c r="T18" s="197">
        <v>0.5</v>
      </c>
      <c r="U18" s="197"/>
      <c r="V18" s="197">
        <v>0.5</v>
      </c>
      <c r="W18" s="197"/>
      <c r="X18" s="197"/>
      <c r="Y18" s="197"/>
      <c r="Z18" s="197"/>
      <c r="AA18" s="197"/>
      <c r="AB18" s="197"/>
      <c r="AC18" s="197"/>
      <c r="AD18" s="197"/>
      <c r="AE18" s="197"/>
      <c r="AF18" s="197"/>
      <c r="AG18" s="197"/>
      <c r="AH18" s="197">
        <f t="shared" si="0"/>
        <v>1</v>
      </c>
      <c r="AI18" s="44">
        <f t="shared" si="0"/>
        <v>0</v>
      </c>
      <c r="AJ18" s="192" t="s">
        <v>66</v>
      </c>
      <c r="AK18" s="302"/>
      <c r="AL18" s="270"/>
      <c r="AM18" s="189" t="s">
        <v>59</v>
      </c>
      <c r="AN18" s="189" t="s">
        <v>60</v>
      </c>
      <c r="AO18" s="25" t="s">
        <v>48</v>
      </c>
      <c r="AP18" s="25" t="s">
        <v>49</v>
      </c>
      <c r="AQ18" s="72"/>
    </row>
    <row r="19" spans="1:101" s="98" customFormat="1" ht="65.25" customHeight="1" x14ac:dyDescent="0.25">
      <c r="A19" s="50" t="s">
        <v>41</v>
      </c>
      <c r="B19" s="195" t="s">
        <v>42</v>
      </c>
      <c r="C19" s="195">
        <v>527</v>
      </c>
      <c r="D19" s="192" t="s">
        <v>56</v>
      </c>
      <c r="E19" s="192" t="s">
        <v>67</v>
      </c>
      <c r="F19" s="23">
        <v>44743</v>
      </c>
      <c r="G19" s="23">
        <v>44803</v>
      </c>
      <c r="H19" s="271"/>
      <c r="I19" s="197">
        <v>0.1</v>
      </c>
      <c r="J19" s="197"/>
      <c r="K19" s="197"/>
      <c r="L19" s="197"/>
      <c r="M19" s="197"/>
      <c r="N19" s="197"/>
      <c r="O19" s="197"/>
      <c r="P19" s="197"/>
      <c r="Q19" s="197"/>
      <c r="R19" s="197"/>
      <c r="S19" s="197"/>
      <c r="T19" s="197"/>
      <c r="U19" s="197"/>
      <c r="V19" s="197">
        <v>0.5</v>
      </c>
      <c r="W19" s="197"/>
      <c r="X19" s="197">
        <v>0.5</v>
      </c>
      <c r="Y19" s="197"/>
      <c r="Z19" s="197"/>
      <c r="AA19" s="197"/>
      <c r="AB19" s="197"/>
      <c r="AC19" s="197"/>
      <c r="AD19" s="197"/>
      <c r="AE19" s="197"/>
      <c r="AF19" s="197"/>
      <c r="AG19" s="197"/>
      <c r="AH19" s="197">
        <f t="shared" si="0"/>
        <v>1</v>
      </c>
      <c r="AI19" s="44">
        <f t="shared" si="0"/>
        <v>0</v>
      </c>
      <c r="AJ19" s="192" t="s">
        <v>68</v>
      </c>
      <c r="AK19" s="302"/>
      <c r="AL19" s="270"/>
      <c r="AM19" s="189" t="s">
        <v>59</v>
      </c>
      <c r="AN19" s="189" t="s">
        <v>60</v>
      </c>
      <c r="AO19" s="25" t="s">
        <v>48</v>
      </c>
      <c r="AP19" s="25" t="s">
        <v>49</v>
      </c>
      <c r="AQ19" s="102"/>
    </row>
    <row r="20" spans="1:101" s="99" customFormat="1" ht="93" customHeight="1" x14ac:dyDescent="0.25">
      <c r="A20" s="74" t="s">
        <v>41</v>
      </c>
      <c r="B20" s="80" t="s">
        <v>42</v>
      </c>
      <c r="C20" s="80">
        <v>527</v>
      </c>
      <c r="D20" s="71" t="s">
        <v>56</v>
      </c>
      <c r="E20" s="71" t="s">
        <v>67</v>
      </c>
      <c r="F20" s="93">
        <v>44743</v>
      </c>
      <c r="G20" s="93">
        <v>44865</v>
      </c>
      <c r="H20" s="271"/>
      <c r="I20" s="68">
        <v>0.1</v>
      </c>
      <c r="J20" s="68"/>
      <c r="K20" s="68"/>
      <c r="L20" s="68"/>
      <c r="M20" s="68"/>
      <c r="N20" s="68"/>
      <c r="O20" s="68"/>
      <c r="P20" s="68"/>
      <c r="Q20" s="68"/>
      <c r="R20" s="68"/>
      <c r="S20" s="68"/>
      <c r="T20" s="68"/>
      <c r="U20" s="68"/>
      <c r="V20" s="76">
        <v>0.25</v>
      </c>
      <c r="W20" s="68"/>
      <c r="X20" s="76">
        <v>0.25</v>
      </c>
      <c r="Y20" s="68"/>
      <c r="Z20" s="76">
        <v>0.25</v>
      </c>
      <c r="AA20" s="68"/>
      <c r="AB20" s="76">
        <v>0.25</v>
      </c>
      <c r="AC20" s="68"/>
      <c r="AD20" s="68"/>
      <c r="AE20" s="68"/>
      <c r="AF20" s="68"/>
      <c r="AG20" s="68"/>
      <c r="AH20" s="68">
        <f t="shared" si="0"/>
        <v>1</v>
      </c>
      <c r="AI20" s="77">
        <f t="shared" si="0"/>
        <v>0</v>
      </c>
      <c r="AJ20" s="71" t="s">
        <v>68</v>
      </c>
      <c r="AK20" s="302"/>
      <c r="AL20" s="270"/>
      <c r="AM20" s="78" t="s">
        <v>59</v>
      </c>
      <c r="AN20" s="78" t="s">
        <v>60</v>
      </c>
      <c r="AO20" s="79" t="s">
        <v>48</v>
      </c>
      <c r="AP20" s="79" t="s">
        <v>49</v>
      </c>
      <c r="AQ20" s="211" t="s">
        <v>1004</v>
      </c>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row>
    <row r="21" spans="1:101" s="46" customFormat="1" ht="66" customHeight="1" x14ac:dyDescent="0.25">
      <c r="A21" s="42" t="s">
        <v>41</v>
      </c>
      <c r="B21" s="43" t="s">
        <v>42</v>
      </c>
      <c r="C21" s="43">
        <v>527</v>
      </c>
      <c r="D21" s="192" t="s">
        <v>56</v>
      </c>
      <c r="E21" s="192" t="s">
        <v>69</v>
      </c>
      <c r="F21" s="23">
        <v>44835</v>
      </c>
      <c r="G21" s="23">
        <v>44895</v>
      </c>
      <c r="H21" s="271"/>
      <c r="I21" s="197">
        <v>0.1</v>
      </c>
      <c r="J21" s="197"/>
      <c r="K21" s="197"/>
      <c r="L21" s="197"/>
      <c r="M21" s="197"/>
      <c r="N21" s="197"/>
      <c r="O21" s="197"/>
      <c r="P21" s="197"/>
      <c r="Q21" s="197"/>
      <c r="R21" s="197"/>
      <c r="S21" s="197"/>
      <c r="T21" s="197"/>
      <c r="U21" s="197"/>
      <c r="V21" s="197"/>
      <c r="W21" s="197"/>
      <c r="X21" s="197"/>
      <c r="Y21" s="197"/>
      <c r="Z21" s="197"/>
      <c r="AA21" s="197"/>
      <c r="AB21" s="197">
        <v>0.5</v>
      </c>
      <c r="AC21" s="197"/>
      <c r="AD21" s="197">
        <v>0.5</v>
      </c>
      <c r="AE21" s="197"/>
      <c r="AF21" s="197"/>
      <c r="AG21" s="197"/>
      <c r="AH21" s="197">
        <f t="shared" si="0"/>
        <v>1</v>
      </c>
      <c r="AI21" s="44">
        <f t="shared" si="0"/>
        <v>0</v>
      </c>
      <c r="AJ21" s="192" t="s">
        <v>70</v>
      </c>
      <c r="AK21" s="302"/>
      <c r="AL21" s="270"/>
      <c r="AM21" s="189" t="s">
        <v>59</v>
      </c>
      <c r="AN21" s="189" t="s">
        <v>60</v>
      </c>
      <c r="AO21" s="25" t="s">
        <v>48</v>
      </c>
      <c r="AP21" s="25" t="s">
        <v>49</v>
      </c>
      <c r="AQ21" s="72"/>
    </row>
    <row r="22" spans="1:101" s="46" customFormat="1" ht="70.5" customHeight="1" x14ac:dyDescent="0.25">
      <c r="A22" s="42" t="s">
        <v>41</v>
      </c>
      <c r="B22" s="43" t="s">
        <v>42</v>
      </c>
      <c r="C22" s="43">
        <v>527</v>
      </c>
      <c r="D22" s="192" t="s">
        <v>56</v>
      </c>
      <c r="E22" s="192" t="s">
        <v>71</v>
      </c>
      <c r="F22" s="23">
        <v>44743</v>
      </c>
      <c r="G22" s="23">
        <v>44895</v>
      </c>
      <c r="H22" s="271"/>
      <c r="I22" s="197">
        <v>0.1</v>
      </c>
      <c r="J22" s="197"/>
      <c r="K22" s="197"/>
      <c r="L22" s="197"/>
      <c r="M22" s="197"/>
      <c r="N22" s="197"/>
      <c r="O22" s="197"/>
      <c r="P22" s="197"/>
      <c r="Q22" s="197"/>
      <c r="R22" s="197"/>
      <c r="S22" s="197"/>
      <c r="T22" s="197"/>
      <c r="U22" s="197"/>
      <c r="V22" s="197">
        <v>0.2</v>
      </c>
      <c r="W22" s="197"/>
      <c r="X22" s="197">
        <v>0.2</v>
      </c>
      <c r="Y22" s="197"/>
      <c r="Z22" s="197">
        <v>0.2</v>
      </c>
      <c r="AA22" s="197"/>
      <c r="AB22" s="197">
        <v>0.2</v>
      </c>
      <c r="AC22" s="197"/>
      <c r="AD22" s="197">
        <v>0.2</v>
      </c>
      <c r="AE22" s="197"/>
      <c r="AF22" s="197"/>
      <c r="AG22" s="197"/>
      <c r="AH22" s="197">
        <f t="shared" si="0"/>
        <v>1</v>
      </c>
      <c r="AI22" s="44">
        <f t="shared" si="0"/>
        <v>0</v>
      </c>
      <c r="AJ22" s="192" t="s">
        <v>72</v>
      </c>
      <c r="AK22" s="302"/>
      <c r="AL22" s="270"/>
      <c r="AM22" s="189" t="s">
        <v>73</v>
      </c>
      <c r="AN22" s="189" t="s">
        <v>74</v>
      </c>
      <c r="AO22" s="25" t="s">
        <v>48</v>
      </c>
      <c r="AP22" s="25" t="s">
        <v>49</v>
      </c>
      <c r="AQ22" s="72"/>
    </row>
    <row r="23" spans="1:101" s="46" customFormat="1" ht="84" customHeight="1" x14ac:dyDescent="0.25">
      <c r="A23" s="42" t="s">
        <v>41</v>
      </c>
      <c r="B23" s="43" t="s">
        <v>42</v>
      </c>
      <c r="C23" s="43">
        <v>527</v>
      </c>
      <c r="D23" s="192" t="s">
        <v>56</v>
      </c>
      <c r="E23" s="192" t="s">
        <v>75</v>
      </c>
      <c r="F23" s="23">
        <v>44593</v>
      </c>
      <c r="G23" s="23">
        <v>44895</v>
      </c>
      <c r="H23" s="271"/>
      <c r="I23" s="197">
        <v>0.1</v>
      </c>
      <c r="J23" s="197"/>
      <c r="K23" s="197"/>
      <c r="L23" s="197">
        <v>0.1</v>
      </c>
      <c r="M23" s="197"/>
      <c r="N23" s="197">
        <v>0.1</v>
      </c>
      <c r="O23" s="197"/>
      <c r="P23" s="197">
        <v>0.1</v>
      </c>
      <c r="Q23" s="197"/>
      <c r="R23" s="197">
        <v>0.1</v>
      </c>
      <c r="S23" s="197"/>
      <c r="T23" s="197">
        <v>0.1</v>
      </c>
      <c r="U23" s="197"/>
      <c r="V23" s="197">
        <v>0.1</v>
      </c>
      <c r="W23" s="197"/>
      <c r="X23" s="197">
        <v>0.1</v>
      </c>
      <c r="Y23" s="197"/>
      <c r="Z23" s="197">
        <v>0.1</v>
      </c>
      <c r="AA23" s="197"/>
      <c r="AB23" s="197">
        <v>0.1</v>
      </c>
      <c r="AC23" s="197"/>
      <c r="AD23" s="197">
        <v>0.1</v>
      </c>
      <c r="AE23" s="197"/>
      <c r="AF23" s="197"/>
      <c r="AG23" s="197"/>
      <c r="AH23" s="197">
        <f t="shared" si="0"/>
        <v>0.99999999999999989</v>
      </c>
      <c r="AI23" s="44">
        <f t="shared" si="0"/>
        <v>0</v>
      </c>
      <c r="AJ23" s="192" t="s">
        <v>76</v>
      </c>
      <c r="AK23" s="302"/>
      <c r="AL23" s="270"/>
      <c r="AM23" s="189" t="s">
        <v>73</v>
      </c>
      <c r="AN23" s="189" t="s">
        <v>74</v>
      </c>
      <c r="AO23" s="25" t="s">
        <v>48</v>
      </c>
      <c r="AP23" s="25" t="s">
        <v>49</v>
      </c>
      <c r="AQ23" s="72"/>
    </row>
    <row r="24" spans="1:101" s="46" customFormat="1" ht="91.5" customHeight="1" x14ac:dyDescent="0.25">
      <c r="A24" s="42" t="s">
        <v>41</v>
      </c>
      <c r="B24" s="43" t="s">
        <v>42</v>
      </c>
      <c r="C24" s="43">
        <v>527</v>
      </c>
      <c r="D24" s="192" t="s">
        <v>56</v>
      </c>
      <c r="E24" s="192" t="s">
        <v>77</v>
      </c>
      <c r="F24" s="23">
        <v>44562</v>
      </c>
      <c r="G24" s="23">
        <v>44773</v>
      </c>
      <c r="H24" s="271"/>
      <c r="I24" s="197">
        <v>0.1</v>
      </c>
      <c r="J24" s="197">
        <v>0.15</v>
      </c>
      <c r="K24" s="197"/>
      <c r="L24" s="197">
        <v>0.15</v>
      </c>
      <c r="M24" s="197"/>
      <c r="N24" s="197">
        <v>0.15</v>
      </c>
      <c r="O24" s="197"/>
      <c r="P24" s="197">
        <v>0.15</v>
      </c>
      <c r="Q24" s="197"/>
      <c r="R24" s="197">
        <v>0.15</v>
      </c>
      <c r="S24" s="197"/>
      <c r="T24" s="197">
        <v>0.15</v>
      </c>
      <c r="U24" s="197"/>
      <c r="V24" s="197">
        <v>0.1</v>
      </c>
      <c r="W24" s="197"/>
      <c r="X24" s="197"/>
      <c r="Y24" s="197"/>
      <c r="Z24" s="197"/>
      <c r="AA24" s="197"/>
      <c r="AB24" s="197"/>
      <c r="AC24" s="197"/>
      <c r="AD24" s="197"/>
      <c r="AE24" s="197"/>
      <c r="AF24" s="197"/>
      <c r="AG24" s="197"/>
      <c r="AH24" s="197">
        <f t="shared" si="0"/>
        <v>1</v>
      </c>
      <c r="AI24" s="44">
        <f t="shared" si="0"/>
        <v>0</v>
      </c>
      <c r="AJ24" s="192" t="s">
        <v>78</v>
      </c>
      <c r="AK24" s="302"/>
      <c r="AL24" s="277"/>
      <c r="AM24" s="189" t="s">
        <v>73</v>
      </c>
      <c r="AN24" s="189" t="s">
        <v>74</v>
      </c>
      <c r="AO24" s="25" t="s">
        <v>48</v>
      </c>
      <c r="AP24" s="25" t="s">
        <v>49</v>
      </c>
      <c r="AQ24" s="72"/>
    </row>
    <row r="25" spans="1:101" s="46" customFormat="1" ht="81.75" customHeight="1" x14ac:dyDescent="0.25">
      <c r="A25" s="42" t="s">
        <v>41</v>
      </c>
      <c r="B25" s="43" t="s">
        <v>42</v>
      </c>
      <c r="C25" s="43">
        <v>526</v>
      </c>
      <c r="D25" s="313" t="s">
        <v>79</v>
      </c>
      <c r="E25" s="192" t="s">
        <v>80</v>
      </c>
      <c r="F25" s="23">
        <v>44621</v>
      </c>
      <c r="G25" s="23">
        <v>44910</v>
      </c>
      <c r="H25" s="271">
        <f>+I25+I26+I27+I28+I29+I30+I31+I32</f>
        <v>0.99999999999999989</v>
      </c>
      <c r="I25" s="191">
        <v>0.15</v>
      </c>
      <c r="J25" s="197"/>
      <c r="K25" s="197"/>
      <c r="L25" s="197"/>
      <c r="M25" s="197"/>
      <c r="N25" s="197">
        <v>0.2</v>
      </c>
      <c r="O25" s="197"/>
      <c r="P25" s="197"/>
      <c r="Q25" s="197"/>
      <c r="R25" s="197">
        <v>0.2</v>
      </c>
      <c r="S25" s="197"/>
      <c r="T25" s="197"/>
      <c r="U25" s="197"/>
      <c r="V25" s="197">
        <v>0.2</v>
      </c>
      <c r="W25" s="197"/>
      <c r="X25" s="197"/>
      <c r="Y25" s="197"/>
      <c r="Z25" s="197">
        <v>0.2</v>
      </c>
      <c r="AA25" s="197"/>
      <c r="AB25" s="197"/>
      <c r="AC25" s="197"/>
      <c r="AD25" s="197">
        <v>0.2</v>
      </c>
      <c r="AE25" s="197"/>
      <c r="AF25" s="197"/>
      <c r="AG25" s="197"/>
      <c r="AH25" s="197">
        <f>+J25+L25+N25+P25+R25+T25+V25+X25+Z25+AB25+AD25+AF25</f>
        <v>1</v>
      </c>
      <c r="AI25" s="44">
        <f>+K25+M25+O25+Q25+S25+U25+W25+Y25+AA25+AC25+AE25+AG25</f>
        <v>0</v>
      </c>
      <c r="AJ25" s="26" t="s">
        <v>81</v>
      </c>
      <c r="AK25" s="195" t="s">
        <v>82</v>
      </c>
      <c r="AL25" s="195" t="s">
        <v>82</v>
      </c>
      <c r="AM25" s="189" t="s">
        <v>83</v>
      </c>
      <c r="AN25" s="189" t="s">
        <v>74</v>
      </c>
      <c r="AO25" s="25" t="s">
        <v>84</v>
      </c>
      <c r="AP25" s="25" t="s">
        <v>49</v>
      </c>
      <c r="AQ25" s="72"/>
    </row>
    <row r="26" spans="1:101" s="46" customFormat="1" ht="57" customHeight="1" x14ac:dyDescent="0.25">
      <c r="A26" s="42" t="s">
        <v>41</v>
      </c>
      <c r="B26" s="43" t="s">
        <v>42</v>
      </c>
      <c r="C26" s="43">
        <v>526</v>
      </c>
      <c r="D26" s="313"/>
      <c r="E26" s="192" t="s">
        <v>85</v>
      </c>
      <c r="F26" s="23">
        <v>44835</v>
      </c>
      <c r="G26" s="23">
        <v>44865</v>
      </c>
      <c r="H26" s="271"/>
      <c r="I26" s="191">
        <v>0.15</v>
      </c>
      <c r="J26" s="197"/>
      <c r="K26" s="197"/>
      <c r="L26" s="197"/>
      <c r="M26" s="197"/>
      <c r="N26" s="197"/>
      <c r="O26" s="197"/>
      <c r="P26" s="197"/>
      <c r="Q26" s="197"/>
      <c r="R26" s="197"/>
      <c r="S26" s="197"/>
      <c r="T26" s="197"/>
      <c r="U26" s="197"/>
      <c r="V26" s="197"/>
      <c r="W26" s="197"/>
      <c r="X26" s="197"/>
      <c r="Y26" s="197"/>
      <c r="Z26" s="197"/>
      <c r="AA26" s="197"/>
      <c r="AB26" s="197">
        <v>1</v>
      </c>
      <c r="AC26" s="197"/>
      <c r="AD26" s="197"/>
      <c r="AE26" s="197"/>
      <c r="AF26" s="197"/>
      <c r="AG26" s="197"/>
      <c r="AH26" s="197">
        <f t="shared" ref="AH26:AI41" si="1">+J26+L26+N26+P26+R26+T26+V26+X26+Z26+AB26+AD26+AF26</f>
        <v>1</v>
      </c>
      <c r="AI26" s="44">
        <f t="shared" si="1"/>
        <v>0</v>
      </c>
      <c r="AJ26" s="26" t="s">
        <v>86</v>
      </c>
      <c r="AK26" s="195" t="s">
        <v>82</v>
      </c>
      <c r="AL26" s="195" t="s">
        <v>82</v>
      </c>
      <c r="AM26" s="189" t="s">
        <v>83</v>
      </c>
      <c r="AN26" s="189" t="s">
        <v>74</v>
      </c>
      <c r="AO26" s="25" t="s">
        <v>84</v>
      </c>
      <c r="AP26" s="25" t="s">
        <v>49</v>
      </c>
      <c r="AQ26" s="72"/>
    </row>
    <row r="27" spans="1:101" s="46" customFormat="1" ht="81.75" customHeight="1" x14ac:dyDescent="0.25">
      <c r="A27" s="42" t="s">
        <v>41</v>
      </c>
      <c r="B27" s="43" t="s">
        <v>42</v>
      </c>
      <c r="C27" s="43">
        <v>526</v>
      </c>
      <c r="D27" s="313"/>
      <c r="E27" s="192" t="s">
        <v>87</v>
      </c>
      <c r="F27" s="23">
        <v>44621</v>
      </c>
      <c r="G27" s="23">
        <v>44772</v>
      </c>
      <c r="H27" s="271"/>
      <c r="I27" s="191">
        <v>0.15</v>
      </c>
      <c r="J27" s="197"/>
      <c r="K27" s="197"/>
      <c r="L27" s="197"/>
      <c r="M27" s="197"/>
      <c r="N27" s="197">
        <v>0.2</v>
      </c>
      <c r="O27" s="197"/>
      <c r="P27" s="197">
        <v>0.2</v>
      </c>
      <c r="Q27" s="197"/>
      <c r="R27" s="197">
        <v>0.2</v>
      </c>
      <c r="S27" s="197"/>
      <c r="T27" s="197">
        <v>0.2</v>
      </c>
      <c r="U27" s="197"/>
      <c r="V27" s="197">
        <v>0.2</v>
      </c>
      <c r="W27" s="197"/>
      <c r="X27" s="197"/>
      <c r="Y27" s="197"/>
      <c r="Z27" s="197"/>
      <c r="AA27" s="197"/>
      <c r="AB27" s="197"/>
      <c r="AC27" s="197"/>
      <c r="AD27" s="197"/>
      <c r="AE27" s="197"/>
      <c r="AF27" s="197"/>
      <c r="AG27" s="197"/>
      <c r="AH27" s="197">
        <f t="shared" si="1"/>
        <v>1</v>
      </c>
      <c r="AI27" s="44">
        <f t="shared" si="1"/>
        <v>0</v>
      </c>
      <c r="AJ27" s="26" t="s">
        <v>88</v>
      </c>
      <c r="AK27" s="195" t="s">
        <v>82</v>
      </c>
      <c r="AL27" s="195" t="s">
        <v>82</v>
      </c>
      <c r="AM27" s="189" t="s">
        <v>83</v>
      </c>
      <c r="AN27" s="189" t="s">
        <v>74</v>
      </c>
      <c r="AO27" s="25" t="s">
        <v>84</v>
      </c>
      <c r="AP27" s="25" t="s">
        <v>49</v>
      </c>
      <c r="AQ27" s="72"/>
    </row>
    <row r="28" spans="1:101" s="46" customFormat="1" ht="76.5" customHeight="1" x14ac:dyDescent="0.25">
      <c r="A28" s="42" t="s">
        <v>41</v>
      </c>
      <c r="B28" s="43" t="s">
        <v>42</v>
      </c>
      <c r="C28" s="43">
        <v>526</v>
      </c>
      <c r="D28" s="192" t="s">
        <v>89</v>
      </c>
      <c r="E28" s="192" t="s">
        <v>90</v>
      </c>
      <c r="F28" s="23">
        <v>44607</v>
      </c>
      <c r="G28" s="23">
        <v>44742</v>
      </c>
      <c r="H28" s="271"/>
      <c r="I28" s="191">
        <v>0.1</v>
      </c>
      <c r="J28" s="197"/>
      <c r="K28" s="197"/>
      <c r="L28" s="197">
        <v>0.2</v>
      </c>
      <c r="M28" s="197"/>
      <c r="N28" s="197">
        <v>0.2</v>
      </c>
      <c r="O28" s="197"/>
      <c r="P28" s="197">
        <v>0.2</v>
      </c>
      <c r="Q28" s="197"/>
      <c r="R28" s="197">
        <v>0.2</v>
      </c>
      <c r="S28" s="197"/>
      <c r="T28" s="197">
        <v>0.2</v>
      </c>
      <c r="U28" s="197"/>
      <c r="V28" s="197"/>
      <c r="W28" s="197"/>
      <c r="X28" s="197"/>
      <c r="Y28" s="197"/>
      <c r="Z28" s="197"/>
      <c r="AA28" s="197"/>
      <c r="AB28" s="197"/>
      <c r="AC28" s="197"/>
      <c r="AD28" s="197"/>
      <c r="AE28" s="197"/>
      <c r="AF28" s="197"/>
      <c r="AG28" s="197"/>
      <c r="AH28" s="197">
        <f t="shared" si="1"/>
        <v>1</v>
      </c>
      <c r="AI28" s="44">
        <f t="shared" si="1"/>
        <v>0</v>
      </c>
      <c r="AJ28" s="26" t="s">
        <v>91</v>
      </c>
      <c r="AK28" s="195" t="s">
        <v>82</v>
      </c>
      <c r="AL28" s="195" t="s">
        <v>82</v>
      </c>
      <c r="AM28" s="189" t="s">
        <v>83</v>
      </c>
      <c r="AN28" s="189" t="s">
        <v>74</v>
      </c>
      <c r="AO28" s="25" t="s">
        <v>84</v>
      </c>
      <c r="AP28" s="25" t="s">
        <v>49</v>
      </c>
      <c r="AQ28" s="72"/>
    </row>
    <row r="29" spans="1:101" s="46" customFormat="1" ht="60.75" customHeight="1" x14ac:dyDescent="0.25">
      <c r="A29" s="42" t="s">
        <v>41</v>
      </c>
      <c r="B29" s="43" t="s">
        <v>42</v>
      </c>
      <c r="C29" s="43">
        <v>526</v>
      </c>
      <c r="D29" s="192" t="s">
        <v>92</v>
      </c>
      <c r="E29" s="192" t="s">
        <v>93</v>
      </c>
      <c r="F29" s="23">
        <v>44593</v>
      </c>
      <c r="G29" s="23">
        <v>44865</v>
      </c>
      <c r="H29" s="271"/>
      <c r="I29" s="191">
        <v>0.1</v>
      </c>
      <c r="J29" s="197"/>
      <c r="K29" s="197"/>
      <c r="L29" s="197">
        <v>0.2</v>
      </c>
      <c r="M29" s="197"/>
      <c r="N29" s="197"/>
      <c r="O29" s="197"/>
      <c r="P29" s="197">
        <v>0.2</v>
      </c>
      <c r="Q29" s="197"/>
      <c r="R29" s="197"/>
      <c r="S29" s="197"/>
      <c r="T29" s="197">
        <v>0.2</v>
      </c>
      <c r="U29" s="197"/>
      <c r="V29" s="197"/>
      <c r="W29" s="197"/>
      <c r="X29" s="197">
        <v>0.2</v>
      </c>
      <c r="Y29" s="197"/>
      <c r="Z29" s="197"/>
      <c r="AA29" s="197"/>
      <c r="AB29" s="197">
        <v>0.2</v>
      </c>
      <c r="AC29" s="197"/>
      <c r="AD29" s="197"/>
      <c r="AE29" s="197"/>
      <c r="AF29" s="197"/>
      <c r="AG29" s="197"/>
      <c r="AH29" s="197">
        <f t="shared" si="1"/>
        <v>1</v>
      </c>
      <c r="AI29" s="44">
        <f t="shared" si="1"/>
        <v>0</v>
      </c>
      <c r="AJ29" s="26" t="s">
        <v>94</v>
      </c>
      <c r="AK29" s="195" t="s">
        <v>82</v>
      </c>
      <c r="AL29" s="195" t="s">
        <v>82</v>
      </c>
      <c r="AM29" s="189" t="s">
        <v>83</v>
      </c>
      <c r="AN29" s="189" t="s">
        <v>74</v>
      </c>
      <c r="AO29" s="25" t="s">
        <v>84</v>
      </c>
      <c r="AP29" s="25" t="s">
        <v>49</v>
      </c>
      <c r="AQ29" s="72"/>
    </row>
    <row r="30" spans="1:101" s="46" customFormat="1" ht="148.5" customHeight="1" x14ac:dyDescent="0.25">
      <c r="A30" s="42" t="s">
        <v>41</v>
      </c>
      <c r="B30" s="43" t="s">
        <v>42</v>
      </c>
      <c r="C30" s="43">
        <v>526</v>
      </c>
      <c r="D30" s="192" t="s">
        <v>95</v>
      </c>
      <c r="E30" s="192" t="s">
        <v>96</v>
      </c>
      <c r="F30" s="23">
        <v>44593</v>
      </c>
      <c r="G30" s="23">
        <v>44711</v>
      </c>
      <c r="H30" s="271"/>
      <c r="I30" s="191">
        <v>0.1</v>
      </c>
      <c r="J30" s="197"/>
      <c r="K30" s="197"/>
      <c r="L30" s="197">
        <v>0.25</v>
      </c>
      <c r="M30" s="197"/>
      <c r="N30" s="197">
        <v>0.25</v>
      </c>
      <c r="O30" s="197"/>
      <c r="P30" s="197">
        <v>0.25</v>
      </c>
      <c r="Q30" s="197"/>
      <c r="R30" s="197">
        <v>0.25</v>
      </c>
      <c r="S30" s="197"/>
      <c r="T30" s="197"/>
      <c r="U30" s="197"/>
      <c r="V30" s="197"/>
      <c r="W30" s="197"/>
      <c r="X30" s="197"/>
      <c r="Y30" s="197"/>
      <c r="Z30" s="197"/>
      <c r="AA30" s="197"/>
      <c r="AB30" s="197"/>
      <c r="AC30" s="197"/>
      <c r="AD30" s="197"/>
      <c r="AE30" s="197"/>
      <c r="AF30" s="197"/>
      <c r="AG30" s="197"/>
      <c r="AH30" s="197">
        <f t="shared" si="1"/>
        <v>1</v>
      </c>
      <c r="AI30" s="44">
        <f t="shared" si="1"/>
        <v>0</v>
      </c>
      <c r="AJ30" s="26" t="s">
        <v>97</v>
      </c>
      <c r="AK30" s="195" t="s">
        <v>82</v>
      </c>
      <c r="AL30" s="195" t="s">
        <v>82</v>
      </c>
      <c r="AM30" s="189" t="s">
        <v>83</v>
      </c>
      <c r="AN30" s="189" t="s">
        <v>74</v>
      </c>
      <c r="AO30" s="25" t="s">
        <v>84</v>
      </c>
      <c r="AP30" s="25" t="s">
        <v>49</v>
      </c>
      <c r="AQ30" s="72"/>
    </row>
    <row r="31" spans="1:101" s="46" customFormat="1" ht="62.25" customHeight="1" x14ac:dyDescent="0.25">
      <c r="A31" s="42" t="s">
        <v>41</v>
      </c>
      <c r="B31" s="43" t="s">
        <v>42</v>
      </c>
      <c r="C31" s="43">
        <v>526</v>
      </c>
      <c r="D31" s="192" t="s">
        <v>98</v>
      </c>
      <c r="E31" s="192" t="s">
        <v>99</v>
      </c>
      <c r="F31" s="23">
        <v>44652</v>
      </c>
      <c r="G31" s="23">
        <v>44910</v>
      </c>
      <c r="H31" s="271"/>
      <c r="I31" s="191">
        <v>0.1</v>
      </c>
      <c r="J31" s="197"/>
      <c r="K31" s="197"/>
      <c r="L31" s="197"/>
      <c r="M31" s="197"/>
      <c r="N31" s="197"/>
      <c r="O31" s="197"/>
      <c r="P31" s="197">
        <v>0.2</v>
      </c>
      <c r="Q31" s="197"/>
      <c r="R31" s="197"/>
      <c r="S31" s="197"/>
      <c r="T31" s="197">
        <v>0.2</v>
      </c>
      <c r="U31" s="197"/>
      <c r="V31" s="197"/>
      <c r="W31" s="197"/>
      <c r="X31" s="197">
        <v>0.2</v>
      </c>
      <c r="Y31" s="197"/>
      <c r="Z31" s="197"/>
      <c r="AA31" s="197"/>
      <c r="AB31" s="197">
        <v>0.2</v>
      </c>
      <c r="AC31" s="197"/>
      <c r="AD31" s="197"/>
      <c r="AE31" s="197"/>
      <c r="AF31" s="197">
        <v>0.2</v>
      </c>
      <c r="AG31" s="197"/>
      <c r="AH31" s="197">
        <f t="shared" si="1"/>
        <v>1</v>
      </c>
      <c r="AI31" s="44">
        <f t="shared" si="1"/>
        <v>0</v>
      </c>
      <c r="AJ31" s="26" t="s">
        <v>100</v>
      </c>
      <c r="AK31" s="195" t="s">
        <v>82</v>
      </c>
      <c r="AL31" s="195" t="s">
        <v>82</v>
      </c>
      <c r="AM31" s="189" t="s">
        <v>83</v>
      </c>
      <c r="AN31" s="189" t="s">
        <v>74</v>
      </c>
      <c r="AO31" s="25" t="s">
        <v>84</v>
      </c>
      <c r="AP31" s="25" t="s">
        <v>49</v>
      </c>
      <c r="AQ31" s="72"/>
    </row>
    <row r="32" spans="1:101" s="46" customFormat="1" ht="71.25" customHeight="1" x14ac:dyDescent="0.25">
      <c r="A32" s="42" t="s">
        <v>41</v>
      </c>
      <c r="B32" s="43" t="s">
        <v>42</v>
      </c>
      <c r="C32" s="43">
        <v>526</v>
      </c>
      <c r="D32" s="192" t="s">
        <v>101</v>
      </c>
      <c r="E32" s="192" t="s">
        <v>102</v>
      </c>
      <c r="F32" s="23">
        <v>44621</v>
      </c>
      <c r="G32" s="23">
        <v>44926</v>
      </c>
      <c r="H32" s="271"/>
      <c r="I32" s="191">
        <v>0.15</v>
      </c>
      <c r="J32" s="197"/>
      <c r="K32" s="197"/>
      <c r="L32" s="197"/>
      <c r="M32" s="197"/>
      <c r="N32" s="197">
        <v>0.25</v>
      </c>
      <c r="O32" s="197"/>
      <c r="P32" s="197"/>
      <c r="Q32" s="197"/>
      <c r="R32" s="197"/>
      <c r="S32" s="197"/>
      <c r="T32" s="197">
        <v>0.25</v>
      </c>
      <c r="U32" s="197"/>
      <c r="V32" s="197"/>
      <c r="W32" s="197"/>
      <c r="X32" s="197"/>
      <c r="Y32" s="197"/>
      <c r="Z32" s="197">
        <v>0.25</v>
      </c>
      <c r="AA32" s="197"/>
      <c r="AB32" s="197"/>
      <c r="AC32" s="197"/>
      <c r="AD32" s="197"/>
      <c r="AE32" s="197"/>
      <c r="AF32" s="197">
        <v>0.25</v>
      </c>
      <c r="AG32" s="197"/>
      <c r="AH32" s="197">
        <f t="shared" si="1"/>
        <v>1</v>
      </c>
      <c r="AI32" s="44">
        <f t="shared" si="1"/>
        <v>0</v>
      </c>
      <c r="AJ32" s="26" t="s">
        <v>103</v>
      </c>
      <c r="AK32" s="195" t="s">
        <v>82</v>
      </c>
      <c r="AL32" s="195" t="s">
        <v>82</v>
      </c>
      <c r="AM32" s="189" t="s">
        <v>83</v>
      </c>
      <c r="AN32" s="189" t="s">
        <v>74</v>
      </c>
      <c r="AO32" s="25" t="s">
        <v>84</v>
      </c>
      <c r="AP32" s="25" t="s">
        <v>49</v>
      </c>
      <c r="AQ32" s="72"/>
    </row>
    <row r="33" spans="1:43" s="46" customFormat="1" ht="74.25" customHeight="1" x14ac:dyDescent="0.25">
      <c r="A33" s="42" t="s">
        <v>41</v>
      </c>
      <c r="B33" s="43" t="s">
        <v>42</v>
      </c>
      <c r="C33" s="43">
        <v>526</v>
      </c>
      <c r="D33" s="192" t="s">
        <v>104</v>
      </c>
      <c r="E33" s="192" t="s">
        <v>105</v>
      </c>
      <c r="F33" s="23">
        <v>44593</v>
      </c>
      <c r="G33" s="23">
        <v>44620</v>
      </c>
      <c r="H33" s="271">
        <f>SUM(I33:I55)</f>
        <v>1.0000000000000002</v>
      </c>
      <c r="I33" s="191">
        <v>0.05</v>
      </c>
      <c r="J33" s="197"/>
      <c r="K33" s="197"/>
      <c r="L33" s="197">
        <v>1</v>
      </c>
      <c r="M33" s="197"/>
      <c r="N33" s="197"/>
      <c r="O33" s="197"/>
      <c r="P33" s="197"/>
      <c r="Q33" s="197"/>
      <c r="R33" s="197"/>
      <c r="S33" s="197"/>
      <c r="T33" s="197"/>
      <c r="U33" s="197"/>
      <c r="V33" s="197"/>
      <c r="W33" s="197"/>
      <c r="X33" s="197"/>
      <c r="Y33" s="197"/>
      <c r="Z33" s="197"/>
      <c r="AA33" s="197"/>
      <c r="AB33" s="197"/>
      <c r="AC33" s="197"/>
      <c r="AD33" s="197"/>
      <c r="AE33" s="197"/>
      <c r="AF33" s="197"/>
      <c r="AG33" s="197"/>
      <c r="AH33" s="197">
        <f t="shared" si="1"/>
        <v>1</v>
      </c>
      <c r="AI33" s="44">
        <f t="shared" si="1"/>
        <v>0</v>
      </c>
      <c r="AJ33" s="26" t="s">
        <v>106</v>
      </c>
      <c r="AK33" s="195" t="s">
        <v>82</v>
      </c>
      <c r="AL33" s="195" t="s">
        <v>82</v>
      </c>
      <c r="AM33" s="189" t="s">
        <v>107</v>
      </c>
      <c r="AN33" s="189" t="s">
        <v>108</v>
      </c>
      <c r="AO33" s="25" t="s">
        <v>48</v>
      </c>
      <c r="AP33" s="25" t="s">
        <v>49</v>
      </c>
      <c r="AQ33" s="72"/>
    </row>
    <row r="34" spans="1:43" s="46" customFormat="1" ht="99.75" x14ac:dyDescent="0.25">
      <c r="A34" s="42" t="s">
        <v>41</v>
      </c>
      <c r="B34" s="43" t="s">
        <v>42</v>
      </c>
      <c r="C34" s="43">
        <v>526</v>
      </c>
      <c r="D34" s="192" t="s">
        <v>109</v>
      </c>
      <c r="E34" s="192" t="s">
        <v>110</v>
      </c>
      <c r="F34" s="23">
        <v>44621</v>
      </c>
      <c r="G34" s="23">
        <v>44651</v>
      </c>
      <c r="H34" s="271"/>
      <c r="I34" s="191">
        <v>0.03</v>
      </c>
      <c r="J34" s="197"/>
      <c r="K34" s="197"/>
      <c r="L34" s="197"/>
      <c r="M34" s="197"/>
      <c r="N34" s="197">
        <v>1</v>
      </c>
      <c r="O34" s="197"/>
      <c r="P34" s="197"/>
      <c r="Q34" s="197"/>
      <c r="R34" s="197"/>
      <c r="S34" s="197"/>
      <c r="T34" s="197"/>
      <c r="U34" s="197"/>
      <c r="V34" s="197"/>
      <c r="W34" s="197"/>
      <c r="X34" s="197"/>
      <c r="Y34" s="197"/>
      <c r="Z34" s="197"/>
      <c r="AA34" s="197"/>
      <c r="AB34" s="197"/>
      <c r="AC34" s="197"/>
      <c r="AD34" s="197"/>
      <c r="AE34" s="197"/>
      <c r="AF34" s="197"/>
      <c r="AG34" s="197"/>
      <c r="AH34" s="197">
        <f t="shared" si="1"/>
        <v>1</v>
      </c>
      <c r="AI34" s="44">
        <f t="shared" si="1"/>
        <v>0</v>
      </c>
      <c r="AJ34" s="26" t="s">
        <v>111</v>
      </c>
      <c r="AK34" s="195" t="s">
        <v>82</v>
      </c>
      <c r="AL34" s="195" t="s">
        <v>82</v>
      </c>
      <c r="AM34" s="189" t="s">
        <v>107</v>
      </c>
      <c r="AN34" s="189" t="s">
        <v>108</v>
      </c>
      <c r="AO34" s="25" t="s">
        <v>48</v>
      </c>
      <c r="AP34" s="25" t="s">
        <v>49</v>
      </c>
      <c r="AQ34" s="72"/>
    </row>
    <row r="35" spans="1:43" s="46" customFormat="1" ht="112.35" customHeight="1" x14ac:dyDescent="0.25">
      <c r="A35" s="42" t="s">
        <v>41</v>
      </c>
      <c r="B35" s="43" t="s">
        <v>42</v>
      </c>
      <c r="C35" s="43">
        <v>526</v>
      </c>
      <c r="D35" s="192" t="s">
        <v>112</v>
      </c>
      <c r="E35" s="192" t="s">
        <v>113</v>
      </c>
      <c r="F35" s="23">
        <v>44652</v>
      </c>
      <c r="G35" s="23">
        <v>44923</v>
      </c>
      <c r="H35" s="271"/>
      <c r="I35" s="191">
        <v>0.12</v>
      </c>
      <c r="J35" s="197"/>
      <c r="K35" s="197"/>
      <c r="L35" s="197"/>
      <c r="M35" s="197"/>
      <c r="N35" s="197"/>
      <c r="O35" s="197"/>
      <c r="P35" s="197"/>
      <c r="Q35" s="197"/>
      <c r="R35" s="197"/>
      <c r="S35" s="197"/>
      <c r="T35" s="197">
        <v>0.33333333333333337</v>
      </c>
      <c r="U35" s="197"/>
      <c r="V35" s="197"/>
      <c r="W35" s="197"/>
      <c r="X35" s="197"/>
      <c r="Y35" s="197"/>
      <c r="Z35" s="197">
        <v>0.33333333333333337</v>
      </c>
      <c r="AA35" s="197"/>
      <c r="AB35" s="197"/>
      <c r="AC35" s="197"/>
      <c r="AD35" s="197"/>
      <c r="AE35" s="197"/>
      <c r="AF35" s="197">
        <v>0.33333333333333337</v>
      </c>
      <c r="AG35" s="197"/>
      <c r="AH35" s="197">
        <f t="shared" si="1"/>
        <v>1</v>
      </c>
      <c r="AI35" s="44">
        <f t="shared" si="1"/>
        <v>0</v>
      </c>
      <c r="AJ35" s="26" t="s">
        <v>114</v>
      </c>
      <c r="AK35" s="195" t="s">
        <v>82</v>
      </c>
      <c r="AL35" s="195" t="s">
        <v>82</v>
      </c>
      <c r="AM35" s="189" t="s">
        <v>107</v>
      </c>
      <c r="AN35" s="189" t="s">
        <v>108</v>
      </c>
      <c r="AO35" s="25" t="s">
        <v>48</v>
      </c>
      <c r="AP35" s="25" t="s">
        <v>49</v>
      </c>
      <c r="AQ35" s="72"/>
    </row>
    <row r="36" spans="1:43" s="46" customFormat="1" ht="113.45" customHeight="1" x14ac:dyDescent="0.25">
      <c r="A36" s="42" t="s">
        <v>41</v>
      </c>
      <c r="B36" s="43" t="s">
        <v>42</v>
      </c>
      <c r="C36" s="43">
        <v>526</v>
      </c>
      <c r="D36" s="192" t="s">
        <v>115</v>
      </c>
      <c r="E36" s="192" t="s">
        <v>116</v>
      </c>
      <c r="F36" s="23">
        <v>44682</v>
      </c>
      <c r="G36" s="23">
        <v>44895</v>
      </c>
      <c r="H36" s="271"/>
      <c r="I36" s="191">
        <v>0.05</v>
      </c>
      <c r="J36" s="197"/>
      <c r="K36" s="197"/>
      <c r="L36" s="197"/>
      <c r="M36" s="197"/>
      <c r="N36" s="197"/>
      <c r="O36" s="197"/>
      <c r="P36" s="197"/>
      <c r="Q36" s="197"/>
      <c r="R36" s="197">
        <v>0.5</v>
      </c>
      <c r="S36" s="197"/>
      <c r="T36" s="197"/>
      <c r="U36" s="197"/>
      <c r="V36" s="197"/>
      <c r="W36" s="197"/>
      <c r="X36" s="197"/>
      <c r="Y36" s="197"/>
      <c r="Z36" s="197"/>
      <c r="AA36" s="197"/>
      <c r="AB36" s="197"/>
      <c r="AC36" s="197"/>
      <c r="AD36" s="197">
        <v>0.5</v>
      </c>
      <c r="AE36" s="197"/>
      <c r="AF36" s="197"/>
      <c r="AG36" s="197"/>
      <c r="AH36" s="197">
        <f t="shared" si="1"/>
        <v>1</v>
      </c>
      <c r="AI36" s="44">
        <f t="shared" si="1"/>
        <v>0</v>
      </c>
      <c r="AJ36" s="26" t="s">
        <v>117</v>
      </c>
      <c r="AK36" s="195" t="s">
        <v>82</v>
      </c>
      <c r="AL36" s="195" t="s">
        <v>82</v>
      </c>
      <c r="AM36" s="189" t="s">
        <v>107</v>
      </c>
      <c r="AN36" s="189" t="s">
        <v>108</v>
      </c>
      <c r="AO36" s="25" t="s">
        <v>48</v>
      </c>
      <c r="AP36" s="25" t="s">
        <v>49</v>
      </c>
      <c r="AQ36" s="72"/>
    </row>
    <row r="37" spans="1:43" s="46" customFormat="1" ht="57" x14ac:dyDescent="0.25">
      <c r="A37" s="42" t="s">
        <v>41</v>
      </c>
      <c r="B37" s="43" t="s">
        <v>42</v>
      </c>
      <c r="C37" s="43">
        <v>526</v>
      </c>
      <c r="D37" s="192" t="s">
        <v>118</v>
      </c>
      <c r="E37" s="192" t="s">
        <v>119</v>
      </c>
      <c r="F37" s="23">
        <v>44713</v>
      </c>
      <c r="G37" s="23">
        <v>44895</v>
      </c>
      <c r="H37" s="271"/>
      <c r="I37" s="191">
        <v>0.05</v>
      </c>
      <c r="J37" s="197"/>
      <c r="K37" s="197"/>
      <c r="L37" s="197"/>
      <c r="M37" s="197"/>
      <c r="N37" s="197"/>
      <c r="O37" s="197"/>
      <c r="P37" s="197"/>
      <c r="Q37" s="197"/>
      <c r="R37" s="197"/>
      <c r="S37" s="197"/>
      <c r="T37" s="197">
        <v>0.5</v>
      </c>
      <c r="U37" s="197"/>
      <c r="V37" s="197"/>
      <c r="W37" s="197"/>
      <c r="X37" s="197"/>
      <c r="Y37" s="197"/>
      <c r="Z37" s="197"/>
      <c r="AA37" s="197"/>
      <c r="AB37" s="197"/>
      <c r="AC37" s="197"/>
      <c r="AD37" s="197">
        <v>0.5</v>
      </c>
      <c r="AE37" s="197"/>
      <c r="AF37" s="197"/>
      <c r="AG37" s="197"/>
      <c r="AH37" s="197">
        <f t="shared" si="1"/>
        <v>1</v>
      </c>
      <c r="AI37" s="44">
        <f>+K37+M37+O37+Q37+S37+U37+W37+Y37+AA37+AC37+AE37+AG37</f>
        <v>0</v>
      </c>
      <c r="AJ37" s="26" t="s">
        <v>120</v>
      </c>
      <c r="AK37" s="195" t="s">
        <v>82</v>
      </c>
      <c r="AL37" s="195" t="s">
        <v>82</v>
      </c>
      <c r="AM37" s="189" t="s">
        <v>107</v>
      </c>
      <c r="AN37" s="189" t="s">
        <v>108</v>
      </c>
      <c r="AO37" s="25" t="s">
        <v>48</v>
      </c>
      <c r="AP37" s="25" t="s">
        <v>49</v>
      </c>
      <c r="AQ37" s="72"/>
    </row>
    <row r="38" spans="1:43" s="46" customFormat="1" ht="42.75" x14ac:dyDescent="0.25">
      <c r="A38" s="42" t="s">
        <v>41</v>
      </c>
      <c r="B38" s="43" t="s">
        <v>42</v>
      </c>
      <c r="C38" s="43">
        <v>526</v>
      </c>
      <c r="D38" s="192" t="s">
        <v>121</v>
      </c>
      <c r="E38" s="192" t="s">
        <v>122</v>
      </c>
      <c r="F38" s="23">
        <v>44682</v>
      </c>
      <c r="G38" s="23">
        <v>44804</v>
      </c>
      <c r="H38" s="271"/>
      <c r="I38" s="202">
        <v>2.5000000000000001E-2</v>
      </c>
      <c r="J38" s="197"/>
      <c r="K38" s="197"/>
      <c r="L38" s="197"/>
      <c r="M38" s="197"/>
      <c r="N38" s="197"/>
      <c r="O38" s="197"/>
      <c r="P38" s="197"/>
      <c r="Q38" s="197"/>
      <c r="R38" s="197">
        <v>0.1</v>
      </c>
      <c r="S38" s="197"/>
      <c r="T38" s="197">
        <v>0.2</v>
      </c>
      <c r="U38" s="197"/>
      <c r="V38" s="197">
        <v>0.2</v>
      </c>
      <c r="W38" s="197"/>
      <c r="X38" s="197">
        <v>0.5</v>
      </c>
      <c r="Y38" s="197"/>
      <c r="Z38" s="197"/>
      <c r="AA38" s="197"/>
      <c r="AB38" s="197"/>
      <c r="AC38" s="197"/>
      <c r="AD38" s="197"/>
      <c r="AE38" s="197"/>
      <c r="AF38" s="197"/>
      <c r="AG38" s="197"/>
      <c r="AH38" s="197">
        <f t="shared" si="1"/>
        <v>1</v>
      </c>
      <c r="AI38" s="44">
        <f>+K38+M38+O38+Q38+S38+U38+W38+Y38+AA38+AC38+AE38+AG38</f>
        <v>0</v>
      </c>
      <c r="AJ38" s="26" t="s">
        <v>120</v>
      </c>
      <c r="AK38" s="195" t="s">
        <v>82</v>
      </c>
      <c r="AL38" s="195" t="s">
        <v>82</v>
      </c>
      <c r="AM38" s="189" t="s">
        <v>107</v>
      </c>
      <c r="AN38" s="189" t="s">
        <v>108</v>
      </c>
      <c r="AO38" s="25" t="s">
        <v>48</v>
      </c>
      <c r="AP38" s="25" t="s">
        <v>49</v>
      </c>
      <c r="AQ38" s="72"/>
    </row>
    <row r="39" spans="1:43" s="46" customFormat="1" ht="57" x14ac:dyDescent="0.25">
      <c r="A39" s="42" t="s">
        <v>41</v>
      </c>
      <c r="B39" s="43" t="s">
        <v>42</v>
      </c>
      <c r="C39" s="43">
        <v>526</v>
      </c>
      <c r="D39" s="192" t="s">
        <v>121</v>
      </c>
      <c r="E39" s="192" t="s">
        <v>999</v>
      </c>
      <c r="F39" s="23">
        <v>44713</v>
      </c>
      <c r="G39" s="23">
        <v>44742</v>
      </c>
      <c r="H39" s="271"/>
      <c r="I39" s="202">
        <v>2.5000000000000001E-2</v>
      </c>
      <c r="J39" s="197"/>
      <c r="K39" s="197"/>
      <c r="L39" s="197"/>
      <c r="M39" s="197"/>
      <c r="N39" s="197"/>
      <c r="O39" s="197"/>
      <c r="P39" s="197"/>
      <c r="Q39" s="197"/>
      <c r="R39" s="197"/>
      <c r="S39" s="197"/>
      <c r="T39" s="197">
        <v>1</v>
      </c>
      <c r="U39" s="197"/>
      <c r="V39" s="197"/>
      <c r="W39" s="197"/>
      <c r="X39" s="197"/>
      <c r="Y39" s="197"/>
      <c r="Z39" s="197"/>
      <c r="AA39" s="197"/>
      <c r="AB39" s="197"/>
      <c r="AC39" s="197"/>
      <c r="AD39" s="197"/>
      <c r="AE39" s="197"/>
      <c r="AF39" s="197"/>
      <c r="AG39" s="197"/>
      <c r="AH39" s="197">
        <f t="shared" si="1"/>
        <v>1</v>
      </c>
      <c r="AI39" s="44">
        <f>+K39+M39+O39+Q39+S39+U39+W39+Y39+AA39+AC39+AE39+AG39</f>
        <v>0</v>
      </c>
      <c r="AJ39" s="26" t="s">
        <v>1000</v>
      </c>
      <c r="AK39" s="195" t="s">
        <v>82</v>
      </c>
      <c r="AL39" s="195" t="s">
        <v>82</v>
      </c>
      <c r="AM39" s="189" t="s">
        <v>293</v>
      </c>
      <c r="AN39" s="189" t="s">
        <v>294</v>
      </c>
      <c r="AO39" s="25" t="s">
        <v>48</v>
      </c>
      <c r="AP39" s="25" t="s">
        <v>49</v>
      </c>
      <c r="AQ39" s="72"/>
    </row>
    <row r="40" spans="1:43" s="46" customFormat="1" ht="42.75" x14ac:dyDescent="0.25">
      <c r="A40" s="42" t="s">
        <v>41</v>
      </c>
      <c r="B40" s="43" t="s">
        <v>42</v>
      </c>
      <c r="C40" s="43">
        <v>526</v>
      </c>
      <c r="D40" s="192" t="s">
        <v>123</v>
      </c>
      <c r="E40" s="192" t="s">
        <v>124</v>
      </c>
      <c r="F40" s="23">
        <v>44621</v>
      </c>
      <c r="G40" s="23">
        <v>44865</v>
      </c>
      <c r="H40" s="271"/>
      <c r="I40" s="191">
        <v>0.05</v>
      </c>
      <c r="J40" s="197"/>
      <c r="K40" s="197"/>
      <c r="L40" s="197"/>
      <c r="M40" s="197"/>
      <c r="N40" s="197"/>
      <c r="O40" s="197"/>
      <c r="P40" s="197">
        <v>0.5</v>
      </c>
      <c r="Q40" s="197"/>
      <c r="R40" s="197"/>
      <c r="S40" s="197"/>
      <c r="T40" s="197"/>
      <c r="U40" s="197"/>
      <c r="V40" s="197"/>
      <c r="W40" s="197"/>
      <c r="X40" s="197"/>
      <c r="Y40" s="197"/>
      <c r="Z40" s="197"/>
      <c r="AA40" s="197"/>
      <c r="AB40" s="197">
        <v>0.5</v>
      </c>
      <c r="AC40" s="197"/>
      <c r="AD40" s="197"/>
      <c r="AE40" s="197"/>
      <c r="AF40" s="197"/>
      <c r="AG40" s="197"/>
      <c r="AH40" s="197">
        <f t="shared" si="1"/>
        <v>1</v>
      </c>
      <c r="AI40" s="44">
        <f t="shared" si="1"/>
        <v>0</v>
      </c>
      <c r="AJ40" s="26" t="s">
        <v>120</v>
      </c>
      <c r="AK40" s="195" t="s">
        <v>82</v>
      </c>
      <c r="AL40" s="195" t="s">
        <v>82</v>
      </c>
      <c r="AM40" s="189" t="s">
        <v>107</v>
      </c>
      <c r="AN40" s="189" t="s">
        <v>108</v>
      </c>
      <c r="AO40" s="25" t="s">
        <v>48</v>
      </c>
      <c r="AP40" s="25" t="s">
        <v>49</v>
      </c>
      <c r="AQ40" s="72"/>
    </row>
    <row r="41" spans="1:43" s="46" customFormat="1" ht="60.75" customHeight="1" x14ac:dyDescent="0.25">
      <c r="A41" s="42" t="s">
        <v>41</v>
      </c>
      <c r="B41" s="43" t="s">
        <v>42</v>
      </c>
      <c r="C41" s="43">
        <v>526</v>
      </c>
      <c r="D41" s="192" t="s">
        <v>123</v>
      </c>
      <c r="E41" s="192" t="s">
        <v>125</v>
      </c>
      <c r="F41" s="23">
        <v>44713</v>
      </c>
      <c r="G41" s="23">
        <v>44773</v>
      </c>
      <c r="H41" s="271"/>
      <c r="I41" s="191">
        <v>0.05</v>
      </c>
      <c r="J41" s="197"/>
      <c r="K41" s="197"/>
      <c r="L41" s="197"/>
      <c r="M41" s="197"/>
      <c r="N41" s="197"/>
      <c r="O41" s="197"/>
      <c r="P41" s="197"/>
      <c r="Q41" s="197"/>
      <c r="R41" s="197"/>
      <c r="S41" s="197"/>
      <c r="T41" s="197">
        <v>0.2</v>
      </c>
      <c r="U41" s="197"/>
      <c r="V41" s="197">
        <v>0.8</v>
      </c>
      <c r="W41" s="197"/>
      <c r="X41" s="197"/>
      <c r="Y41" s="197"/>
      <c r="Z41" s="197"/>
      <c r="AA41" s="197"/>
      <c r="AB41" s="197"/>
      <c r="AC41" s="197"/>
      <c r="AD41" s="197"/>
      <c r="AE41" s="197"/>
      <c r="AF41" s="197"/>
      <c r="AG41" s="197"/>
      <c r="AH41" s="197">
        <f t="shared" si="1"/>
        <v>1</v>
      </c>
      <c r="AI41" s="44">
        <f t="shared" si="1"/>
        <v>0</v>
      </c>
      <c r="AJ41" s="26" t="s">
        <v>120</v>
      </c>
      <c r="AK41" s="195" t="s">
        <v>82</v>
      </c>
      <c r="AL41" s="195" t="s">
        <v>82</v>
      </c>
      <c r="AM41" s="189" t="s">
        <v>107</v>
      </c>
      <c r="AN41" s="189" t="s">
        <v>108</v>
      </c>
      <c r="AO41" s="25" t="s">
        <v>48</v>
      </c>
      <c r="AP41" s="25" t="s">
        <v>49</v>
      </c>
      <c r="AQ41" s="72"/>
    </row>
    <row r="42" spans="1:43" s="46" customFormat="1" ht="56.25" customHeight="1" x14ac:dyDescent="0.25">
      <c r="A42" s="42" t="s">
        <v>41</v>
      </c>
      <c r="B42" s="43" t="s">
        <v>42</v>
      </c>
      <c r="C42" s="43">
        <v>526</v>
      </c>
      <c r="D42" s="192" t="s">
        <v>123</v>
      </c>
      <c r="E42" s="192" t="s">
        <v>126</v>
      </c>
      <c r="F42" s="23">
        <v>44621</v>
      </c>
      <c r="G42" s="23">
        <v>44923</v>
      </c>
      <c r="H42" s="271"/>
      <c r="I42" s="191">
        <v>0.05</v>
      </c>
      <c r="J42" s="197"/>
      <c r="K42" s="197"/>
      <c r="L42" s="197"/>
      <c r="M42" s="197"/>
      <c r="N42" s="197">
        <v>0.1</v>
      </c>
      <c r="O42" s="197"/>
      <c r="P42" s="197"/>
      <c r="Q42" s="197"/>
      <c r="R42" s="197"/>
      <c r="S42" s="197"/>
      <c r="T42" s="197">
        <v>0.3</v>
      </c>
      <c r="U42" s="197"/>
      <c r="V42" s="197"/>
      <c r="W42" s="197"/>
      <c r="X42" s="197"/>
      <c r="Y42" s="197"/>
      <c r="Z42" s="197">
        <v>0.3</v>
      </c>
      <c r="AA42" s="197"/>
      <c r="AB42" s="197"/>
      <c r="AC42" s="197"/>
      <c r="AD42" s="197"/>
      <c r="AE42" s="197"/>
      <c r="AF42" s="197">
        <v>0.3</v>
      </c>
      <c r="AG42" s="197"/>
      <c r="AH42" s="197">
        <f t="shared" ref="AH42:AI79" si="2">+J42+L42+N42+P42+R42+T42+V42+X42+Z42+AB42+AD42+AF42</f>
        <v>1</v>
      </c>
      <c r="AI42" s="44">
        <f t="shared" si="2"/>
        <v>0</v>
      </c>
      <c r="AJ42" s="26" t="s">
        <v>127</v>
      </c>
      <c r="AK42" s="195" t="s">
        <v>82</v>
      </c>
      <c r="AL42" s="195" t="s">
        <v>82</v>
      </c>
      <c r="AM42" s="189" t="s">
        <v>107</v>
      </c>
      <c r="AN42" s="189" t="s">
        <v>108</v>
      </c>
      <c r="AO42" s="25" t="s">
        <v>48</v>
      </c>
      <c r="AP42" s="25" t="s">
        <v>49</v>
      </c>
      <c r="AQ42" s="72"/>
    </row>
    <row r="43" spans="1:43" s="46" customFormat="1" ht="99" customHeight="1" x14ac:dyDescent="0.25">
      <c r="A43" s="42" t="s">
        <v>41</v>
      </c>
      <c r="B43" s="43" t="s">
        <v>42</v>
      </c>
      <c r="C43" s="43">
        <v>526</v>
      </c>
      <c r="D43" s="192" t="s">
        <v>128</v>
      </c>
      <c r="E43" s="192" t="s">
        <v>129</v>
      </c>
      <c r="F43" s="23">
        <v>44621</v>
      </c>
      <c r="G43" s="23">
        <v>44711</v>
      </c>
      <c r="H43" s="271"/>
      <c r="I43" s="191">
        <v>0.01</v>
      </c>
      <c r="J43" s="197"/>
      <c r="K43" s="197"/>
      <c r="L43" s="197"/>
      <c r="M43" s="197"/>
      <c r="N43" s="197">
        <v>0.2</v>
      </c>
      <c r="O43" s="197"/>
      <c r="P43" s="197">
        <v>0.4</v>
      </c>
      <c r="Q43" s="197"/>
      <c r="R43" s="197">
        <v>0.4</v>
      </c>
      <c r="S43" s="197"/>
      <c r="T43" s="197"/>
      <c r="U43" s="197"/>
      <c r="V43" s="197"/>
      <c r="W43" s="197"/>
      <c r="X43" s="197"/>
      <c r="Y43" s="197"/>
      <c r="Z43" s="197"/>
      <c r="AA43" s="197"/>
      <c r="AB43" s="197"/>
      <c r="AC43" s="197"/>
      <c r="AD43" s="197"/>
      <c r="AE43" s="197"/>
      <c r="AF43" s="197"/>
      <c r="AG43" s="197"/>
      <c r="AH43" s="197">
        <f t="shared" si="2"/>
        <v>1</v>
      </c>
      <c r="AI43" s="44">
        <f t="shared" si="2"/>
        <v>0</v>
      </c>
      <c r="AJ43" s="26" t="s">
        <v>130</v>
      </c>
      <c r="AK43" s="195" t="s">
        <v>82</v>
      </c>
      <c r="AL43" s="195" t="s">
        <v>82</v>
      </c>
      <c r="AM43" s="189" t="s">
        <v>107</v>
      </c>
      <c r="AN43" s="189" t="s">
        <v>108</v>
      </c>
      <c r="AO43" s="25" t="s">
        <v>48</v>
      </c>
      <c r="AP43" s="25" t="s">
        <v>49</v>
      </c>
      <c r="AQ43" s="72"/>
    </row>
    <row r="44" spans="1:43" s="46" customFormat="1" ht="71.25" x14ac:dyDescent="0.25">
      <c r="A44" s="42" t="s">
        <v>41</v>
      </c>
      <c r="B44" s="43" t="s">
        <v>42</v>
      </c>
      <c r="C44" s="43">
        <v>526</v>
      </c>
      <c r="D44" s="192" t="s">
        <v>128</v>
      </c>
      <c r="E44" s="192" t="s">
        <v>131</v>
      </c>
      <c r="F44" s="23">
        <v>44621</v>
      </c>
      <c r="G44" s="23">
        <v>44681</v>
      </c>
      <c r="H44" s="271"/>
      <c r="I44" s="191">
        <v>0.01</v>
      </c>
      <c r="J44" s="197"/>
      <c r="K44" s="197"/>
      <c r="L44" s="197"/>
      <c r="M44" s="197"/>
      <c r="N44" s="197">
        <v>0.5</v>
      </c>
      <c r="O44" s="197"/>
      <c r="P44" s="197">
        <v>0.5</v>
      </c>
      <c r="Q44" s="197"/>
      <c r="R44" s="197"/>
      <c r="S44" s="197"/>
      <c r="T44" s="197"/>
      <c r="U44" s="197"/>
      <c r="V44" s="197"/>
      <c r="W44" s="197"/>
      <c r="X44" s="197"/>
      <c r="Y44" s="197"/>
      <c r="Z44" s="197"/>
      <c r="AA44" s="197"/>
      <c r="AB44" s="197"/>
      <c r="AC44" s="197"/>
      <c r="AD44" s="197"/>
      <c r="AE44" s="197"/>
      <c r="AF44" s="197"/>
      <c r="AG44" s="197"/>
      <c r="AH44" s="197">
        <f t="shared" si="2"/>
        <v>1</v>
      </c>
      <c r="AI44" s="44">
        <f t="shared" si="2"/>
        <v>0</v>
      </c>
      <c r="AJ44" s="26" t="s">
        <v>132</v>
      </c>
      <c r="AK44" s="195" t="s">
        <v>82</v>
      </c>
      <c r="AL44" s="195" t="s">
        <v>82</v>
      </c>
      <c r="AM44" s="189" t="s">
        <v>107</v>
      </c>
      <c r="AN44" s="189" t="s">
        <v>108</v>
      </c>
      <c r="AO44" s="25" t="s">
        <v>48</v>
      </c>
      <c r="AP44" s="25" t="s">
        <v>49</v>
      </c>
      <c r="AQ44" s="72"/>
    </row>
    <row r="45" spans="1:43" s="46" customFormat="1" ht="42.75" x14ac:dyDescent="0.25">
      <c r="A45" s="42" t="s">
        <v>41</v>
      </c>
      <c r="B45" s="43" t="s">
        <v>42</v>
      </c>
      <c r="C45" s="43">
        <v>526</v>
      </c>
      <c r="D45" s="192" t="s">
        <v>133</v>
      </c>
      <c r="E45" s="192" t="s">
        <v>134</v>
      </c>
      <c r="F45" s="23">
        <v>44593</v>
      </c>
      <c r="G45" s="23">
        <v>44923</v>
      </c>
      <c r="H45" s="271"/>
      <c r="I45" s="191">
        <v>0.01</v>
      </c>
      <c r="J45" s="197"/>
      <c r="K45" s="197"/>
      <c r="L45" s="197"/>
      <c r="M45" s="197"/>
      <c r="N45" s="197"/>
      <c r="O45" s="197"/>
      <c r="P45" s="197">
        <v>0.33333333333333337</v>
      </c>
      <c r="Q45" s="197"/>
      <c r="R45" s="197"/>
      <c r="S45" s="197"/>
      <c r="T45" s="197"/>
      <c r="U45" s="197"/>
      <c r="V45" s="197">
        <v>0.33333333333333337</v>
      </c>
      <c r="W45" s="197"/>
      <c r="X45" s="197"/>
      <c r="Y45" s="197"/>
      <c r="Z45" s="197"/>
      <c r="AA45" s="197"/>
      <c r="AB45" s="197">
        <v>0.33333333333333337</v>
      </c>
      <c r="AC45" s="197"/>
      <c r="AD45" s="197"/>
      <c r="AE45" s="197"/>
      <c r="AF45" s="197"/>
      <c r="AG45" s="197"/>
      <c r="AH45" s="197">
        <f t="shared" si="2"/>
        <v>1</v>
      </c>
      <c r="AI45" s="44">
        <f t="shared" si="2"/>
        <v>0</v>
      </c>
      <c r="AJ45" s="26" t="s">
        <v>135</v>
      </c>
      <c r="AK45" s="195" t="s">
        <v>82</v>
      </c>
      <c r="AL45" s="195" t="s">
        <v>82</v>
      </c>
      <c r="AM45" s="189" t="s">
        <v>107</v>
      </c>
      <c r="AN45" s="189" t="s">
        <v>108</v>
      </c>
      <c r="AO45" s="25" t="s">
        <v>48</v>
      </c>
      <c r="AP45" s="25" t="s">
        <v>49</v>
      </c>
      <c r="AQ45" s="72"/>
    </row>
    <row r="46" spans="1:43" s="46" customFormat="1" ht="99.75" x14ac:dyDescent="0.25">
      <c r="A46" s="42" t="s">
        <v>41</v>
      </c>
      <c r="B46" s="43" t="s">
        <v>42</v>
      </c>
      <c r="C46" s="43">
        <v>526</v>
      </c>
      <c r="D46" s="192" t="s">
        <v>136</v>
      </c>
      <c r="E46" s="192" t="s">
        <v>137</v>
      </c>
      <c r="F46" s="23">
        <v>44621</v>
      </c>
      <c r="G46" s="23">
        <v>44712</v>
      </c>
      <c r="H46" s="271"/>
      <c r="I46" s="191">
        <v>0.01</v>
      </c>
      <c r="J46" s="197"/>
      <c r="K46" s="197"/>
      <c r="L46" s="197"/>
      <c r="M46" s="197"/>
      <c r="N46" s="197">
        <v>0.25</v>
      </c>
      <c r="O46" s="197"/>
      <c r="P46" s="197">
        <v>0.25</v>
      </c>
      <c r="Q46" s="197"/>
      <c r="R46" s="197">
        <v>0.5</v>
      </c>
      <c r="S46" s="197"/>
      <c r="T46" s="197"/>
      <c r="U46" s="197"/>
      <c r="V46" s="197"/>
      <c r="W46" s="197"/>
      <c r="X46" s="197"/>
      <c r="Y46" s="197"/>
      <c r="Z46" s="197"/>
      <c r="AA46" s="197"/>
      <c r="AB46" s="197"/>
      <c r="AC46" s="197"/>
      <c r="AD46" s="197"/>
      <c r="AE46" s="197"/>
      <c r="AF46" s="197"/>
      <c r="AG46" s="197"/>
      <c r="AH46" s="197">
        <f t="shared" si="2"/>
        <v>1</v>
      </c>
      <c r="AI46" s="44">
        <f t="shared" si="2"/>
        <v>0</v>
      </c>
      <c r="AJ46" s="26" t="s">
        <v>138</v>
      </c>
      <c r="AK46" s="195" t="s">
        <v>82</v>
      </c>
      <c r="AL46" s="195" t="s">
        <v>82</v>
      </c>
      <c r="AM46" s="189" t="s">
        <v>107</v>
      </c>
      <c r="AN46" s="189" t="s">
        <v>108</v>
      </c>
      <c r="AO46" s="25" t="s">
        <v>48</v>
      </c>
      <c r="AP46" s="25" t="s">
        <v>49</v>
      </c>
      <c r="AQ46" s="72"/>
    </row>
    <row r="47" spans="1:43" s="46" customFormat="1" ht="42.75" x14ac:dyDescent="0.25">
      <c r="A47" s="42" t="s">
        <v>41</v>
      </c>
      <c r="B47" s="43" t="s">
        <v>42</v>
      </c>
      <c r="C47" s="43">
        <v>526</v>
      </c>
      <c r="D47" s="192" t="s">
        <v>128</v>
      </c>
      <c r="E47" s="192" t="s">
        <v>139</v>
      </c>
      <c r="F47" s="23">
        <v>44621</v>
      </c>
      <c r="G47" s="23">
        <v>44895</v>
      </c>
      <c r="H47" s="271"/>
      <c r="I47" s="191">
        <v>0.06</v>
      </c>
      <c r="J47" s="197"/>
      <c r="K47" s="197"/>
      <c r="L47" s="197"/>
      <c r="M47" s="197"/>
      <c r="N47" s="197">
        <v>0.1</v>
      </c>
      <c r="O47" s="197"/>
      <c r="P47" s="197">
        <v>0.1</v>
      </c>
      <c r="Q47" s="197"/>
      <c r="R47" s="197">
        <v>0.1</v>
      </c>
      <c r="S47" s="197"/>
      <c r="T47" s="197">
        <v>0.1</v>
      </c>
      <c r="U47" s="197"/>
      <c r="V47" s="197">
        <v>0.1</v>
      </c>
      <c r="W47" s="197"/>
      <c r="X47" s="197">
        <v>0.1</v>
      </c>
      <c r="Y47" s="197"/>
      <c r="Z47" s="197">
        <v>0.1</v>
      </c>
      <c r="AA47" s="197"/>
      <c r="AB47" s="197">
        <v>0.1</v>
      </c>
      <c r="AC47" s="197"/>
      <c r="AD47" s="197">
        <v>0.2</v>
      </c>
      <c r="AE47" s="197"/>
      <c r="AF47" s="197"/>
      <c r="AG47" s="197"/>
      <c r="AH47" s="197">
        <f t="shared" si="2"/>
        <v>1</v>
      </c>
      <c r="AI47" s="44">
        <f t="shared" si="2"/>
        <v>0</v>
      </c>
      <c r="AJ47" s="26" t="s">
        <v>140</v>
      </c>
      <c r="AK47" s="195" t="s">
        <v>82</v>
      </c>
      <c r="AL47" s="195" t="s">
        <v>82</v>
      </c>
      <c r="AM47" s="189" t="s">
        <v>107</v>
      </c>
      <c r="AN47" s="189" t="s">
        <v>108</v>
      </c>
      <c r="AO47" s="25" t="s">
        <v>48</v>
      </c>
      <c r="AP47" s="25" t="s">
        <v>49</v>
      </c>
      <c r="AQ47" s="72"/>
    </row>
    <row r="48" spans="1:43" s="46" customFormat="1" ht="42.75" x14ac:dyDescent="0.25">
      <c r="A48" s="42" t="s">
        <v>41</v>
      </c>
      <c r="B48" s="43" t="s">
        <v>42</v>
      </c>
      <c r="C48" s="43">
        <v>526</v>
      </c>
      <c r="D48" s="192" t="s">
        <v>128</v>
      </c>
      <c r="E48" s="192" t="s">
        <v>141</v>
      </c>
      <c r="F48" s="23">
        <v>44713</v>
      </c>
      <c r="G48" s="23">
        <v>44865</v>
      </c>
      <c r="H48" s="271"/>
      <c r="I48" s="191">
        <v>0.01</v>
      </c>
      <c r="J48" s="197"/>
      <c r="K48" s="197"/>
      <c r="L48" s="197"/>
      <c r="M48" s="197"/>
      <c r="N48" s="197"/>
      <c r="O48" s="197"/>
      <c r="P48" s="197"/>
      <c r="Q48" s="197"/>
      <c r="R48" s="197"/>
      <c r="S48" s="197"/>
      <c r="T48" s="197">
        <v>0.5</v>
      </c>
      <c r="U48" s="197"/>
      <c r="V48" s="197"/>
      <c r="W48" s="197"/>
      <c r="X48" s="197"/>
      <c r="Y48" s="197"/>
      <c r="Z48" s="197"/>
      <c r="AA48" s="197"/>
      <c r="AB48" s="197">
        <v>0.5</v>
      </c>
      <c r="AC48" s="197"/>
      <c r="AD48" s="197"/>
      <c r="AE48" s="197"/>
      <c r="AF48" s="197"/>
      <c r="AG48" s="197"/>
      <c r="AH48" s="197">
        <f t="shared" si="2"/>
        <v>1</v>
      </c>
      <c r="AI48" s="44">
        <f t="shared" si="2"/>
        <v>0</v>
      </c>
      <c r="AJ48" s="26" t="s">
        <v>142</v>
      </c>
      <c r="AK48" s="195" t="s">
        <v>82</v>
      </c>
      <c r="AL48" s="195" t="s">
        <v>82</v>
      </c>
      <c r="AM48" s="189" t="s">
        <v>107</v>
      </c>
      <c r="AN48" s="189" t="s">
        <v>108</v>
      </c>
      <c r="AO48" s="25" t="s">
        <v>48</v>
      </c>
      <c r="AP48" s="25" t="s">
        <v>49</v>
      </c>
      <c r="AQ48" s="72"/>
    </row>
    <row r="49" spans="1:43" s="46" customFormat="1" ht="57" x14ac:dyDescent="0.25">
      <c r="A49" s="42" t="s">
        <v>41</v>
      </c>
      <c r="B49" s="43" t="s">
        <v>42</v>
      </c>
      <c r="C49" s="43">
        <v>526</v>
      </c>
      <c r="D49" s="192" t="s">
        <v>128</v>
      </c>
      <c r="E49" s="192" t="s">
        <v>143</v>
      </c>
      <c r="F49" s="23">
        <v>44621</v>
      </c>
      <c r="G49" s="23">
        <v>44923</v>
      </c>
      <c r="H49" s="271"/>
      <c r="I49" s="191">
        <v>0.03</v>
      </c>
      <c r="J49" s="197"/>
      <c r="K49" s="197"/>
      <c r="L49" s="197"/>
      <c r="M49" s="197"/>
      <c r="N49" s="197">
        <v>0.1</v>
      </c>
      <c r="O49" s="197"/>
      <c r="P49" s="197"/>
      <c r="Q49" s="197"/>
      <c r="R49" s="197"/>
      <c r="S49" s="197"/>
      <c r="T49" s="197">
        <v>0.3</v>
      </c>
      <c r="U49" s="197"/>
      <c r="V49" s="197"/>
      <c r="W49" s="197"/>
      <c r="X49" s="197"/>
      <c r="Y49" s="197"/>
      <c r="Z49" s="197">
        <v>0.3</v>
      </c>
      <c r="AA49" s="197"/>
      <c r="AB49" s="197"/>
      <c r="AC49" s="197"/>
      <c r="AD49" s="197"/>
      <c r="AE49" s="197"/>
      <c r="AF49" s="197">
        <v>0.3</v>
      </c>
      <c r="AG49" s="197"/>
      <c r="AH49" s="197">
        <f t="shared" si="2"/>
        <v>1</v>
      </c>
      <c r="AI49" s="44">
        <f t="shared" si="2"/>
        <v>0</v>
      </c>
      <c r="AJ49" s="26" t="s">
        <v>144</v>
      </c>
      <c r="AK49" s="195" t="s">
        <v>82</v>
      </c>
      <c r="AL49" s="195" t="s">
        <v>82</v>
      </c>
      <c r="AM49" s="189" t="s">
        <v>107</v>
      </c>
      <c r="AN49" s="189" t="s">
        <v>108</v>
      </c>
      <c r="AO49" s="25" t="s">
        <v>48</v>
      </c>
      <c r="AP49" s="25" t="s">
        <v>49</v>
      </c>
      <c r="AQ49" s="72"/>
    </row>
    <row r="50" spans="1:43" s="46" customFormat="1" ht="85.5" x14ac:dyDescent="0.25">
      <c r="A50" s="42" t="s">
        <v>41</v>
      </c>
      <c r="B50" s="43" t="s">
        <v>42</v>
      </c>
      <c r="C50" s="43">
        <v>526</v>
      </c>
      <c r="D50" s="192" t="s">
        <v>128</v>
      </c>
      <c r="E50" s="192" t="s">
        <v>145</v>
      </c>
      <c r="F50" s="23">
        <v>44593</v>
      </c>
      <c r="G50" s="23">
        <v>44834</v>
      </c>
      <c r="H50" s="271"/>
      <c r="I50" s="191">
        <v>0.01</v>
      </c>
      <c r="J50" s="197"/>
      <c r="K50" s="197"/>
      <c r="L50" s="197"/>
      <c r="M50" s="197"/>
      <c r="N50" s="197">
        <v>0.5</v>
      </c>
      <c r="O50" s="197"/>
      <c r="P50" s="197"/>
      <c r="Q50" s="197"/>
      <c r="R50" s="197"/>
      <c r="S50" s="197"/>
      <c r="T50" s="197"/>
      <c r="U50" s="197"/>
      <c r="V50" s="197"/>
      <c r="W50" s="197"/>
      <c r="X50" s="197"/>
      <c r="Y50" s="197"/>
      <c r="Z50" s="197">
        <v>0.5</v>
      </c>
      <c r="AA50" s="197"/>
      <c r="AB50" s="197"/>
      <c r="AC50" s="197"/>
      <c r="AD50" s="197"/>
      <c r="AE50" s="197"/>
      <c r="AF50" s="197"/>
      <c r="AG50" s="197"/>
      <c r="AH50" s="197">
        <f t="shared" si="2"/>
        <v>1</v>
      </c>
      <c r="AI50" s="44">
        <f t="shared" si="2"/>
        <v>0</v>
      </c>
      <c r="AJ50" s="26" t="s">
        <v>146</v>
      </c>
      <c r="AK50" s="195" t="s">
        <v>82</v>
      </c>
      <c r="AL50" s="195" t="s">
        <v>82</v>
      </c>
      <c r="AM50" s="189" t="s">
        <v>107</v>
      </c>
      <c r="AN50" s="189" t="s">
        <v>108</v>
      </c>
      <c r="AO50" s="25" t="s">
        <v>48</v>
      </c>
      <c r="AP50" s="25" t="s">
        <v>49</v>
      </c>
      <c r="AQ50" s="72"/>
    </row>
    <row r="51" spans="1:43" s="46" customFormat="1" ht="57" x14ac:dyDescent="0.25">
      <c r="A51" s="42" t="s">
        <v>41</v>
      </c>
      <c r="B51" s="43" t="s">
        <v>42</v>
      </c>
      <c r="C51" s="43">
        <v>526</v>
      </c>
      <c r="D51" s="192" t="s">
        <v>147</v>
      </c>
      <c r="E51" s="192" t="s">
        <v>148</v>
      </c>
      <c r="F51" s="23">
        <v>44621</v>
      </c>
      <c r="G51" s="23">
        <v>44895</v>
      </c>
      <c r="H51" s="271"/>
      <c r="I51" s="191">
        <v>0.15</v>
      </c>
      <c r="J51" s="197"/>
      <c r="K51" s="197"/>
      <c r="L51" s="197"/>
      <c r="M51" s="197"/>
      <c r="N51" s="197"/>
      <c r="O51" s="197"/>
      <c r="P51" s="197">
        <v>0.33</v>
      </c>
      <c r="Q51" s="197"/>
      <c r="R51" s="197"/>
      <c r="S51" s="197"/>
      <c r="T51" s="197"/>
      <c r="U51" s="197"/>
      <c r="V51" s="197">
        <v>0.33</v>
      </c>
      <c r="W51" s="197"/>
      <c r="X51" s="197"/>
      <c r="Y51" s="197"/>
      <c r="Z51" s="197"/>
      <c r="AA51" s="197"/>
      <c r="AB51" s="197">
        <v>0.34</v>
      </c>
      <c r="AC51" s="197"/>
      <c r="AD51" s="197"/>
      <c r="AE51" s="197"/>
      <c r="AF51" s="197"/>
      <c r="AG51" s="197"/>
      <c r="AH51" s="197">
        <f t="shared" si="2"/>
        <v>1</v>
      </c>
      <c r="AI51" s="44">
        <f t="shared" si="2"/>
        <v>0</v>
      </c>
      <c r="AJ51" s="26" t="s">
        <v>149</v>
      </c>
      <c r="AK51" s="195" t="s">
        <v>82</v>
      </c>
      <c r="AL51" s="195" t="s">
        <v>82</v>
      </c>
      <c r="AM51" s="189" t="s">
        <v>107</v>
      </c>
      <c r="AN51" s="189" t="s">
        <v>108</v>
      </c>
      <c r="AO51" s="25" t="s">
        <v>48</v>
      </c>
      <c r="AP51" s="25" t="s">
        <v>49</v>
      </c>
      <c r="AQ51" s="72"/>
    </row>
    <row r="52" spans="1:43" s="46" customFormat="1" ht="42.75" x14ac:dyDescent="0.25">
      <c r="A52" s="42" t="s">
        <v>41</v>
      </c>
      <c r="B52" s="43" t="s">
        <v>42</v>
      </c>
      <c r="C52" s="43">
        <v>526</v>
      </c>
      <c r="D52" s="192" t="s">
        <v>150</v>
      </c>
      <c r="E52" s="192" t="s">
        <v>151</v>
      </c>
      <c r="F52" s="23">
        <v>44593</v>
      </c>
      <c r="G52" s="23">
        <v>44620</v>
      </c>
      <c r="H52" s="271"/>
      <c r="I52" s="191">
        <v>0.05</v>
      </c>
      <c r="J52" s="197"/>
      <c r="K52" s="197"/>
      <c r="L52" s="197">
        <v>1</v>
      </c>
      <c r="M52" s="197"/>
      <c r="N52" s="197"/>
      <c r="O52" s="197"/>
      <c r="P52" s="197"/>
      <c r="Q52" s="197"/>
      <c r="R52" s="197"/>
      <c r="S52" s="197"/>
      <c r="T52" s="197"/>
      <c r="U52" s="197"/>
      <c r="V52" s="197"/>
      <c r="W52" s="197"/>
      <c r="X52" s="197"/>
      <c r="Y52" s="197"/>
      <c r="Z52" s="197"/>
      <c r="AA52" s="197"/>
      <c r="AB52" s="197"/>
      <c r="AC52" s="197"/>
      <c r="AD52" s="197"/>
      <c r="AE52" s="197"/>
      <c r="AF52" s="197"/>
      <c r="AG52" s="197"/>
      <c r="AH52" s="197">
        <f t="shared" si="2"/>
        <v>1</v>
      </c>
      <c r="AI52" s="44">
        <f t="shared" si="2"/>
        <v>0</v>
      </c>
      <c r="AJ52" s="26" t="s">
        <v>152</v>
      </c>
      <c r="AK52" s="195" t="s">
        <v>82</v>
      </c>
      <c r="AL52" s="195" t="s">
        <v>82</v>
      </c>
      <c r="AM52" s="189" t="s">
        <v>107</v>
      </c>
      <c r="AN52" s="189" t="s">
        <v>108</v>
      </c>
      <c r="AO52" s="25" t="s">
        <v>48</v>
      </c>
      <c r="AP52" s="25" t="s">
        <v>49</v>
      </c>
      <c r="AQ52" s="72"/>
    </row>
    <row r="53" spans="1:43" s="46" customFormat="1" ht="71.25" x14ac:dyDescent="0.25">
      <c r="A53" s="42" t="s">
        <v>41</v>
      </c>
      <c r="B53" s="43" t="s">
        <v>42</v>
      </c>
      <c r="C53" s="43">
        <v>526</v>
      </c>
      <c r="D53" s="192" t="s">
        <v>150</v>
      </c>
      <c r="E53" s="192" t="s">
        <v>153</v>
      </c>
      <c r="F53" s="23">
        <v>44621</v>
      </c>
      <c r="G53" s="23">
        <v>44895</v>
      </c>
      <c r="H53" s="271"/>
      <c r="I53" s="191">
        <v>0.1</v>
      </c>
      <c r="J53" s="197"/>
      <c r="K53" s="197"/>
      <c r="L53" s="197"/>
      <c r="M53" s="197"/>
      <c r="N53" s="197"/>
      <c r="O53" s="197"/>
      <c r="P53" s="197"/>
      <c r="Q53" s="197"/>
      <c r="R53" s="197">
        <v>0.33333333333333337</v>
      </c>
      <c r="S53" s="197"/>
      <c r="T53" s="197"/>
      <c r="U53" s="197"/>
      <c r="V53" s="197"/>
      <c r="W53" s="197"/>
      <c r="X53" s="197">
        <v>0.33333333333333337</v>
      </c>
      <c r="Y53" s="197"/>
      <c r="Z53" s="197"/>
      <c r="AA53" s="197"/>
      <c r="AB53" s="197"/>
      <c r="AC53" s="197"/>
      <c r="AD53" s="197">
        <v>0.33333333333333337</v>
      </c>
      <c r="AE53" s="197"/>
      <c r="AF53" s="197"/>
      <c r="AG53" s="197"/>
      <c r="AH53" s="197">
        <f t="shared" si="2"/>
        <v>1</v>
      </c>
      <c r="AI53" s="44">
        <f t="shared" si="2"/>
        <v>0</v>
      </c>
      <c r="AJ53" s="26" t="s">
        <v>154</v>
      </c>
      <c r="AK53" s="195" t="s">
        <v>82</v>
      </c>
      <c r="AL53" s="195" t="s">
        <v>82</v>
      </c>
      <c r="AM53" s="189" t="s">
        <v>107</v>
      </c>
      <c r="AN53" s="189" t="s">
        <v>108</v>
      </c>
      <c r="AO53" s="25" t="s">
        <v>48</v>
      </c>
      <c r="AP53" s="25" t="s">
        <v>49</v>
      </c>
      <c r="AQ53" s="72"/>
    </row>
    <row r="54" spans="1:43" s="46" customFormat="1" ht="57" customHeight="1" x14ac:dyDescent="0.25">
      <c r="A54" s="42" t="s">
        <v>41</v>
      </c>
      <c r="B54" s="43" t="s">
        <v>42</v>
      </c>
      <c r="C54" s="43">
        <v>526</v>
      </c>
      <c r="D54" s="192" t="s">
        <v>155</v>
      </c>
      <c r="E54" s="192" t="s">
        <v>156</v>
      </c>
      <c r="F54" s="23">
        <v>44774</v>
      </c>
      <c r="G54" s="23">
        <v>44834</v>
      </c>
      <c r="H54" s="271"/>
      <c r="I54" s="191">
        <v>0.01</v>
      </c>
      <c r="J54" s="197"/>
      <c r="K54" s="197"/>
      <c r="L54" s="197"/>
      <c r="M54" s="197"/>
      <c r="N54" s="197"/>
      <c r="O54" s="197"/>
      <c r="P54" s="197"/>
      <c r="Q54" s="197"/>
      <c r="R54" s="197"/>
      <c r="S54" s="197"/>
      <c r="T54" s="197"/>
      <c r="U54" s="197"/>
      <c r="V54" s="197"/>
      <c r="W54" s="197"/>
      <c r="X54" s="197">
        <v>0.5</v>
      </c>
      <c r="Y54" s="197"/>
      <c r="Z54" s="197">
        <v>0.5</v>
      </c>
      <c r="AA54" s="197"/>
      <c r="AB54" s="197"/>
      <c r="AC54" s="197"/>
      <c r="AD54" s="197"/>
      <c r="AE54" s="197"/>
      <c r="AF54" s="197"/>
      <c r="AG54" s="197"/>
      <c r="AH54" s="197">
        <f t="shared" si="2"/>
        <v>1</v>
      </c>
      <c r="AI54" s="44">
        <f t="shared" si="2"/>
        <v>0</v>
      </c>
      <c r="AJ54" s="26" t="s">
        <v>157</v>
      </c>
      <c r="AK54" s="195" t="s">
        <v>82</v>
      </c>
      <c r="AL54" s="195" t="s">
        <v>82</v>
      </c>
      <c r="AM54" s="189" t="s">
        <v>107</v>
      </c>
      <c r="AN54" s="189" t="s">
        <v>108</v>
      </c>
      <c r="AO54" s="25" t="s">
        <v>48</v>
      </c>
      <c r="AP54" s="25" t="s">
        <v>49</v>
      </c>
      <c r="AQ54" s="72"/>
    </row>
    <row r="55" spans="1:43" s="46" customFormat="1" ht="53.25" customHeight="1" x14ac:dyDescent="0.25">
      <c r="A55" s="42" t="s">
        <v>41</v>
      </c>
      <c r="B55" s="43" t="s">
        <v>42</v>
      </c>
      <c r="C55" s="43">
        <v>526</v>
      </c>
      <c r="D55" s="192" t="s">
        <v>155</v>
      </c>
      <c r="E55" s="192" t="s">
        <v>158</v>
      </c>
      <c r="F55" s="23">
        <v>44621</v>
      </c>
      <c r="G55" s="23">
        <v>44923</v>
      </c>
      <c r="H55" s="271"/>
      <c r="I55" s="191">
        <v>0.04</v>
      </c>
      <c r="J55" s="197"/>
      <c r="K55" s="197"/>
      <c r="L55" s="197"/>
      <c r="M55" s="197"/>
      <c r="N55" s="197"/>
      <c r="O55" s="197"/>
      <c r="P55" s="197"/>
      <c r="Q55" s="197"/>
      <c r="R55" s="197"/>
      <c r="S55" s="197"/>
      <c r="T55" s="197">
        <v>0.5</v>
      </c>
      <c r="U55" s="197"/>
      <c r="V55" s="197"/>
      <c r="W55" s="197"/>
      <c r="X55" s="197"/>
      <c r="Y55" s="197"/>
      <c r="Z55" s="197"/>
      <c r="AA55" s="197"/>
      <c r="AB55" s="197"/>
      <c r="AC55" s="197"/>
      <c r="AD55" s="197"/>
      <c r="AE55" s="197"/>
      <c r="AF55" s="197">
        <v>0.5</v>
      </c>
      <c r="AG55" s="197"/>
      <c r="AH55" s="197">
        <f t="shared" si="2"/>
        <v>1</v>
      </c>
      <c r="AI55" s="44">
        <f t="shared" si="2"/>
        <v>0</v>
      </c>
      <c r="AJ55" s="26" t="s">
        <v>159</v>
      </c>
      <c r="AK55" s="195" t="s">
        <v>82</v>
      </c>
      <c r="AL55" s="195" t="s">
        <v>82</v>
      </c>
      <c r="AM55" s="189" t="s">
        <v>107</v>
      </c>
      <c r="AN55" s="189" t="s">
        <v>108</v>
      </c>
      <c r="AO55" s="25" t="s">
        <v>48</v>
      </c>
      <c r="AP55" s="25" t="s">
        <v>49</v>
      </c>
      <c r="AQ55" s="72"/>
    </row>
    <row r="56" spans="1:43" s="46" customFormat="1" ht="54.75" customHeight="1" x14ac:dyDescent="0.25">
      <c r="A56" s="42" t="s">
        <v>41</v>
      </c>
      <c r="B56" s="43" t="s">
        <v>42</v>
      </c>
      <c r="C56" s="43">
        <v>527</v>
      </c>
      <c r="D56" s="192" t="s">
        <v>160</v>
      </c>
      <c r="E56" s="192" t="s">
        <v>161</v>
      </c>
      <c r="F56" s="23">
        <v>44593</v>
      </c>
      <c r="G56" s="23">
        <v>44742</v>
      </c>
      <c r="H56" s="271">
        <f>SUM(I56:I71)</f>
        <v>1.0656000000000001</v>
      </c>
      <c r="I56" s="197">
        <v>6.6600000000000006E-2</v>
      </c>
      <c r="J56" s="197"/>
      <c r="K56" s="197"/>
      <c r="L56" s="197">
        <v>0.25</v>
      </c>
      <c r="M56" s="197"/>
      <c r="N56" s="197">
        <v>0.25</v>
      </c>
      <c r="O56" s="197"/>
      <c r="P56" s="197">
        <v>0.25</v>
      </c>
      <c r="Q56" s="197"/>
      <c r="R56" s="197"/>
      <c r="S56" s="197"/>
      <c r="T56" s="197">
        <v>0.25</v>
      </c>
      <c r="U56" s="197"/>
      <c r="V56" s="197"/>
      <c r="W56" s="197"/>
      <c r="X56" s="197"/>
      <c r="Y56" s="197"/>
      <c r="Z56" s="197"/>
      <c r="AA56" s="197"/>
      <c r="AB56" s="197"/>
      <c r="AC56" s="197"/>
      <c r="AD56" s="197"/>
      <c r="AE56" s="197"/>
      <c r="AF56" s="197"/>
      <c r="AG56" s="197"/>
      <c r="AH56" s="197">
        <f t="shared" si="2"/>
        <v>1</v>
      </c>
      <c r="AI56" s="44">
        <v>0</v>
      </c>
      <c r="AJ56" s="192" t="s">
        <v>162</v>
      </c>
      <c r="AK56" s="195" t="s">
        <v>82</v>
      </c>
      <c r="AL56" s="195" t="s">
        <v>82</v>
      </c>
      <c r="AM56" s="189" t="s">
        <v>59</v>
      </c>
      <c r="AN56" s="189" t="s">
        <v>163</v>
      </c>
      <c r="AO56" s="25" t="s">
        <v>48</v>
      </c>
      <c r="AP56" s="25" t="s">
        <v>49</v>
      </c>
      <c r="AQ56" s="72"/>
    </row>
    <row r="57" spans="1:43" s="46" customFormat="1" ht="54.75" customHeight="1" x14ac:dyDescent="0.25">
      <c r="A57" s="42" t="s">
        <v>41</v>
      </c>
      <c r="B57" s="43" t="s">
        <v>42</v>
      </c>
      <c r="C57" s="43">
        <v>527</v>
      </c>
      <c r="D57" s="192" t="s">
        <v>160</v>
      </c>
      <c r="E57" s="192" t="s">
        <v>164</v>
      </c>
      <c r="F57" s="23">
        <v>44562</v>
      </c>
      <c r="G57" s="23">
        <v>44895</v>
      </c>
      <c r="H57" s="271"/>
      <c r="I57" s="197">
        <v>6.6600000000000006E-2</v>
      </c>
      <c r="J57" s="197">
        <v>0.09</v>
      </c>
      <c r="K57" s="197"/>
      <c r="L57" s="197">
        <v>0.09</v>
      </c>
      <c r="M57" s="197"/>
      <c r="N57" s="197">
        <v>0.09</v>
      </c>
      <c r="O57" s="197"/>
      <c r="P57" s="197">
        <v>0.09</v>
      </c>
      <c r="Q57" s="197"/>
      <c r="R57" s="197">
        <v>0.09</v>
      </c>
      <c r="S57" s="197"/>
      <c r="T57" s="197">
        <v>0.09</v>
      </c>
      <c r="U57" s="197"/>
      <c r="V57" s="197">
        <v>0.09</v>
      </c>
      <c r="W57" s="197"/>
      <c r="X57" s="197">
        <v>0.09</v>
      </c>
      <c r="Y57" s="197"/>
      <c r="Z57" s="197">
        <v>0.09</v>
      </c>
      <c r="AA57" s="197"/>
      <c r="AB57" s="197">
        <v>0.09</v>
      </c>
      <c r="AC57" s="197"/>
      <c r="AD57" s="197">
        <v>0.1</v>
      </c>
      <c r="AE57" s="197"/>
      <c r="AF57" s="197"/>
      <c r="AG57" s="197"/>
      <c r="AH57" s="197">
        <f t="shared" si="2"/>
        <v>0.99999999999999978</v>
      </c>
      <c r="AI57" s="44">
        <v>0</v>
      </c>
      <c r="AJ57" s="192" t="s">
        <v>165</v>
      </c>
      <c r="AK57" s="195" t="s">
        <v>82</v>
      </c>
      <c r="AL57" s="195" t="s">
        <v>82</v>
      </c>
      <c r="AM57" s="189" t="s">
        <v>59</v>
      </c>
      <c r="AN57" s="189" t="s">
        <v>163</v>
      </c>
      <c r="AO57" s="25" t="s">
        <v>48</v>
      </c>
      <c r="AP57" s="25" t="s">
        <v>49</v>
      </c>
      <c r="AQ57" s="72"/>
    </row>
    <row r="58" spans="1:43" s="46" customFormat="1" ht="72" customHeight="1" x14ac:dyDescent="0.25">
      <c r="A58" s="42" t="s">
        <v>41</v>
      </c>
      <c r="B58" s="43" t="s">
        <v>42</v>
      </c>
      <c r="C58" s="43">
        <v>527</v>
      </c>
      <c r="D58" s="192" t="s">
        <v>160</v>
      </c>
      <c r="E58" s="192" t="s">
        <v>166</v>
      </c>
      <c r="F58" s="23">
        <v>44593</v>
      </c>
      <c r="G58" s="23">
        <v>44895</v>
      </c>
      <c r="H58" s="271"/>
      <c r="I58" s="197">
        <v>6.6600000000000006E-2</v>
      </c>
      <c r="J58" s="197"/>
      <c r="K58" s="197"/>
      <c r="L58" s="197">
        <v>0.1</v>
      </c>
      <c r="M58" s="197"/>
      <c r="N58" s="197">
        <v>0.1</v>
      </c>
      <c r="O58" s="197"/>
      <c r="P58" s="197">
        <v>0.1</v>
      </c>
      <c r="Q58" s="197"/>
      <c r="R58" s="197">
        <v>0.1</v>
      </c>
      <c r="S58" s="197"/>
      <c r="T58" s="197">
        <v>0.1</v>
      </c>
      <c r="U58" s="197"/>
      <c r="V58" s="197">
        <v>0.1</v>
      </c>
      <c r="W58" s="197"/>
      <c r="X58" s="197">
        <v>0.1</v>
      </c>
      <c r="Y58" s="197"/>
      <c r="Z58" s="197">
        <v>0.1</v>
      </c>
      <c r="AA58" s="197"/>
      <c r="AB58" s="197">
        <v>0.1</v>
      </c>
      <c r="AC58" s="197"/>
      <c r="AD58" s="197">
        <v>0.1</v>
      </c>
      <c r="AE58" s="197"/>
      <c r="AF58" s="197"/>
      <c r="AG58" s="197"/>
      <c r="AH58" s="197">
        <f t="shared" si="2"/>
        <v>0.99999999999999989</v>
      </c>
      <c r="AI58" s="44">
        <v>0</v>
      </c>
      <c r="AJ58" s="192" t="s">
        <v>167</v>
      </c>
      <c r="AK58" s="195" t="s">
        <v>82</v>
      </c>
      <c r="AL58" s="195" t="s">
        <v>82</v>
      </c>
      <c r="AM58" s="189" t="s">
        <v>59</v>
      </c>
      <c r="AN58" s="189" t="s">
        <v>163</v>
      </c>
      <c r="AO58" s="25" t="s">
        <v>48</v>
      </c>
      <c r="AP58" s="25" t="s">
        <v>49</v>
      </c>
      <c r="AQ58" s="72"/>
    </row>
    <row r="59" spans="1:43" s="46" customFormat="1" ht="54.75" customHeight="1" x14ac:dyDescent="0.25">
      <c r="A59" s="42" t="s">
        <v>41</v>
      </c>
      <c r="B59" s="43" t="s">
        <v>42</v>
      </c>
      <c r="C59" s="43">
        <v>527</v>
      </c>
      <c r="D59" s="192" t="s">
        <v>160</v>
      </c>
      <c r="E59" s="192" t="s">
        <v>168</v>
      </c>
      <c r="F59" s="23">
        <v>44743</v>
      </c>
      <c r="G59" s="23">
        <v>44804</v>
      </c>
      <c r="H59" s="271"/>
      <c r="I59" s="197">
        <v>6.6600000000000006E-2</v>
      </c>
      <c r="J59" s="197"/>
      <c r="K59" s="197"/>
      <c r="L59" s="197"/>
      <c r="M59" s="197"/>
      <c r="N59" s="197"/>
      <c r="O59" s="197"/>
      <c r="P59" s="197"/>
      <c r="Q59" s="197"/>
      <c r="R59" s="197"/>
      <c r="S59" s="197"/>
      <c r="T59" s="197"/>
      <c r="U59" s="197"/>
      <c r="V59" s="197">
        <v>0.5</v>
      </c>
      <c r="W59" s="197"/>
      <c r="X59" s="197">
        <v>0.5</v>
      </c>
      <c r="Y59" s="197"/>
      <c r="Z59" s="197"/>
      <c r="AA59" s="197"/>
      <c r="AB59" s="197"/>
      <c r="AC59" s="197"/>
      <c r="AD59" s="197"/>
      <c r="AE59" s="197"/>
      <c r="AF59" s="197"/>
      <c r="AG59" s="197"/>
      <c r="AH59" s="197">
        <f t="shared" si="2"/>
        <v>1</v>
      </c>
      <c r="AI59" s="44">
        <v>0</v>
      </c>
      <c r="AJ59" s="192" t="s">
        <v>169</v>
      </c>
      <c r="AK59" s="195" t="s">
        <v>82</v>
      </c>
      <c r="AL59" s="195" t="s">
        <v>82</v>
      </c>
      <c r="AM59" s="189" t="s">
        <v>59</v>
      </c>
      <c r="AN59" s="189" t="s">
        <v>163</v>
      </c>
      <c r="AO59" s="25" t="s">
        <v>48</v>
      </c>
      <c r="AP59" s="25" t="s">
        <v>49</v>
      </c>
      <c r="AQ59" s="72"/>
    </row>
    <row r="60" spans="1:43" s="46" customFormat="1" ht="54.75" customHeight="1" x14ac:dyDescent="0.25">
      <c r="A60" s="42" t="s">
        <v>41</v>
      </c>
      <c r="B60" s="43" t="s">
        <v>42</v>
      </c>
      <c r="C60" s="43">
        <v>527</v>
      </c>
      <c r="D60" s="192" t="s">
        <v>160</v>
      </c>
      <c r="E60" s="192" t="s">
        <v>170</v>
      </c>
      <c r="F60" s="23">
        <v>44652</v>
      </c>
      <c r="G60" s="23">
        <v>44864</v>
      </c>
      <c r="H60" s="271"/>
      <c r="I60" s="197">
        <v>6.6600000000000006E-2</v>
      </c>
      <c r="J60" s="197"/>
      <c r="K60" s="197"/>
      <c r="L60" s="197"/>
      <c r="M60" s="197"/>
      <c r="N60" s="197"/>
      <c r="O60" s="197"/>
      <c r="P60" s="197">
        <v>0.15</v>
      </c>
      <c r="Q60" s="197"/>
      <c r="R60" s="197">
        <v>0.15</v>
      </c>
      <c r="S60" s="197"/>
      <c r="T60" s="197">
        <v>0.15</v>
      </c>
      <c r="U60" s="197"/>
      <c r="V60" s="197">
        <v>0.15</v>
      </c>
      <c r="W60" s="197"/>
      <c r="X60" s="197">
        <v>0.15</v>
      </c>
      <c r="Y60" s="197"/>
      <c r="Z60" s="197">
        <v>0.15</v>
      </c>
      <c r="AA60" s="197"/>
      <c r="AB60" s="197">
        <v>0.1</v>
      </c>
      <c r="AC60" s="197"/>
      <c r="AD60" s="197"/>
      <c r="AE60" s="197"/>
      <c r="AF60" s="197"/>
      <c r="AG60" s="197"/>
      <c r="AH60" s="197">
        <f t="shared" si="2"/>
        <v>1</v>
      </c>
      <c r="AI60" s="44">
        <v>0</v>
      </c>
      <c r="AJ60" s="192" t="s">
        <v>171</v>
      </c>
      <c r="AK60" s="195" t="s">
        <v>82</v>
      </c>
      <c r="AL60" s="195" t="s">
        <v>82</v>
      </c>
      <c r="AM60" s="189" t="s">
        <v>59</v>
      </c>
      <c r="AN60" s="189" t="s">
        <v>163</v>
      </c>
      <c r="AO60" s="25" t="s">
        <v>48</v>
      </c>
      <c r="AP60" s="25" t="s">
        <v>49</v>
      </c>
      <c r="AQ60" s="72"/>
    </row>
    <row r="61" spans="1:43" s="46" customFormat="1" ht="54.75" customHeight="1" x14ac:dyDescent="0.25">
      <c r="A61" s="42" t="s">
        <v>41</v>
      </c>
      <c r="B61" s="43" t="s">
        <v>42</v>
      </c>
      <c r="C61" s="43">
        <v>527</v>
      </c>
      <c r="D61" s="192" t="s">
        <v>160</v>
      </c>
      <c r="E61" s="192" t="s">
        <v>172</v>
      </c>
      <c r="F61" s="23">
        <v>44621</v>
      </c>
      <c r="G61" s="23">
        <v>44712</v>
      </c>
      <c r="H61" s="271"/>
      <c r="I61" s="197">
        <v>6.6600000000000006E-2</v>
      </c>
      <c r="J61" s="197"/>
      <c r="K61" s="197"/>
      <c r="L61" s="197"/>
      <c r="M61" s="197"/>
      <c r="N61" s="197">
        <v>0.3</v>
      </c>
      <c r="O61" s="197"/>
      <c r="P61" s="197">
        <v>0.3</v>
      </c>
      <c r="Q61" s="197"/>
      <c r="R61" s="197">
        <v>0.4</v>
      </c>
      <c r="S61" s="197"/>
      <c r="T61" s="197"/>
      <c r="U61" s="197"/>
      <c r="V61" s="197"/>
      <c r="W61" s="197"/>
      <c r="X61" s="197"/>
      <c r="Y61" s="197"/>
      <c r="Z61" s="197"/>
      <c r="AA61" s="197"/>
      <c r="AB61" s="197"/>
      <c r="AC61" s="197"/>
      <c r="AD61" s="197"/>
      <c r="AE61" s="197"/>
      <c r="AF61" s="197"/>
      <c r="AG61" s="197"/>
      <c r="AH61" s="197">
        <f t="shared" si="2"/>
        <v>1</v>
      </c>
      <c r="AI61" s="44">
        <v>0</v>
      </c>
      <c r="AJ61" s="192" t="s">
        <v>173</v>
      </c>
      <c r="AK61" s="195" t="s">
        <v>82</v>
      </c>
      <c r="AL61" s="195" t="s">
        <v>82</v>
      </c>
      <c r="AM61" s="189" t="s">
        <v>59</v>
      </c>
      <c r="AN61" s="189" t="s">
        <v>163</v>
      </c>
      <c r="AO61" s="25" t="s">
        <v>48</v>
      </c>
      <c r="AP61" s="25" t="s">
        <v>49</v>
      </c>
      <c r="AQ61" s="72"/>
    </row>
    <row r="62" spans="1:43" s="46" customFormat="1" ht="54.75" customHeight="1" x14ac:dyDescent="0.25">
      <c r="A62" s="42" t="s">
        <v>41</v>
      </c>
      <c r="B62" s="43" t="s">
        <v>42</v>
      </c>
      <c r="C62" s="43">
        <v>527</v>
      </c>
      <c r="D62" s="192" t="s">
        <v>160</v>
      </c>
      <c r="E62" s="192" t="s">
        <v>174</v>
      </c>
      <c r="F62" s="23">
        <v>44621</v>
      </c>
      <c r="G62" s="23">
        <v>44712</v>
      </c>
      <c r="H62" s="271"/>
      <c r="I62" s="197">
        <v>6.6600000000000006E-2</v>
      </c>
      <c r="J62" s="197"/>
      <c r="K62" s="197"/>
      <c r="L62" s="197"/>
      <c r="M62" s="197"/>
      <c r="N62" s="197">
        <v>0.3</v>
      </c>
      <c r="O62" s="197"/>
      <c r="P62" s="197">
        <v>0.3</v>
      </c>
      <c r="Q62" s="197"/>
      <c r="R62" s="197">
        <v>0.4</v>
      </c>
      <c r="S62" s="197"/>
      <c r="T62" s="197"/>
      <c r="U62" s="197"/>
      <c r="V62" s="197"/>
      <c r="W62" s="197"/>
      <c r="X62" s="197"/>
      <c r="Y62" s="197"/>
      <c r="Z62" s="197"/>
      <c r="AA62" s="197"/>
      <c r="AB62" s="197"/>
      <c r="AC62" s="197"/>
      <c r="AD62" s="197"/>
      <c r="AE62" s="197"/>
      <c r="AF62" s="197"/>
      <c r="AG62" s="197"/>
      <c r="AH62" s="197">
        <f t="shared" si="2"/>
        <v>1</v>
      </c>
      <c r="AI62" s="44">
        <v>0</v>
      </c>
      <c r="AJ62" s="192" t="s">
        <v>175</v>
      </c>
      <c r="AK62" s="195" t="s">
        <v>82</v>
      </c>
      <c r="AL62" s="195" t="s">
        <v>82</v>
      </c>
      <c r="AM62" s="189" t="s">
        <v>59</v>
      </c>
      <c r="AN62" s="189" t="s">
        <v>163</v>
      </c>
      <c r="AO62" s="25" t="s">
        <v>48</v>
      </c>
      <c r="AP62" s="25" t="s">
        <v>49</v>
      </c>
      <c r="AQ62" s="72"/>
    </row>
    <row r="63" spans="1:43" s="46" customFormat="1" ht="54.75" customHeight="1" x14ac:dyDescent="0.25">
      <c r="A63" s="42" t="s">
        <v>41</v>
      </c>
      <c r="B63" s="43" t="s">
        <v>42</v>
      </c>
      <c r="C63" s="43">
        <v>527</v>
      </c>
      <c r="D63" s="192" t="s">
        <v>160</v>
      </c>
      <c r="E63" s="192" t="s">
        <v>176</v>
      </c>
      <c r="F63" s="23">
        <v>44713</v>
      </c>
      <c r="G63" s="23">
        <v>44804</v>
      </c>
      <c r="H63" s="271"/>
      <c r="I63" s="197">
        <v>6.6600000000000006E-2</v>
      </c>
      <c r="J63" s="197"/>
      <c r="K63" s="197"/>
      <c r="L63" s="197"/>
      <c r="M63" s="197"/>
      <c r="N63" s="197"/>
      <c r="O63" s="197"/>
      <c r="P63" s="197"/>
      <c r="Q63" s="197"/>
      <c r="R63" s="197"/>
      <c r="S63" s="197"/>
      <c r="T63" s="197">
        <v>0.3</v>
      </c>
      <c r="U63" s="197"/>
      <c r="V63" s="197">
        <v>0.3</v>
      </c>
      <c r="W63" s="197"/>
      <c r="X63" s="197">
        <v>0.4</v>
      </c>
      <c r="Y63" s="197"/>
      <c r="Z63" s="197"/>
      <c r="AA63" s="197"/>
      <c r="AB63" s="197"/>
      <c r="AC63" s="197"/>
      <c r="AD63" s="197"/>
      <c r="AE63" s="197"/>
      <c r="AF63" s="197"/>
      <c r="AG63" s="197"/>
      <c r="AH63" s="197">
        <f t="shared" si="2"/>
        <v>1</v>
      </c>
      <c r="AI63" s="44">
        <v>0</v>
      </c>
      <c r="AJ63" s="192" t="s">
        <v>177</v>
      </c>
      <c r="AK63" s="195" t="s">
        <v>82</v>
      </c>
      <c r="AL63" s="195" t="s">
        <v>82</v>
      </c>
      <c r="AM63" s="189" t="s">
        <v>59</v>
      </c>
      <c r="AN63" s="189" t="s">
        <v>163</v>
      </c>
      <c r="AO63" s="25" t="s">
        <v>48</v>
      </c>
      <c r="AP63" s="25" t="s">
        <v>49</v>
      </c>
      <c r="AQ63" s="72"/>
    </row>
    <row r="64" spans="1:43" s="46" customFormat="1" ht="54.75" customHeight="1" x14ac:dyDescent="0.25">
      <c r="A64" s="42" t="s">
        <v>41</v>
      </c>
      <c r="B64" s="43" t="s">
        <v>42</v>
      </c>
      <c r="C64" s="43">
        <v>527</v>
      </c>
      <c r="D64" s="192" t="s">
        <v>160</v>
      </c>
      <c r="E64" s="192" t="s">
        <v>178</v>
      </c>
      <c r="F64" s="23">
        <v>44593</v>
      </c>
      <c r="G64" s="23">
        <v>44773</v>
      </c>
      <c r="H64" s="271"/>
      <c r="I64" s="197">
        <v>6.6600000000000006E-2</v>
      </c>
      <c r="J64" s="197"/>
      <c r="K64" s="197"/>
      <c r="L64" s="197">
        <v>0.05</v>
      </c>
      <c r="M64" s="197"/>
      <c r="N64" s="197">
        <v>0.15</v>
      </c>
      <c r="O64" s="197"/>
      <c r="P64" s="197">
        <v>0.2</v>
      </c>
      <c r="Q64" s="197"/>
      <c r="R64" s="197">
        <v>0.2</v>
      </c>
      <c r="S64" s="197"/>
      <c r="T64" s="197">
        <v>0.2</v>
      </c>
      <c r="U64" s="197"/>
      <c r="V64" s="197">
        <v>0.2</v>
      </c>
      <c r="W64" s="197"/>
      <c r="X64" s="197"/>
      <c r="Y64" s="197"/>
      <c r="Z64" s="197"/>
      <c r="AA64" s="197"/>
      <c r="AB64" s="197"/>
      <c r="AC64" s="197"/>
      <c r="AD64" s="197"/>
      <c r="AE64" s="197"/>
      <c r="AF64" s="197"/>
      <c r="AG64" s="197"/>
      <c r="AH64" s="197">
        <f t="shared" si="2"/>
        <v>1</v>
      </c>
      <c r="AI64" s="44">
        <v>0</v>
      </c>
      <c r="AJ64" s="192" t="s">
        <v>179</v>
      </c>
      <c r="AK64" s="195" t="s">
        <v>82</v>
      </c>
      <c r="AL64" s="195" t="s">
        <v>82</v>
      </c>
      <c r="AM64" s="189" t="s">
        <v>59</v>
      </c>
      <c r="AN64" s="189" t="s">
        <v>163</v>
      </c>
      <c r="AO64" s="25" t="s">
        <v>48</v>
      </c>
      <c r="AP64" s="25" t="s">
        <v>49</v>
      </c>
      <c r="AQ64" s="72"/>
    </row>
    <row r="65" spans="1:101" s="46" customFormat="1" ht="54.75" customHeight="1" x14ac:dyDescent="0.25">
      <c r="A65" s="42" t="s">
        <v>41</v>
      </c>
      <c r="B65" s="43" t="s">
        <v>42</v>
      </c>
      <c r="C65" s="43">
        <v>527</v>
      </c>
      <c r="D65" s="192" t="s">
        <v>160</v>
      </c>
      <c r="E65" s="192" t="s">
        <v>180</v>
      </c>
      <c r="F65" s="23">
        <v>44593</v>
      </c>
      <c r="G65" s="23">
        <v>44773</v>
      </c>
      <c r="H65" s="271"/>
      <c r="I65" s="197">
        <v>6.6600000000000006E-2</v>
      </c>
      <c r="J65" s="197"/>
      <c r="K65" s="197"/>
      <c r="L65" s="197">
        <v>0.05</v>
      </c>
      <c r="M65" s="197"/>
      <c r="N65" s="197">
        <v>0.15</v>
      </c>
      <c r="O65" s="197"/>
      <c r="P65" s="197">
        <v>0.2</v>
      </c>
      <c r="Q65" s="197"/>
      <c r="R65" s="197">
        <v>0.2</v>
      </c>
      <c r="S65" s="197"/>
      <c r="T65" s="197">
        <v>0.2</v>
      </c>
      <c r="U65" s="197"/>
      <c r="V65" s="197">
        <v>0.2</v>
      </c>
      <c r="W65" s="197"/>
      <c r="X65" s="197"/>
      <c r="Y65" s="197"/>
      <c r="Z65" s="197"/>
      <c r="AA65" s="197"/>
      <c r="AB65" s="197"/>
      <c r="AC65" s="197"/>
      <c r="AD65" s="197"/>
      <c r="AE65" s="197"/>
      <c r="AF65" s="197"/>
      <c r="AG65" s="197"/>
      <c r="AH65" s="197">
        <f t="shared" si="2"/>
        <v>1</v>
      </c>
      <c r="AI65" s="44">
        <v>0</v>
      </c>
      <c r="AJ65" s="192" t="s">
        <v>179</v>
      </c>
      <c r="AK65" s="195" t="s">
        <v>82</v>
      </c>
      <c r="AL65" s="195" t="s">
        <v>82</v>
      </c>
      <c r="AM65" s="189" t="s">
        <v>59</v>
      </c>
      <c r="AN65" s="189" t="s">
        <v>163</v>
      </c>
      <c r="AO65" s="25" t="s">
        <v>48</v>
      </c>
      <c r="AP65" s="25" t="s">
        <v>49</v>
      </c>
      <c r="AQ65" s="72"/>
    </row>
    <row r="66" spans="1:101" s="46" customFormat="1" ht="54.75" customHeight="1" x14ac:dyDescent="0.25">
      <c r="A66" s="42" t="s">
        <v>41</v>
      </c>
      <c r="B66" s="43" t="s">
        <v>42</v>
      </c>
      <c r="C66" s="43">
        <v>527</v>
      </c>
      <c r="D66" s="192" t="s">
        <v>160</v>
      </c>
      <c r="E66" s="192" t="s">
        <v>181</v>
      </c>
      <c r="F66" s="23">
        <v>44593</v>
      </c>
      <c r="G66" s="23">
        <v>44773</v>
      </c>
      <c r="H66" s="271"/>
      <c r="I66" s="197">
        <v>6.6600000000000006E-2</v>
      </c>
      <c r="J66" s="197"/>
      <c r="K66" s="197"/>
      <c r="L66" s="197">
        <v>0.05</v>
      </c>
      <c r="M66" s="197"/>
      <c r="N66" s="197">
        <v>0.15</v>
      </c>
      <c r="O66" s="197"/>
      <c r="P66" s="197">
        <v>0.2</v>
      </c>
      <c r="Q66" s="197"/>
      <c r="R66" s="197">
        <v>0.2</v>
      </c>
      <c r="S66" s="197"/>
      <c r="T66" s="197">
        <v>0.2</v>
      </c>
      <c r="U66" s="197"/>
      <c r="V66" s="197">
        <v>0.2</v>
      </c>
      <c r="W66" s="197"/>
      <c r="X66" s="197"/>
      <c r="Y66" s="197"/>
      <c r="Z66" s="197"/>
      <c r="AA66" s="197"/>
      <c r="AB66" s="197"/>
      <c r="AC66" s="197"/>
      <c r="AD66" s="197"/>
      <c r="AE66" s="197"/>
      <c r="AF66" s="197"/>
      <c r="AG66" s="197"/>
      <c r="AH66" s="197">
        <f t="shared" si="2"/>
        <v>1</v>
      </c>
      <c r="AI66" s="44">
        <v>0</v>
      </c>
      <c r="AJ66" s="192" t="s">
        <v>179</v>
      </c>
      <c r="AK66" s="195" t="s">
        <v>82</v>
      </c>
      <c r="AL66" s="195" t="s">
        <v>82</v>
      </c>
      <c r="AM66" s="189" t="s">
        <v>59</v>
      </c>
      <c r="AN66" s="189" t="s">
        <v>163</v>
      </c>
      <c r="AO66" s="25" t="s">
        <v>48</v>
      </c>
      <c r="AP66" s="25" t="s">
        <v>49</v>
      </c>
      <c r="AQ66" s="72"/>
    </row>
    <row r="67" spans="1:101" s="75" customFormat="1" ht="122.45" customHeight="1" x14ac:dyDescent="0.25">
      <c r="A67" s="69" t="s">
        <v>41</v>
      </c>
      <c r="B67" s="70" t="s">
        <v>42</v>
      </c>
      <c r="C67" s="70">
        <v>527</v>
      </c>
      <c r="D67" s="71" t="s">
        <v>160</v>
      </c>
      <c r="E67" s="71" t="s">
        <v>181</v>
      </c>
      <c r="F67" s="93">
        <v>44593</v>
      </c>
      <c r="G67" s="93">
        <v>44834</v>
      </c>
      <c r="H67" s="271"/>
      <c r="I67" s="68">
        <v>6.6600000000000006E-2</v>
      </c>
      <c r="J67" s="68"/>
      <c r="K67" s="68"/>
      <c r="L67" s="68">
        <v>0.05</v>
      </c>
      <c r="M67" s="68"/>
      <c r="N67" s="68">
        <v>0.15</v>
      </c>
      <c r="O67" s="68"/>
      <c r="P67" s="68">
        <v>0.2</v>
      </c>
      <c r="Q67" s="68"/>
      <c r="R67" s="68">
        <v>0.2</v>
      </c>
      <c r="S67" s="68"/>
      <c r="T67" s="68">
        <v>0.2</v>
      </c>
      <c r="U67" s="68"/>
      <c r="V67" s="76">
        <v>0.05</v>
      </c>
      <c r="W67" s="68"/>
      <c r="X67" s="76">
        <v>0.05</v>
      </c>
      <c r="Y67" s="68"/>
      <c r="Z67" s="76">
        <v>0.1</v>
      </c>
      <c r="AA67" s="68"/>
      <c r="AB67" s="68"/>
      <c r="AC67" s="68"/>
      <c r="AD67" s="68"/>
      <c r="AE67" s="68"/>
      <c r="AF67" s="68"/>
      <c r="AG67" s="68"/>
      <c r="AH67" s="68">
        <f t="shared" si="2"/>
        <v>1.0000000000000002</v>
      </c>
      <c r="AI67" s="77">
        <v>0</v>
      </c>
      <c r="AJ67" s="71" t="s">
        <v>179</v>
      </c>
      <c r="AK67" s="80" t="s">
        <v>82</v>
      </c>
      <c r="AL67" s="80" t="s">
        <v>82</v>
      </c>
      <c r="AM67" s="78" t="s">
        <v>59</v>
      </c>
      <c r="AN67" s="78" t="s">
        <v>163</v>
      </c>
      <c r="AO67" s="79" t="s">
        <v>48</v>
      </c>
      <c r="AP67" s="79" t="s">
        <v>49</v>
      </c>
      <c r="AQ67" s="71" t="s">
        <v>1005</v>
      </c>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row>
    <row r="68" spans="1:101" s="46" customFormat="1" ht="54.75" customHeight="1" x14ac:dyDescent="0.25">
      <c r="A68" s="42" t="s">
        <v>41</v>
      </c>
      <c r="B68" s="43" t="s">
        <v>42</v>
      </c>
      <c r="C68" s="43">
        <v>527</v>
      </c>
      <c r="D68" s="192" t="s">
        <v>160</v>
      </c>
      <c r="E68" s="192" t="s">
        <v>182</v>
      </c>
      <c r="F68" s="23">
        <v>44593</v>
      </c>
      <c r="G68" s="23">
        <v>44773</v>
      </c>
      <c r="H68" s="271"/>
      <c r="I68" s="197">
        <v>6.6600000000000006E-2</v>
      </c>
      <c r="J68" s="197"/>
      <c r="K68" s="197"/>
      <c r="L68" s="197">
        <v>0.05</v>
      </c>
      <c r="M68" s="197"/>
      <c r="N68" s="197">
        <v>0.15</v>
      </c>
      <c r="O68" s="197"/>
      <c r="P68" s="197">
        <v>0.2</v>
      </c>
      <c r="Q68" s="197"/>
      <c r="R68" s="197">
        <v>0.2</v>
      </c>
      <c r="S68" s="197"/>
      <c r="T68" s="197">
        <v>0.2</v>
      </c>
      <c r="U68" s="197"/>
      <c r="V68" s="197">
        <v>0.2</v>
      </c>
      <c r="W68" s="197"/>
      <c r="X68" s="197"/>
      <c r="Y68" s="197"/>
      <c r="Z68" s="197"/>
      <c r="AA68" s="197"/>
      <c r="AB68" s="197"/>
      <c r="AC68" s="197"/>
      <c r="AD68" s="197"/>
      <c r="AE68" s="197"/>
      <c r="AF68" s="197"/>
      <c r="AG68" s="197"/>
      <c r="AH68" s="197">
        <f t="shared" si="2"/>
        <v>1</v>
      </c>
      <c r="AI68" s="44">
        <v>0</v>
      </c>
      <c r="AJ68" s="192" t="s">
        <v>179</v>
      </c>
      <c r="AK68" s="195" t="s">
        <v>82</v>
      </c>
      <c r="AL68" s="195" t="s">
        <v>82</v>
      </c>
      <c r="AM68" s="189" t="s">
        <v>59</v>
      </c>
      <c r="AN68" s="189" t="s">
        <v>163</v>
      </c>
      <c r="AO68" s="25" t="s">
        <v>48</v>
      </c>
      <c r="AP68" s="25" t="s">
        <v>49</v>
      </c>
      <c r="AQ68" s="72"/>
    </row>
    <row r="69" spans="1:101" s="46" customFormat="1" ht="54.75" customHeight="1" x14ac:dyDescent="0.25">
      <c r="A69" s="42" t="s">
        <v>41</v>
      </c>
      <c r="B69" s="43" t="s">
        <v>42</v>
      </c>
      <c r="C69" s="43">
        <v>527</v>
      </c>
      <c r="D69" s="192" t="s">
        <v>160</v>
      </c>
      <c r="E69" s="192" t="s">
        <v>183</v>
      </c>
      <c r="F69" s="23">
        <v>44593</v>
      </c>
      <c r="G69" s="23">
        <v>44773</v>
      </c>
      <c r="H69" s="271"/>
      <c r="I69" s="197">
        <v>6.6600000000000006E-2</v>
      </c>
      <c r="J69" s="197"/>
      <c r="K69" s="197"/>
      <c r="L69" s="197">
        <v>0.05</v>
      </c>
      <c r="M69" s="197"/>
      <c r="N69" s="197">
        <v>0.15</v>
      </c>
      <c r="O69" s="197"/>
      <c r="P69" s="197">
        <v>0.2</v>
      </c>
      <c r="Q69" s="197"/>
      <c r="R69" s="197">
        <v>0.2</v>
      </c>
      <c r="S69" s="197"/>
      <c r="T69" s="197">
        <v>0.2</v>
      </c>
      <c r="U69" s="197"/>
      <c r="V69" s="197">
        <v>0.2</v>
      </c>
      <c r="W69" s="197"/>
      <c r="X69" s="197"/>
      <c r="Y69" s="197"/>
      <c r="Z69" s="197"/>
      <c r="AA69" s="197"/>
      <c r="AB69" s="197"/>
      <c r="AC69" s="197"/>
      <c r="AD69" s="197"/>
      <c r="AE69" s="197"/>
      <c r="AF69" s="197"/>
      <c r="AG69" s="197"/>
      <c r="AH69" s="197">
        <f t="shared" si="2"/>
        <v>1</v>
      </c>
      <c r="AI69" s="44">
        <v>0</v>
      </c>
      <c r="AJ69" s="192" t="s">
        <v>179</v>
      </c>
      <c r="AK69" s="195" t="s">
        <v>82</v>
      </c>
      <c r="AL69" s="195" t="s">
        <v>82</v>
      </c>
      <c r="AM69" s="189" t="s">
        <v>59</v>
      </c>
      <c r="AN69" s="189" t="s">
        <v>163</v>
      </c>
      <c r="AO69" s="25" t="s">
        <v>48</v>
      </c>
      <c r="AP69" s="25" t="s">
        <v>49</v>
      </c>
      <c r="AQ69" s="72"/>
    </row>
    <row r="70" spans="1:101" s="46" customFormat="1" ht="54.75" customHeight="1" x14ac:dyDescent="0.25">
      <c r="A70" s="42" t="s">
        <v>41</v>
      </c>
      <c r="B70" s="43" t="s">
        <v>42</v>
      </c>
      <c r="C70" s="43">
        <v>527</v>
      </c>
      <c r="D70" s="192" t="s">
        <v>160</v>
      </c>
      <c r="E70" s="192" t="s">
        <v>184</v>
      </c>
      <c r="F70" s="23">
        <v>44713</v>
      </c>
      <c r="G70" s="23">
        <v>44834</v>
      </c>
      <c r="H70" s="271"/>
      <c r="I70" s="197">
        <v>6.6600000000000006E-2</v>
      </c>
      <c r="J70" s="197"/>
      <c r="K70" s="197"/>
      <c r="L70" s="197"/>
      <c r="M70" s="197"/>
      <c r="N70" s="197"/>
      <c r="O70" s="197"/>
      <c r="P70" s="197"/>
      <c r="Q70" s="197"/>
      <c r="R70" s="197"/>
      <c r="S70" s="197"/>
      <c r="T70" s="197">
        <v>0.1</v>
      </c>
      <c r="U70" s="197"/>
      <c r="V70" s="197">
        <v>0.25</v>
      </c>
      <c r="W70" s="197"/>
      <c r="X70" s="197">
        <v>0.25</v>
      </c>
      <c r="Y70" s="197"/>
      <c r="Z70" s="197">
        <v>0.4</v>
      </c>
      <c r="AA70" s="197"/>
      <c r="AB70" s="197"/>
      <c r="AC70" s="197"/>
      <c r="AD70" s="197"/>
      <c r="AE70" s="197"/>
      <c r="AF70" s="197"/>
      <c r="AG70" s="197"/>
      <c r="AH70" s="197">
        <f t="shared" si="2"/>
        <v>1</v>
      </c>
      <c r="AI70" s="44">
        <v>0</v>
      </c>
      <c r="AJ70" s="192" t="s">
        <v>185</v>
      </c>
      <c r="AK70" s="195" t="s">
        <v>82</v>
      </c>
      <c r="AL70" s="195" t="s">
        <v>82</v>
      </c>
      <c r="AM70" s="189" t="s">
        <v>59</v>
      </c>
      <c r="AN70" s="189" t="s">
        <v>163</v>
      </c>
      <c r="AO70" s="25" t="s">
        <v>48</v>
      </c>
      <c r="AP70" s="25" t="s">
        <v>49</v>
      </c>
      <c r="AQ70" s="72"/>
    </row>
    <row r="71" spans="1:101" s="46" customFormat="1" ht="54.75" customHeight="1" x14ac:dyDescent="0.25">
      <c r="A71" s="42" t="s">
        <v>41</v>
      </c>
      <c r="B71" s="43" t="s">
        <v>42</v>
      </c>
      <c r="C71" s="43">
        <v>527</v>
      </c>
      <c r="D71" s="192" t="s">
        <v>160</v>
      </c>
      <c r="E71" s="192" t="s">
        <v>186</v>
      </c>
      <c r="F71" s="23">
        <v>44713</v>
      </c>
      <c r="G71" s="23">
        <v>44834</v>
      </c>
      <c r="H71" s="271"/>
      <c r="I71" s="197">
        <v>6.6600000000000006E-2</v>
      </c>
      <c r="J71" s="197"/>
      <c r="K71" s="197"/>
      <c r="L71" s="197"/>
      <c r="M71" s="197"/>
      <c r="N71" s="197"/>
      <c r="O71" s="197"/>
      <c r="P71" s="197"/>
      <c r="Q71" s="197"/>
      <c r="R71" s="197"/>
      <c r="S71" s="197"/>
      <c r="T71" s="197">
        <v>0.1</v>
      </c>
      <c r="U71" s="197"/>
      <c r="V71" s="197">
        <v>0.25</v>
      </c>
      <c r="W71" s="197"/>
      <c r="X71" s="197">
        <v>0.25</v>
      </c>
      <c r="Y71" s="197"/>
      <c r="Z71" s="197">
        <v>0.4</v>
      </c>
      <c r="AA71" s="197"/>
      <c r="AB71" s="197"/>
      <c r="AC71" s="197"/>
      <c r="AD71" s="197"/>
      <c r="AE71" s="197"/>
      <c r="AF71" s="197"/>
      <c r="AG71" s="197"/>
      <c r="AH71" s="197">
        <f t="shared" si="2"/>
        <v>1</v>
      </c>
      <c r="AI71" s="44">
        <v>0</v>
      </c>
      <c r="AJ71" s="192" t="s">
        <v>185</v>
      </c>
      <c r="AK71" s="195" t="s">
        <v>82</v>
      </c>
      <c r="AL71" s="195" t="s">
        <v>82</v>
      </c>
      <c r="AM71" s="189" t="s">
        <v>59</v>
      </c>
      <c r="AN71" s="189" t="s">
        <v>163</v>
      </c>
      <c r="AO71" s="25" t="s">
        <v>48</v>
      </c>
      <c r="AP71" s="25" t="s">
        <v>49</v>
      </c>
      <c r="AQ71" s="72"/>
    </row>
    <row r="72" spans="1:101" s="46" customFormat="1" ht="42.75" customHeight="1" x14ac:dyDescent="0.25">
      <c r="A72" s="42" t="s">
        <v>41</v>
      </c>
      <c r="B72" s="43" t="s">
        <v>42</v>
      </c>
      <c r="C72" s="43">
        <v>527</v>
      </c>
      <c r="D72" s="192" t="s">
        <v>187</v>
      </c>
      <c r="E72" s="192" t="s">
        <v>188</v>
      </c>
      <c r="F72" s="23">
        <v>44593</v>
      </c>
      <c r="G72" s="23">
        <v>44680</v>
      </c>
      <c r="H72" s="271">
        <f>+I72+I73+I74+I75+I76</f>
        <v>1</v>
      </c>
      <c r="I72" s="191">
        <v>0.2</v>
      </c>
      <c r="J72" s="197"/>
      <c r="K72" s="197"/>
      <c r="L72" s="197">
        <v>0.15</v>
      </c>
      <c r="M72" s="197"/>
      <c r="N72" s="197">
        <v>0.35</v>
      </c>
      <c r="O72" s="197"/>
      <c r="P72" s="197">
        <v>0.5</v>
      </c>
      <c r="Q72" s="197"/>
      <c r="R72" s="197"/>
      <c r="S72" s="197"/>
      <c r="T72" s="197"/>
      <c r="U72" s="197"/>
      <c r="V72" s="197"/>
      <c r="W72" s="197"/>
      <c r="X72" s="197"/>
      <c r="Y72" s="197"/>
      <c r="Z72" s="197"/>
      <c r="AA72" s="197"/>
      <c r="AB72" s="197"/>
      <c r="AC72" s="197"/>
      <c r="AD72" s="197"/>
      <c r="AE72" s="197"/>
      <c r="AF72" s="197"/>
      <c r="AG72" s="197"/>
      <c r="AH72" s="197">
        <f t="shared" si="2"/>
        <v>1</v>
      </c>
      <c r="AI72" s="44">
        <v>0</v>
      </c>
      <c r="AJ72" s="27" t="s">
        <v>189</v>
      </c>
      <c r="AK72" s="195" t="s">
        <v>82</v>
      </c>
      <c r="AL72" s="195" t="s">
        <v>82</v>
      </c>
      <c r="AM72" s="189" t="s">
        <v>46</v>
      </c>
      <c r="AN72" s="189" t="s">
        <v>163</v>
      </c>
      <c r="AO72" s="25" t="s">
        <v>190</v>
      </c>
      <c r="AP72" s="25" t="s">
        <v>49</v>
      </c>
      <c r="AQ72" s="72"/>
    </row>
    <row r="73" spans="1:101" s="46" customFormat="1" ht="57" x14ac:dyDescent="0.25">
      <c r="A73" s="42" t="s">
        <v>41</v>
      </c>
      <c r="B73" s="43" t="s">
        <v>42</v>
      </c>
      <c r="C73" s="43">
        <v>527</v>
      </c>
      <c r="D73" s="192" t="s">
        <v>187</v>
      </c>
      <c r="E73" s="192" t="s">
        <v>191</v>
      </c>
      <c r="F73" s="23">
        <v>44564</v>
      </c>
      <c r="G73" s="23">
        <v>44925</v>
      </c>
      <c r="H73" s="271"/>
      <c r="I73" s="191">
        <v>0.2</v>
      </c>
      <c r="J73" s="197">
        <v>0.4</v>
      </c>
      <c r="K73" s="197"/>
      <c r="L73" s="197"/>
      <c r="M73" s="197"/>
      <c r="N73" s="197"/>
      <c r="O73" s="197"/>
      <c r="P73" s="197">
        <v>0.2</v>
      </c>
      <c r="Q73" s="197"/>
      <c r="R73" s="197"/>
      <c r="S73" s="197"/>
      <c r="T73" s="197"/>
      <c r="U73" s="197"/>
      <c r="V73" s="197"/>
      <c r="W73" s="197"/>
      <c r="X73" s="197">
        <v>0.2</v>
      </c>
      <c r="Y73" s="197"/>
      <c r="Z73" s="197"/>
      <c r="AA73" s="197"/>
      <c r="AB73" s="197"/>
      <c r="AC73" s="197"/>
      <c r="AD73" s="197"/>
      <c r="AE73" s="197"/>
      <c r="AF73" s="197">
        <v>0.2</v>
      </c>
      <c r="AG73" s="197"/>
      <c r="AH73" s="197">
        <f t="shared" si="2"/>
        <v>1</v>
      </c>
      <c r="AI73" s="44">
        <v>0</v>
      </c>
      <c r="AJ73" s="27" t="s">
        <v>192</v>
      </c>
      <c r="AK73" s="195" t="s">
        <v>82</v>
      </c>
      <c r="AL73" s="195" t="s">
        <v>82</v>
      </c>
      <c r="AM73" s="189" t="s">
        <v>46</v>
      </c>
      <c r="AN73" s="189" t="s">
        <v>163</v>
      </c>
      <c r="AO73" s="25" t="s">
        <v>190</v>
      </c>
      <c r="AP73" s="25" t="s">
        <v>49</v>
      </c>
      <c r="AQ73" s="72"/>
    </row>
    <row r="74" spans="1:101" s="46" customFormat="1" ht="57" x14ac:dyDescent="0.25">
      <c r="A74" s="42" t="s">
        <v>41</v>
      </c>
      <c r="B74" s="43" t="s">
        <v>42</v>
      </c>
      <c r="C74" s="43">
        <v>527</v>
      </c>
      <c r="D74" s="192" t="s">
        <v>187</v>
      </c>
      <c r="E74" s="192" t="s">
        <v>193</v>
      </c>
      <c r="F74" s="23">
        <v>44711</v>
      </c>
      <c r="G74" s="23">
        <v>44864</v>
      </c>
      <c r="H74" s="271"/>
      <c r="I74" s="191">
        <v>0.2</v>
      </c>
      <c r="J74" s="197"/>
      <c r="K74" s="197"/>
      <c r="L74" s="197"/>
      <c r="M74" s="197"/>
      <c r="N74" s="197"/>
      <c r="O74" s="197"/>
      <c r="P74" s="197"/>
      <c r="Q74" s="197"/>
      <c r="R74" s="197">
        <v>0.15</v>
      </c>
      <c r="S74" s="197"/>
      <c r="T74" s="197">
        <v>0.15</v>
      </c>
      <c r="U74" s="197"/>
      <c r="V74" s="197">
        <v>0.15</v>
      </c>
      <c r="W74" s="197"/>
      <c r="X74" s="197">
        <v>0.15</v>
      </c>
      <c r="Y74" s="197"/>
      <c r="Z74" s="197">
        <v>0.15</v>
      </c>
      <c r="AA74" s="197"/>
      <c r="AB74" s="197">
        <v>0.25</v>
      </c>
      <c r="AC74" s="197"/>
      <c r="AD74" s="197"/>
      <c r="AE74" s="197"/>
      <c r="AF74" s="197"/>
      <c r="AG74" s="197"/>
      <c r="AH74" s="197">
        <f t="shared" si="2"/>
        <v>1</v>
      </c>
      <c r="AI74" s="44">
        <v>0</v>
      </c>
      <c r="AJ74" s="27" t="s">
        <v>194</v>
      </c>
      <c r="AK74" s="195" t="s">
        <v>82</v>
      </c>
      <c r="AL74" s="195" t="s">
        <v>82</v>
      </c>
      <c r="AM74" s="189" t="s">
        <v>46</v>
      </c>
      <c r="AN74" s="189" t="s">
        <v>163</v>
      </c>
      <c r="AO74" s="25" t="s">
        <v>190</v>
      </c>
      <c r="AP74" s="25" t="s">
        <v>49</v>
      </c>
      <c r="AQ74" s="72"/>
    </row>
    <row r="75" spans="1:101" s="46" customFormat="1" ht="57" x14ac:dyDescent="0.25">
      <c r="A75" s="42" t="s">
        <v>41</v>
      </c>
      <c r="B75" s="43" t="s">
        <v>42</v>
      </c>
      <c r="C75" s="43">
        <v>527</v>
      </c>
      <c r="D75" s="192" t="s">
        <v>187</v>
      </c>
      <c r="E75" s="192" t="s">
        <v>195</v>
      </c>
      <c r="F75" s="23">
        <v>44743</v>
      </c>
      <c r="G75" s="23">
        <v>44772</v>
      </c>
      <c r="H75" s="271"/>
      <c r="I75" s="191">
        <v>0.2</v>
      </c>
      <c r="J75" s="197"/>
      <c r="K75" s="197"/>
      <c r="L75" s="197"/>
      <c r="M75" s="197"/>
      <c r="N75" s="197"/>
      <c r="O75" s="197"/>
      <c r="P75" s="197"/>
      <c r="Q75" s="197"/>
      <c r="R75" s="197"/>
      <c r="S75" s="197"/>
      <c r="T75" s="197"/>
      <c r="U75" s="197"/>
      <c r="V75" s="197">
        <v>1</v>
      </c>
      <c r="W75" s="197"/>
      <c r="X75" s="197"/>
      <c r="Y75" s="197"/>
      <c r="Z75" s="197"/>
      <c r="AA75" s="197"/>
      <c r="AB75" s="197"/>
      <c r="AC75" s="197"/>
      <c r="AD75" s="197"/>
      <c r="AE75" s="197"/>
      <c r="AF75" s="197"/>
      <c r="AG75" s="197"/>
      <c r="AH75" s="197">
        <f t="shared" si="2"/>
        <v>1</v>
      </c>
      <c r="AI75" s="44">
        <v>0</v>
      </c>
      <c r="AJ75" s="197" t="s">
        <v>196</v>
      </c>
      <c r="AK75" s="195" t="s">
        <v>82</v>
      </c>
      <c r="AL75" s="195" t="s">
        <v>82</v>
      </c>
      <c r="AM75" s="189" t="s">
        <v>46</v>
      </c>
      <c r="AN75" s="189" t="s">
        <v>163</v>
      </c>
      <c r="AO75" s="25" t="s">
        <v>190</v>
      </c>
      <c r="AP75" s="25" t="s">
        <v>49</v>
      </c>
      <c r="AQ75" s="72"/>
    </row>
    <row r="76" spans="1:101" s="46" customFormat="1" ht="95.25" customHeight="1" x14ac:dyDescent="0.25">
      <c r="A76" s="42" t="s">
        <v>41</v>
      </c>
      <c r="B76" s="43" t="s">
        <v>42</v>
      </c>
      <c r="C76" s="43">
        <v>527</v>
      </c>
      <c r="D76" s="192" t="s">
        <v>187</v>
      </c>
      <c r="E76" s="192" t="s">
        <v>197</v>
      </c>
      <c r="F76" s="23">
        <v>44683</v>
      </c>
      <c r="G76" s="23">
        <v>44834</v>
      </c>
      <c r="H76" s="271"/>
      <c r="I76" s="191">
        <v>0.2</v>
      </c>
      <c r="J76" s="197"/>
      <c r="K76" s="197"/>
      <c r="L76" s="197"/>
      <c r="M76" s="197"/>
      <c r="N76" s="197"/>
      <c r="O76" s="197"/>
      <c r="P76" s="197"/>
      <c r="Q76" s="197"/>
      <c r="R76" s="197">
        <v>0.2</v>
      </c>
      <c r="S76" s="197"/>
      <c r="T76" s="197">
        <v>0.2</v>
      </c>
      <c r="U76" s="197"/>
      <c r="V76" s="197">
        <v>0.2</v>
      </c>
      <c r="W76" s="197"/>
      <c r="X76" s="197">
        <v>0.2</v>
      </c>
      <c r="Y76" s="197"/>
      <c r="Z76" s="197">
        <v>0.2</v>
      </c>
      <c r="AA76" s="197"/>
      <c r="AB76" s="197"/>
      <c r="AC76" s="197"/>
      <c r="AD76" s="197"/>
      <c r="AE76" s="197"/>
      <c r="AF76" s="197"/>
      <c r="AG76" s="197"/>
      <c r="AH76" s="197">
        <f t="shared" si="2"/>
        <v>1</v>
      </c>
      <c r="AI76" s="44">
        <v>0</v>
      </c>
      <c r="AJ76" s="27" t="s">
        <v>198</v>
      </c>
      <c r="AK76" s="195" t="s">
        <v>82</v>
      </c>
      <c r="AL76" s="195" t="s">
        <v>82</v>
      </c>
      <c r="AM76" s="189" t="s">
        <v>46</v>
      </c>
      <c r="AN76" s="189" t="s">
        <v>163</v>
      </c>
      <c r="AO76" s="25" t="s">
        <v>190</v>
      </c>
      <c r="AP76" s="25" t="s">
        <v>49</v>
      </c>
      <c r="AQ76" s="72"/>
    </row>
    <row r="77" spans="1:101" s="46" customFormat="1" ht="60.75" customHeight="1" x14ac:dyDescent="0.25">
      <c r="A77" s="42" t="s">
        <v>41</v>
      </c>
      <c r="B77" s="43" t="s">
        <v>42</v>
      </c>
      <c r="C77" s="43">
        <v>527</v>
      </c>
      <c r="D77" s="192" t="s">
        <v>199</v>
      </c>
      <c r="E77" s="192" t="s">
        <v>200</v>
      </c>
      <c r="F77" s="23">
        <v>44621</v>
      </c>
      <c r="G77" s="23">
        <v>44651</v>
      </c>
      <c r="H77" s="271">
        <v>1</v>
      </c>
      <c r="I77" s="191">
        <v>0.3</v>
      </c>
      <c r="J77" s="197"/>
      <c r="K77" s="197"/>
      <c r="L77" s="197"/>
      <c r="M77" s="197"/>
      <c r="N77" s="197">
        <v>1</v>
      </c>
      <c r="O77" s="197"/>
      <c r="P77" s="197"/>
      <c r="Q77" s="197"/>
      <c r="R77" s="197"/>
      <c r="S77" s="197"/>
      <c r="T77" s="197"/>
      <c r="U77" s="197"/>
      <c r="V77" s="197"/>
      <c r="W77" s="197"/>
      <c r="X77" s="197"/>
      <c r="Y77" s="197"/>
      <c r="Z77" s="197"/>
      <c r="AA77" s="197"/>
      <c r="AB77" s="197"/>
      <c r="AC77" s="197"/>
      <c r="AD77" s="197"/>
      <c r="AE77" s="197"/>
      <c r="AF77" s="197"/>
      <c r="AG77" s="197"/>
      <c r="AH77" s="197">
        <f t="shared" si="2"/>
        <v>1</v>
      </c>
      <c r="AI77" s="44">
        <f t="shared" si="2"/>
        <v>0</v>
      </c>
      <c r="AJ77" s="27" t="s">
        <v>201</v>
      </c>
      <c r="AK77" s="195" t="s">
        <v>82</v>
      </c>
      <c r="AL77" s="195" t="s">
        <v>82</v>
      </c>
      <c r="AM77" s="189" t="s">
        <v>46</v>
      </c>
      <c r="AN77" s="189" t="s">
        <v>163</v>
      </c>
      <c r="AO77" s="25" t="s">
        <v>190</v>
      </c>
      <c r="AP77" s="25" t="s">
        <v>49</v>
      </c>
      <c r="AQ77" s="72"/>
    </row>
    <row r="78" spans="1:101" s="46" customFormat="1" ht="60.75" customHeight="1" x14ac:dyDescent="0.25">
      <c r="A78" s="42" t="s">
        <v>41</v>
      </c>
      <c r="B78" s="43" t="s">
        <v>42</v>
      </c>
      <c r="C78" s="43">
        <v>527</v>
      </c>
      <c r="D78" s="192" t="s">
        <v>199</v>
      </c>
      <c r="E78" s="192" t="s">
        <v>202</v>
      </c>
      <c r="F78" s="23">
        <v>44652</v>
      </c>
      <c r="G78" s="23">
        <v>44925</v>
      </c>
      <c r="H78" s="271"/>
      <c r="I78" s="191">
        <v>0.5</v>
      </c>
      <c r="J78" s="197"/>
      <c r="K78" s="197"/>
      <c r="L78" s="197"/>
      <c r="M78" s="197"/>
      <c r="N78" s="197"/>
      <c r="O78" s="197"/>
      <c r="P78" s="197">
        <v>0.1</v>
      </c>
      <c r="Q78" s="197"/>
      <c r="R78" s="197">
        <v>0.1</v>
      </c>
      <c r="S78" s="197"/>
      <c r="T78" s="197">
        <v>0.1</v>
      </c>
      <c r="U78" s="197"/>
      <c r="V78" s="197">
        <v>0.1</v>
      </c>
      <c r="W78" s="197"/>
      <c r="X78" s="197">
        <v>0.1</v>
      </c>
      <c r="Y78" s="197"/>
      <c r="Z78" s="197">
        <v>0.15</v>
      </c>
      <c r="AA78" s="197"/>
      <c r="AB78" s="197">
        <v>0.1</v>
      </c>
      <c r="AC78" s="197"/>
      <c r="AD78" s="197">
        <v>0.1</v>
      </c>
      <c r="AE78" s="197"/>
      <c r="AF78" s="197">
        <v>0.15</v>
      </c>
      <c r="AG78" s="197"/>
      <c r="AH78" s="197">
        <f t="shared" si="2"/>
        <v>1</v>
      </c>
      <c r="AI78" s="44">
        <f t="shared" si="2"/>
        <v>0</v>
      </c>
      <c r="AJ78" s="27" t="s">
        <v>203</v>
      </c>
      <c r="AK78" s="195" t="s">
        <v>82</v>
      </c>
      <c r="AL78" s="195" t="s">
        <v>82</v>
      </c>
      <c r="AM78" s="189" t="s">
        <v>46</v>
      </c>
      <c r="AN78" s="189" t="s">
        <v>163</v>
      </c>
      <c r="AO78" s="25" t="s">
        <v>190</v>
      </c>
      <c r="AP78" s="25" t="s">
        <v>49</v>
      </c>
      <c r="AQ78" s="72"/>
    </row>
    <row r="79" spans="1:101" s="46" customFormat="1" ht="71.25" x14ac:dyDescent="0.25">
      <c r="A79" s="42" t="s">
        <v>41</v>
      </c>
      <c r="B79" s="43" t="s">
        <v>42</v>
      </c>
      <c r="C79" s="43">
        <v>527</v>
      </c>
      <c r="D79" s="192" t="s">
        <v>199</v>
      </c>
      <c r="E79" s="192" t="s">
        <v>204</v>
      </c>
      <c r="F79" s="23">
        <v>44805</v>
      </c>
      <c r="G79" s="23">
        <v>44925</v>
      </c>
      <c r="H79" s="271"/>
      <c r="I79" s="197">
        <v>0.2</v>
      </c>
      <c r="J79" s="197"/>
      <c r="K79" s="197"/>
      <c r="L79" s="197"/>
      <c r="M79" s="197"/>
      <c r="N79" s="197"/>
      <c r="O79" s="197"/>
      <c r="P79" s="197"/>
      <c r="Q79" s="197"/>
      <c r="R79" s="197"/>
      <c r="S79" s="197"/>
      <c r="T79" s="197"/>
      <c r="U79" s="197"/>
      <c r="V79" s="197"/>
      <c r="W79" s="197"/>
      <c r="X79" s="197"/>
      <c r="Y79" s="197"/>
      <c r="Z79" s="197">
        <v>0.5</v>
      </c>
      <c r="AA79" s="197"/>
      <c r="AB79" s="197"/>
      <c r="AC79" s="197"/>
      <c r="AD79" s="197"/>
      <c r="AE79" s="197"/>
      <c r="AF79" s="197">
        <v>0.5</v>
      </c>
      <c r="AG79" s="197"/>
      <c r="AH79" s="197">
        <f t="shared" si="2"/>
        <v>1</v>
      </c>
      <c r="AI79" s="44">
        <f t="shared" si="2"/>
        <v>0</v>
      </c>
      <c r="AJ79" s="27" t="s">
        <v>205</v>
      </c>
      <c r="AK79" s="195" t="s">
        <v>82</v>
      </c>
      <c r="AL79" s="195" t="s">
        <v>82</v>
      </c>
      <c r="AM79" s="189" t="s">
        <v>46</v>
      </c>
      <c r="AN79" s="189" t="s">
        <v>163</v>
      </c>
      <c r="AO79" s="25" t="s">
        <v>190</v>
      </c>
      <c r="AP79" s="25" t="s">
        <v>49</v>
      </c>
      <c r="AQ79" s="72"/>
    </row>
    <row r="80" spans="1:101" s="46" customFormat="1" ht="42.75" x14ac:dyDescent="0.25">
      <c r="A80" s="42" t="s">
        <v>41</v>
      </c>
      <c r="B80" s="43" t="s">
        <v>42</v>
      </c>
      <c r="C80" s="43">
        <v>528</v>
      </c>
      <c r="D80" s="192" t="s">
        <v>206</v>
      </c>
      <c r="E80" s="192" t="s">
        <v>207</v>
      </c>
      <c r="F80" s="23">
        <v>44564</v>
      </c>
      <c r="G80" s="23">
        <v>44925</v>
      </c>
      <c r="H80" s="271">
        <f>+I80+I81+I82+I83+I84+I85</f>
        <v>1</v>
      </c>
      <c r="I80" s="197">
        <v>0.2</v>
      </c>
      <c r="J80" s="197">
        <v>0.05</v>
      </c>
      <c r="K80" s="197"/>
      <c r="L80" s="197">
        <v>0.08</v>
      </c>
      <c r="M80" s="197"/>
      <c r="N80" s="197">
        <v>0.08</v>
      </c>
      <c r="O80" s="197"/>
      <c r="P80" s="197">
        <v>0.1</v>
      </c>
      <c r="Q80" s="197"/>
      <c r="R80" s="197">
        <v>0.1</v>
      </c>
      <c r="S80" s="197"/>
      <c r="T80" s="197">
        <v>0.09</v>
      </c>
      <c r="U80" s="197"/>
      <c r="V80" s="197">
        <v>0.09</v>
      </c>
      <c r="W80" s="197"/>
      <c r="X80" s="197">
        <v>0.09</v>
      </c>
      <c r="Y80" s="197"/>
      <c r="Z80" s="197">
        <v>0.08</v>
      </c>
      <c r="AA80" s="197"/>
      <c r="AB80" s="197">
        <v>0.08</v>
      </c>
      <c r="AC80" s="197"/>
      <c r="AD80" s="197">
        <v>0.08</v>
      </c>
      <c r="AE80" s="197"/>
      <c r="AF80" s="197">
        <v>0.08</v>
      </c>
      <c r="AG80" s="197"/>
      <c r="AH80" s="197">
        <f>+J80+L80+N80+P80+R80+T80+V80+X80+Z80+AB80+AD80+AF80</f>
        <v>0.99999999999999978</v>
      </c>
      <c r="AI80" s="44">
        <f>+K80+M80+O80+Q80+S80+U80+W80+Y80+AA80+AC80+AE80+AG80</f>
        <v>0</v>
      </c>
      <c r="AJ80" s="192" t="s">
        <v>208</v>
      </c>
      <c r="AK80" s="195" t="s">
        <v>82</v>
      </c>
      <c r="AL80" s="195" t="s">
        <v>82</v>
      </c>
      <c r="AM80" s="189" t="s">
        <v>209</v>
      </c>
      <c r="AN80" s="25" t="s">
        <v>210</v>
      </c>
      <c r="AO80" s="25" t="s">
        <v>211</v>
      </c>
      <c r="AP80" s="25" t="s">
        <v>212</v>
      </c>
      <c r="AQ80" s="72"/>
    </row>
    <row r="81" spans="1:43" s="46" customFormat="1" ht="57" x14ac:dyDescent="0.25">
      <c r="A81" s="42" t="s">
        <v>41</v>
      </c>
      <c r="B81" s="43" t="s">
        <v>42</v>
      </c>
      <c r="C81" s="43">
        <v>528</v>
      </c>
      <c r="D81" s="192" t="s">
        <v>206</v>
      </c>
      <c r="E81" s="192" t="s">
        <v>213</v>
      </c>
      <c r="F81" s="23">
        <v>44564</v>
      </c>
      <c r="G81" s="23">
        <v>44925</v>
      </c>
      <c r="H81" s="271"/>
      <c r="I81" s="197">
        <v>0.2</v>
      </c>
      <c r="J81" s="197">
        <v>0.08</v>
      </c>
      <c r="K81" s="197"/>
      <c r="L81" s="197">
        <v>0.08</v>
      </c>
      <c r="M81" s="197"/>
      <c r="N81" s="197">
        <v>0.09</v>
      </c>
      <c r="O81" s="197"/>
      <c r="P81" s="197">
        <v>0.09</v>
      </c>
      <c r="Q81" s="197"/>
      <c r="R81" s="197">
        <v>0.08</v>
      </c>
      <c r="S81" s="197"/>
      <c r="T81" s="197">
        <v>0.08</v>
      </c>
      <c r="U81" s="197"/>
      <c r="V81" s="197">
        <v>0.08</v>
      </c>
      <c r="W81" s="197"/>
      <c r="X81" s="197">
        <v>0.08</v>
      </c>
      <c r="Y81" s="197"/>
      <c r="Z81" s="197">
        <v>0.09</v>
      </c>
      <c r="AA81" s="197"/>
      <c r="AB81" s="197">
        <v>0.09</v>
      </c>
      <c r="AC81" s="197"/>
      <c r="AD81" s="197">
        <v>0.08</v>
      </c>
      <c r="AE81" s="197"/>
      <c r="AF81" s="197">
        <v>0.08</v>
      </c>
      <c r="AG81" s="197"/>
      <c r="AH81" s="197">
        <f>+J81+L81+N81+P81+R81+T81+V81+X81+Z81+AB81+AD81+AF81</f>
        <v>0.99999999999999978</v>
      </c>
      <c r="AI81" s="44">
        <f t="shared" ref="AH81:AI88" si="3">+K81+M81+O81+Q81+S81+U81+W81+Y81+AA81+AC81+AE81+AG81</f>
        <v>0</v>
      </c>
      <c r="AJ81" s="192" t="s">
        <v>214</v>
      </c>
      <c r="AK81" s="195" t="s">
        <v>82</v>
      </c>
      <c r="AL81" s="195" t="s">
        <v>82</v>
      </c>
      <c r="AM81" s="189" t="s">
        <v>209</v>
      </c>
      <c r="AN81" s="25" t="s">
        <v>210</v>
      </c>
      <c r="AO81" s="25" t="s">
        <v>211</v>
      </c>
      <c r="AP81" s="25" t="s">
        <v>212</v>
      </c>
      <c r="AQ81" s="72"/>
    </row>
    <row r="82" spans="1:43" s="46" customFormat="1" ht="42.75" x14ac:dyDescent="0.25">
      <c r="A82" s="42" t="s">
        <v>41</v>
      </c>
      <c r="B82" s="43" t="s">
        <v>42</v>
      </c>
      <c r="C82" s="43">
        <v>528</v>
      </c>
      <c r="D82" s="192" t="s">
        <v>206</v>
      </c>
      <c r="E82" s="192" t="s">
        <v>215</v>
      </c>
      <c r="F82" s="23">
        <v>44564</v>
      </c>
      <c r="G82" s="23">
        <v>44925</v>
      </c>
      <c r="H82" s="271"/>
      <c r="I82" s="197">
        <v>0.2</v>
      </c>
      <c r="J82" s="197">
        <v>0.08</v>
      </c>
      <c r="K82" s="197"/>
      <c r="L82" s="197">
        <v>0.08</v>
      </c>
      <c r="M82" s="197"/>
      <c r="N82" s="197">
        <v>0.09</v>
      </c>
      <c r="O82" s="197"/>
      <c r="P82" s="197">
        <v>0.09</v>
      </c>
      <c r="Q82" s="197"/>
      <c r="R82" s="197">
        <v>0.08</v>
      </c>
      <c r="S82" s="197"/>
      <c r="T82" s="197">
        <v>0.08</v>
      </c>
      <c r="U82" s="197"/>
      <c r="V82" s="197">
        <v>0.08</v>
      </c>
      <c r="W82" s="197"/>
      <c r="X82" s="197">
        <v>0.08</v>
      </c>
      <c r="Y82" s="197"/>
      <c r="Z82" s="197">
        <v>0.09</v>
      </c>
      <c r="AA82" s="197"/>
      <c r="AB82" s="197">
        <v>0.09</v>
      </c>
      <c r="AC82" s="197"/>
      <c r="AD82" s="197">
        <v>0.08</v>
      </c>
      <c r="AE82" s="197"/>
      <c r="AF82" s="197">
        <v>0.08</v>
      </c>
      <c r="AG82" s="197"/>
      <c r="AH82" s="197">
        <f>+J82+L82+N82+P82+R82+T82+V82+X82+Z82+AB82+AD82+AF82</f>
        <v>0.99999999999999978</v>
      </c>
      <c r="AI82" s="44">
        <f t="shared" si="3"/>
        <v>0</v>
      </c>
      <c r="AJ82" s="192" t="s">
        <v>216</v>
      </c>
      <c r="AK82" s="195" t="s">
        <v>82</v>
      </c>
      <c r="AL82" s="195" t="s">
        <v>82</v>
      </c>
      <c r="AM82" s="189" t="s">
        <v>209</v>
      </c>
      <c r="AN82" s="25" t="s">
        <v>210</v>
      </c>
      <c r="AO82" s="25" t="s">
        <v>211</v>
      </c>
      <c r="AP82" s="25" t="s">
        <v>212</v>
      </c>
      <c r="AQ82" s="72"/>
    </row>
    <row r="83" spans="1:43" s="46" customFormat="1" ht="99.75" x14ac:dyDescent="0.25">
      <c r="A83" s="42" t="s">
        <v>41</v>
      </c>
      <c r="B83" s="43" t="s">
        <v>42</v>
      </c>
      <c r="C83" s="43">
        <v>528</v>
      </c>
      <c r="D83" s="192" t="s">
        <v>206</v>
      </c>
      <c r="E83" s="192" t="s">
        <v>217</v>
      </c>
      <c r="F83" s="23">
        <v>44564</v>
      </c>
      <c r="G83" s="23">
        <v>44925</v>
      </c>
      <c r="H83" s="271"/>
      <c r="I83" s="197">
        <v>0.2</v>
      </c>
      <c r="J83" s="197">
        <v>0.08</v>
      </c>
      <c r="K83" s="197"/>
      <c r="L83" s="197">
        <v>0.08</v>
      </c>
      <c r="M83" s="197"/>
      <c r="N83" s="197">
        <v>0.09</v>
      </c>
      <c r="O83" s="197"/>
      <c r="P83" s="197">
        <v>0.09</v>
      </c>
      <c r="Q83" s="197"/>
      <c r="R83" s="197">
        <v>0.08</v>
      </c>
      <c r="S83" s="197"/>
      <c r="T83" s="197">
        <v>0.08</v>
      </c>
      <c r="U83" s="197"/>
      <c r="V83" s="197">
        <v>0.08</v>
      </c>
      <c r="W83" s="197"/>
      <c r="X83" s="197">
        <v>0.08</v>
      </c>
      <c r="Y83" s="197"/>
      <c r="Z83" s="197">
        <v>0.09</v>
      </c>
      <c r="AA83" s="197"/>
      <c r="AB83" s="197">
        <v>0.09</v>
      </c>
      <c r="AC83" s="197"/>
      <c r="AD83" s="197">
        <v>0.08</v>
      </c>
      <c r="AE83" s="197"/>
      <c r="AF83" s="197">
        <v>0.08</v>
      </c>
      <c r="AG83" s="197"/>
      <c r="AH83" s="197">
        <f>+J83+L83+N83+P83+R83+T83+V83+X83+Z83+AB83+AD83+AF83</f>
        <v>0.99999999999999978</v>
      </c>
      <c r="AI83" s="44">
        <f t="shared" si="3"/>
        <v>0</v>
      </c>
      <c r="AJ83" s="192" t="s">
        <v>218</v>
      </c>
      <c r="AK83" s="195" t="s">
        <v>82</v>
      </c>
      <c r="AL83" s="195" t="s">
        <v>82</v>
      </c>
      <c r="AM83" s="189" t="s">
        <v>209</v>
      </c>
      <c r="AN83" s="25" t="s">
        <v>210</v>
      </c>
      <c r="AO83" s="25" t="s">
        <v>211</v>
      </c>
      <c r="AP83" s="25" t="s">
        <v>212</v>
      </c>
      <c r="AQ83" s="72"/>
    </row>
    <row r="84" spans="1:43" s="46" customFormat="1" ht="71.25" x14ac:dyDescent="0.25">
      <c r="A84" s="42" t="s">
        <v>41</v>
      </c>
      <c r="B84" s="43" t="s">
        <v>42</v>
      </c>
      <c r="C84" s="43">
        <v>528</v>
      </c>
      <c r="D84" s="192" t="s">
        <v>206</v>
      </c>
      <c r="E84" s="192" t="s">
        <v>219</v>
      </c>
      <c r="F84" s="23">
        <v>44593</v>
      </c>
      <c r="G84" s="23">
        <v>44926</v>
      </c>
      <c r="H84" s="271"/>
      <c r="I84" s="197">
        <v>0.1</v>
      </c>
      <c r="J84" s="197"/>
      <c r="K84" s="197"/>
      <c r="L84" s="197"/>
      <c r="M84" s="197"/>
      <c r="N84" s="197"/>
      <c r="O84" s="197"/>
      <c r="P84" s="126">
        <v>0.33300000000000002</v>
      </c>
      <c r="Q84" s="197"/>
      <c r="R84" s="197"/>
      <c r="S84" s="197"/>
      <c r="T84" s="197"/>
      <c r="U84" s="197"/>
      <c r="V84" s="197"/>
      <c r="W84" s="197"/>
      <c r="X84" s="126">
        <v>0.33300000000000002</v>
      </c>
      <c r="Y84" s="197"/>
      <c r="Z84" s="197"/>
      <c r="AA84" s="197"/>
      <c r="AB84" s="197"/>
      <c r="AC84" s="197"/>
      <c r="AD84" s="197"/>
      <c r="AE84" s="197"/>
      <c r="AF84" s="126">
        <v>0.33300000000000002</v>
      </c>
      <c r="AG84" s="197"/>
      <c r="AH84" s="197">
        <f>+J84+L84+N84+P84+R84+T84+V84+X84+Z84+AB84+AD84+AF84</f>
        <v>0.99900000000000011</v>
      </c>
      <c r="AI84" s="44">
        <f t="shared" si="3"/>
        <v>0</v>
      </c>
      <c r="AJ84" s="192" t="s">
        <v>220</v>
      </c>
      <c r="AK84" s="195" t="s">
        <v>82</v>
      </c>
      <c r="AL84" s="195" t="s">
        <v>82</v>
      </c>
      <c r="AM84" s="189" t="s">
        <v>209</v>
      </c>
      <c r="AN84" s="25" t="s">
        <v>210</v>
      </c>
      <c r="AO84" s="25" t="s">
        <v>211</v>
      </c>
      <c r="AP84" s="25" t="s">
        <v>212</v>
      </c>
      <c r="AQ84" s="72"/>
    </row>
    <row r="85" spans="1:43" s="46" customFormat="1" ht="42.75" x14ac:dyDescent="0.25">
      <c r="A85" s="42" t="s">
        <v>41</v>
      </c>
      <c r="B85" s="43" t="s">
        <v>42</v>
      </c>
      <c r="C85" s="43">
        <v>528</v>
      </c>
      <c r="D85" s="192" t="s">
        <v>206</v>
      </c>
      <c r="E85" s="192" t="s">
        <v>221</v>
      </c>
      <c r="F85" s="23">
        <v>44621</v>
      </c>
      <c r="G85" s="23">
        <v>44864</v>
      </c>
      <c r="H85" s="271"/>
      <c r="I85" s="197">
        <v>0.1</v>
      </c>
      <c r="J85" s="197"/>
      <c r="K85" s="197"/>
      <c r="L85" s="197"/>
      <c r="M85" s="197"/>
      <c r="N85" s="197">
        <v>0.5</v>
      </c>
      <c r="O85" s="197"/>
      <c r="P85" s="197"/>
      <c r="Q85" s="197"/>
      <c r="R85" s="197"/>
      <c r="S85" s="197"/>
      <c r="T85" s="197"/>
      <c r="U85" s="197"/>
      <c r="V85" s="197"/>
      <c r="W85" s="197"/>
      <c r="X85" s="197"/>
      <c r="Y85" s="197"/>
      <c r="Z85" s="197">
        <v>0.5</v>
      </c>
      <c r="AA85" s="197"/>
      <c r="AB85" s="197"/>
      <c r="AC85" s="197"/>
      <c r="AD85" s="197"/>
      <c r="AE85" s="197"/>
      <c r="AF85" s="197"/>
      <c r="AG85" s="197"/>
      <c r="AH85" s="197">
        <f>+J85+L85+N85+P85+R85+T85+V85+X85+Z85+AB85+AD85+AF85</f>
        <v>1</v>
      </c>
      <c r="AI85" s="44">
        <f t="shared" si="3"/>
        <v>0</v>
      </c>
      <c r="AJ85" s="192" t="s">
        <v>222</v>
      </c>
      <c r="AK85" s="195" t="s">
        <v>82</v>
      </c>
      <c r="AL85" s="195" t="s">
        <v>82</v>
      </c>
      <c r="AM85" s="189" t="s">
        <v>209</v>
      </c>
      <c r="AN85" s="25" t="s">
        <v>210</v>
      </c>
      <c r="AO85" s="25" t="s">
        <v>211</v>
      </c>
      <c r="AP85" s="25" t="s">
        <v>212</v>
      </c>
      <c r="AQ85" s="72"/>
    </row>
    <row r="86" spans="1:43" s="46" customFormat="1" ht="42.75" x14ac:dyDescent="0.25">
      <c r="A86" s="42" t="s">
        <v>41</v>
      </c>
      <c r="B86" s="43" t="s">
        <v>42</v>
      </c>
      <c r="C86" s="43">
        <v>528</v>
      </c>
      <c r="D86" s="192" t="s">
        <v>223</v>
      </c>
      <c r="E86" s="192" t="s">
        <v>224</v>
      </c>
      <c r="F86" s="23">
        <v>44564</v>
      </c>
      <c r="G86" s="23">
        <v>44592</v>
      </c>
      <c r="H86" s="271">
        <f>+I86+I87+I88</f>
        <v>1</v>
      </c>
      <c r="I86" s="197">
        <v>0.05</v>
      </c>
      <c r="J86" s="197">
        <v>1</v>
      </c>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f t="shared" si="3"/>
        <v>1</v>
      </c>
      <c r="AI86" s="44">
        <f t="shared" si="3"/>
        <v>0</v>
      </c>
      <c r="AJ86" s="192" t="s">
        <v>225</v>
      </c>
      <c r="AK86" s="189" t="s">
        <v>82</v>
      </c>
      <c r="AL86" s="195" t="s">
        <v>82</v>
      </c>
      <c r="AM86" s="189" t="s">
        <v>226</v>
      </c>
      <c r="AN86" s="189" t="s">
        <v>227</v>
      </c>
      <c r="AO86" s="189" t="s">
        <v>228</v>
      </c>
      <c r="AP86" s="25" t="s">
        <v>229</v>
      </c>
      <c r="AQ86" s="72"/>
    </row>
    <row r="87" spans="1:43" s="46" customFormat="1" ht="42.75" x14ac:dyDescent="0.25">
      <c r="A87" s="42" t="s">
        <v>41</v>
      </c>
      <c r="B87" s="43" t="s">
        <v>42</v>
      </c>
      <c r="C87" s="43">
        <v>528</v>
      </c>
      <c r="D87" s="192" t="s">
        <v>223</v>
      </c>
      <c r="E87" s="192" t="s">
        <v>230</v>
      </c>
      <c r="F87" s="23">
        <v>44564</v>
      </c>
      <c r="G87" s="23">
        <v>44925</v>
      </c>
      <c r="H87" s="271"/>
      <c r="I87" s="197">
        <v>0.9</v>
      </c>
      <c r="J87" s="197">
        <v>0.1</v>
      </c>
      <c r="K87" s="197"/>
      <c r="L87" s="197">
        <v>0.12</v>
      </c>
      <c r="M87" s="197"/>
      <c r="N87" s="197">
        <v>0.06</v>
      </c>
      <c r="O87" s="197"/>
      <c r="P87" s="197">
        <v>0.05</v>
      </c>
      <c r="Q87" s="197"/>
      <c r="R87" s="197">
        <v>0.05</v>
      </c>
      <c r="S87" s="197"/>
      <c r="T87" s="197">
        <v>0.04</v>
      </c>
      <c r="U87" s="197"/>
      <c r="V87" s="197">
        <v>0.1</v>
      </c>
      <c r="W87" s="197"/>
      <c r="X87" s="197">
        <v>0.05</v>
      </c>
      <c r="Y87" s="197"/>
      <c r="Z87" s="197">
        <v>0.08</v>
      </c>
      <c r="AA87" s="197"/>
      <c r="AB87" s="197">
        <v>0.06</v>
      </c>
      <c r="AC87" s="197"/>
      <c r="AD87" s="197">
        <v>7.0000000000000007E-2</v>
      </c>
      <c r="AE87" s="197"/>
      <c r="AF87" s="197">
        <v>0.22</v>
      </c>
      <c r="AG87" s="197"/>
      <c r="AH87" s="197">
        <f t="shared" si="3"/>
        <v>1</v>
      </c>
      <c r="AI87" s="44">
        <f t="shared" si="3"/>
        <v>0</v>
      </c>
      <c r="AJ87" s="192" t="s">
        <v>231</v>
      </c>
      <c r="AK87" s="189" t="s">
        <v>82</v>
      </c>
      <c r="AL87" s="195" t="s">
        <v>82</v>
      </c>
      <c r="AM87" s="189" t="s">
        <v>226</v>
      </c>
      <c r="AN87" s="189" t="s">
        <v>227</v>
      </c>
      <c r="AO87" s="189" t="s">
        <v>228</v>
      </c>
      <c r="AP87" s="25" t="s">
        <v>229</v>
      </c>
      <c r="AQ87" s="72"/>
    </row>
    <row r="88" spans="1:43" s="46" customFormat="1" ht="71.25" x14ac:dyDescent="0.25">
      <c r="A88" s="42" t="s">
        <v>41</v>
      </c>
      <c r="B88" s="43" t="s">
        <v>42</v>
      </c>
      <c r="C88" s="43">
        <v>528</v>
      </c>
      <c r="D88" s="192" t="s">
        <v>223</v>
      </c>
      <c r="E88" s="192" t="s">
        <v>232</v>
      </c>
      <c r="F88" s="23">
        <v>44564</v>
      </c>
      <c r="G88" s="23">
        <v>44925</v>
      </c>
      <c r="H88" s="271"/>
      <c r="I88" s="197">
        <v>0.05</v>
      </c>
      <c r="J88" s="197"/>
      <c r="K88" s="197"/>
      <c r="L88" s="197"/>
      <c r="M88" s="197"/>
      <c r="N88" s="72"/>
      <c r="O88" s="197"/>
      <c r="P88" s="197">
        <v>0.33329999999999999</v>
      </c>
      <c r="Q88" s="197"/>
      <c r="R88" s="197"/>
      <c r="S88" s="197"/>
      <c r="T88" s="197"/>
      <c r="U88" s="197"/>
      <c r="V88" s="197">
        <v>0.33329999999999999</v>
      </c>
      <c r="W88" s="197"/>
      <c r="X88" s="197"/>
      <c r="Y88" s="197"/>
      <c r="Z88" s="197"/>
      <c r="AA88" s="197"/>
      <c r="AB88" s="197">
        <v>0.33329999999999999</v>
      </c>
      <c r="AC88" s="197"/>
      <c r="AD88" s="197"/>
      <c r="AE88" s="197"/>
      <c r="AF88" s="197"/>
      <c r="AG88" s="197"/>
      <c r="AH88" s="197">
        <f t="shared" si="3"/>
        <v>0.99990000000000001</v>
      </c>
      <c r="AI88" s="44">
        <f t="shared" si="3"/>
        <v>0</v>
      </c>
      <c r="AJ88" s="192" t="s">
        <v>233</v>
      </c>
      <c r="AK88" s="189" t="s">
        <v>82</v>
      </c>
      <c r="AL88" s="195" t="s">
        <v>82</v>
      </c>
      <c r="AM88" s="189" t="s">
        <v>226</v>
      </c>
      <c r="AN88" s="189" t="s">
        <v>227</v>
      </c>
      <c r="AO88" s="189" t="s">
        <v>228</v>
      </c>
      <c r="AP88" s="25" t="s">
        <v>229</v>
      </c>
      <c r="AQ88" s="72"/>
    </row>
    <row r="89" spans="1:43" s="46" customFormat="1" ht="63.75" customHeight="1" x14ac:dyDescent="0.25">
      <c r="A89" s="42" t="s">
        <v>41</v>
      </c>
      <c r="B89" s="43" t="s">
        <v>42</v>
      </c>
      <c r="C89" s="43">
        <v>528</v>
      </c>
      <c r="D89" s="192" t="s">
        <v>234</v>
      </c>
      <c r="E89" s="192" t="s">
        <v>235</v>
      </c>
      <c r="F89" s="23">
        <v>44593</v>
      </c>
      <c r="G89" s="23">
        <v>44620</v>
      </c>
      <c r="H89" s="271">
        <f>+I89+I90+I91+I92</f>
        <v>1</v>
      </c>
      <c r="I89" s="197">
        <v>0.2</v>
      </c>
      <c r="J89" s="197"/>
      <c r="K89" s="197"/>
      <c r="L89" s="197">
        <v>1</v>
      </c>
      <c r="M89" s="197"/>
      <c r="N89" s="197"/>
      <c r="O89" s="197"/>
      <c r="P89" s="197"/>
      <c r="Q89" s="197"/>
      <c r="R89" s="197"/>
      <c r="S89" s="197"/>
      <c r="T89" s="197"/>
      <c r="U89" s="197"/>
      <c r="V89" s="197"/>
      <c r="W89" s="197"/>
      <c r="X89" s="197"/>
      <c r="Y89" s="197"/>
      <c r="Z89" s="197"/>
      <c r="AA89" s="197"/>
      <c r="AB89" s="197"/>
      <c r="AC89" s="197"/>
      <c r="AD89" s="197"/>
      <c r="AE89" s="197"/>
      <c r="AF89" s="197"/>
      <c r="AG89" s="197"/>
      <c r="AH89" s="197">
        <f>+J89+L89+N89+P89+R89+T89+V89+X89+Z89+AB89+AD89+AF89</f>
        <v>1</v>
      </c>
      <c r="AI89" s="44">
        <f>+K89+M89+O89+Q89+S89+U89+W89+Y89+AA89+AC89+AE89+AG89</f>
        <v>0</v>
      </c>
      <c r="AJ89" s="192" t="s">
        <v>236</v>
      </c>
      <c r="AK89" s="302">
        <v>1</v>
      </c>
      <c r="AL89" s="269">
        <v>1444923661</v>
      </c>
      <c r="AM89" s="189" t="s">
        <v>237</v>
      </c>
      <c r="AN89" s="189" t="s">
        <v>238</v>
      </c>
      <c r="AO89" s="25" t="s">
        <v>239</v>
      </c>
      <c r="AP89" s="25" t="s">
        <v>240</v>
      </c>
      <c r="AQ89" s="72"/>
    </row>
    <row r="90" spans="1:43" s="46" customFormat="1" ht="61.5" customHeight="1" x14ac:dyDescent="0.25">
      <c r="A90" s="42" t="s">
        <v>41</v>
      </c>
      <c r="B90" s="43" t="s">
        <v>42</v>
      </c>
      <c r="C90" s="43">
        <v>528</v>
      </c>
      <c r="D90" s="192" t="s">
        <v>234</v>
      </c>
      <c r="E90" s="192" t="s">
        <v>241</v>
      </c>
      <c r="F90" s="23">
        <v>44593</v>
      </c>
      <c r="G90" s="23">
        <v>44620</v>
      </c>
      <c r="H90" s="271"/>
      <c r="I90" s="197">
        <v>0.2</v>
      </c>
      <c r="J90" s="197"/>
      <c r="K90" s="197"/>
      <c r="L90" s="197">
        <v>1</v>
      </c>
      <c r="M90" s="197"/>
      <c r="N90" s="197"/>
      <c r="O90" s="197"/>
      <c r="P90" s="197"/>
      <c r="Q90" s="197"/>
      <c r="R90" s="197"/>
      <c r="S90" s="197"/>
      <c r="T90" s="197"/>
      <c r="U90" s="197"/>
      <c r="V90" s="197"/>
      <c r="W90" s="197"/>
      <c r="X90" s="197"/>
      <c r="Y90" s="197"/>
      <c r="Z90" s="197"/>
      <c r="AA90" s="197"/>
      <c r="AB90" s="197"/>
      <c r="AC90" s="197"/>
      <c r="AD90" s="197"/>
      <c r="AE90" s="197"/>
      <c r="AF90" s="197"/>
      <c r="AG90" s="197"/>
      <c r="AH90" s="197">
        <f t="shared" ref="AH90:AI113" si="4">+J90+L90+N90+P90+R90+T90+V90+X90+Z90+AB90+AD90+AF90</f>
        <v>1</v>
      </c>
      <c r="AI90" s="44">
        <f t="shared" si="4"/>
        <v>0</v>
      </c>
      <c r="AJ90" s="192" t="s">
        <v>242</v>
      </c>
      <c r="AK90" s="302"/>
      <c r="AL90" s="270"/>
      <c r="AM90" s="189" t="s">
        <v>237</v>
      </c>
      <c r="AN90" s="189" t="s">
        <v>238</v>
      </c>
      <c r="AO90" s="25" t="s">
        <v>239</v>
      </c>
      <c r="AP90" s="25" t="s">
        <v>240</v>
      </c>
      <c r="AQ90" s="72"/>
    </row>
    <row r="91" spans="1:43" s="46" customFormat="1" ht="49.5" customHeight="1" x14ac:dyDescent="0.25">
      <c r="A91" s="42" t="s">
        <v>41</v>
      </c>
      <c r="B91" s="43" t="s">
        <v>42</v>
      </c>
      <c r="C91" s="43">
        <v>528</v>
      </c>
      <c r="D91" s="192" t="s">
        <v>234</v>
      </c>
      <c r="E91" s="192" t="s">
        <v>243</v>
      </c>
      <c r="F91" s="23">
        <v>44621</v>
      </c>
      <c r="G91" s="23">
        <v>44925</v>
      </c>
      <c r="H91" s="271"/>
      <c r="I91" s="197">
        <v>0.5</v>
      </c>
      <c r="J91" s="197"/>
      <c r="K91" s="197"/>
      <c r="L91" s="194"/>
      <c r="M91" s="197"/>
      <c r="N91" s="194">
        <v>0.1</v>
      </c>
      <c r="O91" s="197"/>
      <c r="P91" s="194">
        <v>0.1</v>
      </c>
      <c r="Q91" s="197"/>
      <c r="R91" s="194">
        <v>0.1</v>
      </c>
      <c r="S91" s="197"/>
      <c r="T91" s="194">
        <v>0.1</v>
      </c>
      <c r="U91" s="197"/>
      <c r="V91" s="194">
        <v>0.1</v>
      </c>
      <c r="W91" s="197"/>
      <c r="X91" s="194">
        <v>0.1</v>
      </c>
      <c r="Y91" s="197"/>
      <c r="Z91" s="194">
        <v>0.1</v>
      </c>
      <c r="AA91" s="197"/>
      <c r="AB91" s="194">
        <v>0.1</v>
      </c>
      <c r="AC91" s="197"/>
      <c r="AD91" s="194">
        <v>0.1</v>
      </c>
      <c r="AE91" s="197"/>
      <c r="AF91" s="194">
        <v>0.1</v>
      </c>
      <c r="AG91" s="197"/>
      <c r="AH91" s="197">
        <f t="shared" si="4"/>
        <v>0.99999999999999989</v>
      </c>
      <c r="AI91" s="44">
        <f t="shared" si="4"/>
        <v>0</v>
      </c>
      <c r="AJ91" s="192" t="s">
        <v>244</v>
      </c>
      <c r="AK91" s="302"/>
      <c r="AL91" s="270"/>
      <c r="AM91" s="189" t="s">
        <v>237</v>
      </c>
      <c r="AN91" s="189" t="s">
        <v>238</v>
      </c>
      <c r="AO91" s="25" t="s">
        <v>239</v>
      </c>
      <c r="AP91" s="25" t="s">
        <v>240</v>
      </c>
      <c r="AQ91" s="72"/>
    </row>
    <row r="92" spans="1:43" s="46" customFormat="1" ht="56.25" customHeight="1" x14ac:dyDescent="0.25">
      <c r="A92" s="42" t="s">
        <v>41</v>
      </c>
      <c r="B92" s="43" t="s">
        <v>42</v>
      </c>
      <c r="C92" s="43">
        <v>528</v>
      </c>
      <c r="D92" s="192" t="s">
        <v>234</v>
      </c>
      <c r="E92" s="192" t="s">
        <v>245</v>
      </c>
      <c r="F92" s="23">
        <v>44621</v>
      </c>
      <c r="G92" s="23">
        <v>44925</v>
      </c>
      <c r="H92" s="271"/>
      <c r="I92" s="197">
        <v>0.1</v>
      </c>
      <c r="J92" s="197"/>
      <c r="K92" s="197"/>
      <c r="L92" s="197"/>
      <c r="M92" s="197"/>
      <c r="N92" s="197">
        <v>0.25</v>
      </c>
      <c r="O92" s="197"/>
      <c r="P92" s="197"/>
      <c r="Q92" s="197"/>
      <c r="R92" s="197"/>
      <c r="S92" s="197"/>
      <c r="T92" s="197">
        <v>0.25</v>
      </c>
      <c r="U92" s="197"/>
      <c r="V92" s="197"/>
      <c r="W92" s="197"/>
      <c r="X92" s="197"/>
      <c r="Y92" s="197"/>
      <c r="Z92" s="197">
        <v>0.25</v>
      </c>
      <c r="AA92" s="197"/>
      <c r="AB92" s="197"/>
      <c r="AC92" s="197"/>
      <c r="AD92" s="197"/>
      <c r="AE92" s="197"/>
      <c r="AF92" s="197">
        <v>0.25</v>
      </c>
      <c r="AG92" s="197"/>
      <c r="AH92" s="197">
        <f t="shared" si="4"/>
        <v>1</v>
      </c>
      <c r="AI92" s="44">
        <f t="shared" si="4"/>
        <v>0</v>
      </c>
      <c r="AJ92" s="192" t="s">
        <v>246</v>
      </c>
      <c r="AK92" s="302"/>
      <c r="AL92" s="277"/>
      <c r="AM92" s="189" t="s">
        <v>237</v>
      </c>
      <c r="AN92" s="189" t="s">
        <v>238</v>
      </c>
      <c r="AO92" s="25" t="s">
        <v>239</v>
      </c>
      <c r="AP92" s="25" t="s">
        <v>240</v>
      </c>
      <c r="AQ92" s="72"/>
    </row>
    <row r="93" spans="1:43" s="46" customFormat="1" ht="56.25" customHeight="1" x14ac:dyDescent="0.25">
      <c r="A93" s="42" t="s">
        <v>41</v>
      </c>
      <c r="B93" s="43" t="s">
        <v>42</v>
      </c>
      <c r="C93" s="43">
        <v>527</v>
      </c>
      <c r="D93" s="192" t="s">
        <v>247</v>
      </c>
      <c r="E93" s="192" t="s">
        <v>248</v>
      </c>
      <c r="F93" s="23">
        <v>44562</v>
      </c>
      <c r="G93" s="23">
        <v>44926</v>
      </c>
      <c r="H93" s="271">
        <f>+I93+I94+I95+I96+I97+I98+I99+I100</f>
        <v>0.99999999999999989</v>
      </c>
      <c r="I93" s="197">
        <v>0.1</v>
      </c>
      <c r="J93" s="197"/>
      <c r="K93" s="197"/>
      <c r="L93" s="197"/>
      <c r="M93" s="197"/>
      <c r="N93" s="197">
        <v>0.25</v>
      </c>
      <c r="O93" s="197"/>
      <c r="P93" s="197"/>
      <c r="Q93" s="197"/>
      <c r="R93" s="197"/>
      <c r="S93" s="197"/>
      <c r="T93" s="197">
        <v>0.25</v>
      </c>
      <c r="U93" s="197"/>
      <c r="V93" s="197"/>
      <c r="W93" s="197"/>
      <c r="X93" s="197"/>
      <c r="Y93" s="197"/>
      <c r="Z93" s="197">
        <v>0.25</v>
      </c>
      <c r="AA93" s="197"/>
      <c r="AB93" s="197"/>
      <c r="AC93" s="197"/>
      <c r="AD93" s="197"/>
      <c r="AE93" s="197"/>
      <c r="AF93" s="197">
        <v>0.25</v>
      </c>
      <c r="AG93" s="197"/>
      <c r="AH93" s="197">
        <f t="shared" si="4"/>
        <v>1</v>
      </c>
      <c r="AI93" s="44">
        <f t="shared" si="4"/>
        <v>0</v>
      </c>
      <c r="AJ93" s="192" t="s">
        <v>249</v>
      </c>
      <c r="AK93" s="189" t="s">
        <v>82</v>
      </c>
      <c r="AL93" s="195" t="s">
        <v>82</v>
      </c>
      <c r="AM93" s="189" t="s">
        <v>237</v>
      </c>
      <c r="AN93" s="189" t="s">
        <v>250</v>
      </c>
      <c r="AO93" s="25" t="s">
        <v>239</v>
      </c>
      <c r="AP93" s="25" t="s">
        <v>240</v>
      </c>
      <c r="AQ93" s="72"/>
    </row>
    <row r="94" spans="1:43" s="46" customFormat="1" ht="56.25" customHeight="1" x14ac:dyDescent="0.25">
      <c r="A94" s="42" t="s">
        <v>41</v>
      </c>
      <c r="B94" s="43" t="s">
        <v>42</v>
      </c>
      <c r="C94" s="43">
        <v>527</v>
      </c>
      <c r="D94" s="192" t="s">
        <v>247</v>
      </c>
      <c r="E94" s="192" t="s">
        <v>251</v>
      </c>
      <c r="F94" s="23">
        <v>44774</v>
      </c>
      <c r="G94" s="23">
        <v>44895</v>
      </c>
      <c r="H94" s="271"/>
      <c r="I94" s="197">
        <v>0.1</v>
      </c>
      <c r="J94" s="197"/>
      <c r="K94" s="197"/>
      <c r="L94" s="197"/>
      <c r="M94" s="197"/>
      <c r="N94" s="197"/>
      <c r="O94" s="197"/>
      <c r="P94" s="197"/>
      <c r="Q94" s="197"/>
      <c r="R94" s="197"/>
      <c r="S94" s="197"/>
      <c r="T94" s="197"/>
      <c r="U94" s="197"/>
      <c r="V94" s="197"/>
      <c r="W94" s="197"/>
      <c r="X94" s="197">
        <v>0.1</v>
      </c>
      <c r="Y94" s="197"/>
      <c r="Z94" s="197">
        <v>0.1</v>
      </c>
      <c r="AA94" s="197"/>
      <c r="AB94" s="197">
        <v>0.7</v>
      </c>
      <c r="AC94" s="197"/>
      <c r="AD94" s="197">
        <v>0.1</v>
      </c>
      <c r="AE94" s="197"/>
      <c r="AF94" s="197"/>
      <c r="AG94" s="197"/>
      <c r="AH94" s="197">
        <f t="shared" si="4"/>
        <v>0.99999999999999989</v>
      </c>
      <c r="AI94" s="44">
        <f t="shared" si="4"/>
        <v>0</v>
      </c>
      <c r="AJ94" s="192" t="s">
        <v>252</v>
      </c>
      <c r="AK94" s="189" t="s">
        <v>82</v>
      </c>
      <c r="AL94" s="195" t="s">
        <v>82</v>
      </c>
      <c r="AM94" s="189" t="s">
        <v>237</v>
      </c>
      <c r="AN94" s="189" t="s">
        <v>253</v>
      </c>
      <c r="AO94" s="25" t="s">
        <v>239</v>
      </c>
      <c r="AP94" s="25" t="s">
        <v>240</v>
      </c>
      <c r="AQ94" s="72"/>
    </row>
    <row r="95" spans="1:43" s="46" customFormat="1" ht="56.25" customHeight="1" x14ac:dyDescent="0.25">
      <c r="A95" s="42" t="s">
        <v>41</v>
      </c>
      <c r="B95" s="43" t="s">
        <v>42</v>
      </c>
      <c r="C95" s="43">
        <v>527</v>
      </c>
      <c r="D95" s="192" t="s">
        <v>247</v>
      </c>
      <c r="E95" s="49" t="s">
        <v>254</v>
      </c>
      <c r="F95" s="23">
        <v>44562</v>
      </c>
      <c r="G95" s="23">
        <v>44926</v>
      </c>
      <c r="H95" s="271"/>
      <c r="I95" s="197">
        <v>0.1</v>
      </c>
      <c r="J95" s="197">
        <v>0.2</v>
      </c>
      <c r="K95" s="197"/>
      <c r="L95" s="197"/>
      <c r="M95" s="197"/>
      <c r="N95" s="197"/>
      <c r="O95" s="197"/>
      <c r="P95" s="197">
        <v>0.2</v>
      </c>
      <c r="Q95" s="197"/>
      <c r="R95" s="197"/>
      <c r="S95" s="197"/>
      <c r="T95" s="197"/>
      <c r="U95" s="197"/>
      <c r="V95" s="197">
        <v>0.2</v>
      </c>
      <c r="W95" s="197"/>
      <c r="X95" s="197"/>
      <c r="Y95" s="197"/>
      <c r="Z95" s="197"/>
      <c r="AA95" s="197"/>
      <c r="AB95" s="197">
        <v>0.2</v>
      </c>
      <c r="AC95" s="197"/>
      <c r="AD95" s="197"/>
      <c r="AE95" s="197"/>
      <c r="AF95" s="197">
        <v>0.2</v>
      </c>
      <c r="AG95" s="197"/>
      <c r="AH95" s="197">
        <f t="shared" si="4"/>
        <v>1</v>
      </c>
      <c r="AI95" s="44">
        <f t="shared" si="4"/>
        <v>0</v>
      </c>
      <c r="AJ95" s="192" t="s">
        <v>255</v>
      </c>
      <c r="AK95" s="189" t="s">
        <v>82</v>
      </c>
      <c r="AL95" s="195" t="s">
        <v>82</v>
      </c>
      <c r="AM95" s="189" t="s">
        <v>237</v>
      </c>
      <c r="AN95" s="25" t="s">
        <v>239</v>
      </c>
      <c r="AO95" s="25" t="s">
        <v>239</v>
      </c>
      <c r="AP95" s="25" t="s">
        <v>240</v>
      </c>
      <c r="AQ95" s="72"/>
    </row>
    <row r="96" spans="1:43" s="46" customFormat="1" ht="72.75" customHeight="1" x14ac:dyDescent="0.25">
      <c r="A96" s="42" t="s">
        <v>41</v>
      </c>
      <c r="B96" s="43" t="s">
        <v>42</v>
      </c>
      <c r="C96" s="43">
        <v>527</v>
      </c>
      <c r="D96" s="192" t="s">
        <v>247</v>
      </c>
      <c r="E96" s="192" t="s">
        <v>256</v>
      </c>
      <c r="F96" s="23">
        <v>44562</v>
      </c>
      <c r="G96" s="23">
        <v>44926</v>
      </c>
      <c r="H96" s="271"/>
      <c r="I96" s="197">
        <v>0.2</v>
      </c>
      <c r="J96" s="197">
        <v>0.1</v>
      </c>
      <c r="K96" s="197"/>
      <c r="L96" s="197">
        <v>0.08</v>
      </c>
      <c r="M96" s="197"/>
      <c r="N96" s="197">
        <v>0.08</v>
      </c>
      <c r="O96" s="197"/>
      <c r="P96" s="197">
        <v>0.08</v>
      </c>
      <c r="Q96" s="197"/>
      <c r="R96" s="197">
        <v>0.08</v>
      </c>
      <c r="S96" s="197"/>
      <c r="T96" s="197">
        <v>0.08</v>
      </c>
      <c r="U96" s="197"/>
      <c r="V96" s="197">
        <v>0.08</v>
      </c>
      <c r="W96" s="197"/>
      <c r="X96" s="197">
        <v>0.08</v>
      </c>
      <c r="Y96" s="197"/>
      <c r="Z96" s="197">
        <v>0.08</v>
      </c>
      <c r="AA96" s="197"/>
      <c r="AB96" s="197">
        <v>0.08</v>
      </c>
      <c r="AC96" s="197"/>
      <c r="AD96" s="197">
        <v>0.08</v>
      </c>
      <c r="AE96" s="197"/>
      <c r="AF96" s="197">
        <v>0.1</v>
      </c>
      <c r="AG96" s="197"/>
      <c r="AH96" s="197">
        <f t="shared" si="4"/>
        <v>0.99999999999999978</v>
      </c>
      <c r="AI96" s="44">
        <f t="shared" si="4"/>
        <v>0</v>
      </c>
      <c r="AJ96" s="192" t="s">
        <v>257</v>
      </c>
      <c r="AK96" s="189" t="s">
        <v>82</v>
      </c>
      <c r="AL96" s="195" t="s">
        <v>82</v>
      </c>
      <c r="AM96" s="189" t="s">
        <v>237</v>
      </c>
      <c r="AN96" s="189" t="s">
        <v>258</v>
      </c>
      <c r="AO96" s="25" t="s">
        <v>239</v>
      </c>
      <c r="AP96" s="25" t="s">
        <v>240</v>
      </c>
      <c r="AQ96" s="72"/>
    </row>
    <row r="97" spans="1:43" s="46" customFormat="1" ht="56.25" customHeight="1" x14ac:dyDescent="0.25">
      <c r="A97" s="42" t="s">
        <v>41</v>
      </c>
      <c r="B97" s="43" t="s">
        <v>42</v>
      </c>
      <c r="C97" s="43">
        <v>527</v>
      </c>
      <c r="D97" s="192" t="s">
        <v>247</v>
      </c>
      <c r="E97" s="192" t="s">
        <v>259</v>
      </c>
      <c r="F97" s="23">
        <v>44562</v>
      </c>
      <c r="G97" s="23">
        <v>44926</v>
      </c>
      <c r="H97" s="271"/>
      <c r="I97" s="197">
        <v>0.2</v>
      </c>
      <c r="J97" s="197">
        <v>0.1</v>
      </c>
      <c r="K97" s="197"/>
      <c r="L97" s="197">
        <v>0.08</v>
      </c>
      <c r="M97" s="197"/>
      <c r="N97" s="197">
        <v>0.08</v>
      </c>
      <c r="O97" s="197"/>
      <c r="P97" s="197">
        <v>0.08</v>
      </c>
      <c r="Q97" s="197"/>
      <c r="R97" s="197">
        <v>0.08</v>
      </c>
      <c r="S97" s="197"/>
      <c r="T97" s="197">
        <v>0.08</v>
      </c>
      <c r="U97" s="197"/>
      <c r="V97" s="197">
        <v>0.08</v>
      </c>
      <c r="W97" s="197"/>
      <c r="X97" s="197">
        <v>0.08</v>
      </c>
      <c r="Y97" s="197"/>
      <c r="Z97" s="197">
        <v>0.08</v>
      </c>
      <c r="AA97" s="197"/>
      <c r="AB97" s="197">
        <v>0.08</v>
      </c>
      <c r="AC97" s="197"/>
      <c r="AD97" s="197">
        <v>0.08</v>
      </c>
      <c r="AE97" s="197"/>
      <c r="AF97" s="197">
        <v>0.1</v>
      </c>
      <c r="AG97" s="197"/>
      <c r="AH97" s="197">
        <f t="shared" si="4"/>
        <v>0.99999999999999978</v>
      </c>
      <c r="AI97" s="44">
        <f t="shared" si="4"/>
        <v>0</v>
      </c>
      <c r="AJ97" s="192" t="s">
        <v>260</v>
      </c>
      <c r="AK97" s="189" t="s">
        <v>82</v>
      </c>
      <c r="AL97" s="195" t="s">
        <v>82</v>
      </c>
      <c r="AM97" s="189" t="s">
        <v>237</v>
      </c>
      <c r="AN97" s="189" t="s">
        <v>261</v>
      </c>
      <c r="AO97" s="25" t="s">
        <v>239</v>
      </c>
      <c r="AP97" s="25" t="s">
        <v>240</v>
      </c>
      <c r="AQ97" s="72"/>
    </row>
    <row r="98" spans="1:43" s="46" customFormat="1" ht="56.25" customHeight="1" x14ac:dyDescent="0.25">
      <c r="A98" s="42" t="s">
        <v>41</v>
      </c>
      <c r="B98" s="43" t="s">
        <v>42</v>
      </c>
      <c r="C98" s="43">
        <v>527</v>
      </c>
      <c r="D98" s="192" t="s">
        <v>247</v>
      </c>
      <c r="E98" s="192" t="s">
        <v>262</v>
      </c>
      <c r="F98" s="23">
        <v>44593</v>
      </c>
      <c r="G98" s="23" t="s">
        <v>263</v>
      </c>
      <c r="H98" s="271"/>
      <c r="I98" s="197">
        <v>0.1</v>
      </c>
      <c r="J98" s="197"/>
      <c r="K98" s="197"/>
      <c r="L98" s="197">
        <v>0.1</v>
      </c>
      <c r="M98" s="197"/>
      <c r="N98" s="197">
        <v>0.1</v>
      </c>
      <c r="O98" s="197"/>
      <c r="P98" s="197">
        <v>0.1</v>
      </c>
      <c r="Q98" s="197"/>
      <c r="R98" s="197">
        <v>0.1</v>
      </c>
      <c r="S98" s="197"/>
      <c r="T98" s="197">
        <v>0.1</v>
      </c>
      <c r="U98" s="197"/>
      <c r="V98" s="197">
        <v>0.1</v>
      </c>
      <c r="W98" s="197"/>
      <c r="X98" s="197">
        <v>0.1</v>
      </c>
      <c r="Y98" s="197"/>
      <c r="Z98" s="197">
        <v>0.1</v>
      </c>
      <c r="AA98" s="197"/>
      <c r="AB98" s="197">
        <v>0.1</v>
      </c>
      <c r="AC98" s="197"/>
      <c r="AD98" s="197">
        <v>0.1</v>
      </c>
      <c r="AE98" s="197"/>
      <c r="AF98" s="197"/>
      <c r="AG98" s="197"/>
      <c r="AH98" s="197">
        <f t="shared" si="4"/>
        <v>0.99999999999999989</v>
      </c>
      <c r="AI98" s="44">
        <f t="shared" si="4"/>
        <v>0</v>
      </c>
      <c r="AJ98" s="192" t="s">
        <v>264</v>
      </c>
      <c r="AK98" s="189" t="s">
        <v>82</v>
      </c>
      <c r="AL98" s="195" t="s">
        <v>82</v>
      </c>
      <c r="AM98" s="189" t="s">
        <v>237</v>
      </c>
      <c r="AN98" s="189" t="s">
        <v>265</v>
      </c>
      <c r="AO98" s="25" t="s">
        <v>239</v>
      </c>
      <c r="AP98" s="25" t="s">
        <v>240</v>
      </c>
      <c r="AQ98" s="72"/>
    </row>
    <row r="99" spans="1:43" s="46" customFormat="1" ht="56.25" customHeight="1" x14ac:dyDescent="0.25">
      <c r="A99" s="42" t="s">
        <v>41</v>
      </c>
      <c r="B99" s="43" t="s">
        <v>42</v>
      </c>
      <c r="C99" s="43">
        <v>527</v>
      </c>
      <c r="D99" s="192" t="s">
        <v>247</v>
      </c>
      <c r="E99" s="192" t="s">
        <v>266</v>
      </c>
      <c r="F99" s="23">
        <v>44593</v>
      </c>
      <c r="G99" s="23" t="s">
        <v>263</v>
      </c>
      <c r="H99" s="271"/>
      <c r="I99" s="197">
        <v>0.1</v>
      </c>
      <c r="J99" s="197"/>
      <c r="K99" s="197"/>
      <c r="L99" s="197">
        <v>0.1</v>
      </c>
      <c r="M99" s="197"/>
      <c r="N99" s="197">
        <v>0.1</v>
      </c>
      <c r="O99" s="197"/>
      <c r="P99" s="197">
        <v>0.1</v>
      </c>
      <c r="Q99" s="197"/>
      <c r="R99" s="197">
        <v>0.1</v>
      </c>
      <c r="S99" s="197"/>
      <c r="T99" s="197">
        <v>0.1</v>
      </c>
      <c r="U99" s="197"/>
      <c r="V99" s="197">
        <v>0.1</v>
      </c>
      <c r="W99" s="197"/>
      <c r="X99" s="197">
        <v>0.1</v>
      </c>
      <c r="Y99" s="197"/>
      <c r="Z99" s="197">
        <v>0.1</v>
      </c>
      <c r="AA99" s="197"/>
      <c r="AB99" s="197">
        <v>0.1</v>
      </c>
      <c r="AC99" s="197"/>
      <c r="AD99" s="197">
        <v>0.1</v>
      </c>
      <c r="AE99" s="197"/>
      <c r="AF99" s="197"/>
      <c r="AG99" s="197"/>
      <c r="AH99" s="197">
        <f t="shared" si="4"/>
        <v>0.99999999999999989</v>
      </c>
      <c r="AI99" s="44">
        <f t="shared" si="4"/>
        <v>0</v>
      </c>
      <c r="AJ99" s="192" t="s">
        <v>267</v>
      </c>
      <c r="AK99" s="189" t="s">
        <v>82</v>
      </c>
      <c r="AL99" s="195" t="s">
        <v>82</v>
      </c>
      <c r="AM99" s="189" t="s">
        <v>237</v>
      </c>
      <c r="AN99" s="189" t="s">
        <v>265</v>
      </c>
      <c r="AO99" s="25" t="s">
        <v>239</v>
      </c>
      <c r="AP99" s="25" t="s">
        <v>240</v>
      </c>
      <c r="AQ99" s="72"/>
    </row>
    <row r="100" spans="1:43" s="46" customFormat="1" ht="56.25" customHeight="1" x14ac:dyDescent="0.25">
      <c r="A100" s="42" t="s">
        <v>41</v>
      </c>
      <c r="B100" s="43" t="s">
        <v>42</v>
      </c>
      <c r="C100" s="43">
        <v>527</v>
      </c>
      <c r="D100" s="192" t="s">
        <v>247</v>
      </c>
      <c r="E100" s="192" t="s">
        <v>268</v>
      </c>
      <c r="F100" s="23">
        <v>44621</v>
      </c>
      <c r="G100" s="23">
        <v>44803</v>
      </c>
      <c r="H100" s="271"/>
      <c r="I100" s="197">
        <v>0.1</v>
      </c>
      <c r="J100" s="197"/>
      <c r="K100" s="197"/>
      <c r="L100" s="197"/>
      <c r="M100" s="197"/>
      <c r="N100" s="197">
        <v>0.1</v>
      </c>
      <c r="O100" s="197"/>
      <c r="P100" s="197">
        <v>0.2</v>
      </c>
      <c r="Q100" s="197"/>
      <c r="R100" s="197">
        <v>0.2</v>
      </c>
      <c r="S100" s="197"/>
      <c r="T100" s="197">
        <v>0.2</v>
      </c>
      <c r="U100" s="197"/>
      <c r="V100" s="197">
        <v>0.2</v>
      </c>
      <c r="W100" s="197"/>
      <c r="X100" s="197">
        <v>0.1</v>
      </c>
      <c r="Y100" s="197"/>
      <c r="Z100" s="197"/>
      <c r="AA100" s="197"/>
      <c r="AB100" s="197"/>
      <c r="AC100" s="197"/>
      <c r="AD100" s="197"/>
      <c r="AE100" s="197"/>
      <c r="AF100" s="197"/>
      <c r="AG100" s="197"/>
      <c r="AH100" s="197">
        <f t="shared" si="4"/>
        <v>0.99999999999999989</v>
      </c>
      <c r="AI100" s="44">
        <f t="shared" si="4"/>
        <v>0</v>
      </c>
      <c r="AJ100" s="192" t="s">
        <v>269</v>
      </c>
      <c r="AK100" s="189" t="s">
        <v>82</v>
      </c>
      <c r="AL100" s="195" t="s">
        <v>82</v>
      </c>
      <c r="AM100" s="189" t="s">
        <v>237</v>
      </c>
      <c r="AN100" s="189" t="s">
        <v>265</v>
      </c>
      <c r="AO100" s="25" t="s">
        <v>239</v>
      </c>
      <c r="AP100" s="25" t="s">
        <v>240</v>
      </c>
      <c r="AQ100" s="72"/>
    </row>
    <row r="101" spans="1:43" s="46" customFormat="1" ht="58.5" x14ac:dyDescent="0.25">
      <c r="A101" s="42" t="s">
        <v>41</v>
      </c>
      <c r="B101" s="43" t="s">
        <v>42</v>
      </c>
      <c r="C101" s="43">
        <v>528</v>
      </c>
      <c r="D101" s="192" t="s">
        <v>270</v>
      </c>
      <c r="E101" s="50" t="s">
        <v>271</v>
      </c>
      <c r="F101" s="23">
        <v>44564</v>
      </c>
      <c r="G101" s="23">
        <v>44926</v>
      </c>
      <c r="H101" s="271">
        <f>+I101+I102+I103+I104+I105+I106+I107+I108+I109+I110</f>
        <v>1</v>
      </c>
      <c r="I101" s="197">
        <v>0.2</v>
      </c>
      <c r="J101" s="197"/>
      <c r="K101" s="197"/>
      <c r="L101" s="197">
        <v>0.25</v>
      </c>
      <c r="M101" s="197"/>
      <c r="N101" s="197"/>
      <c r="O101" s="197"/>
      <c r="P101" s="197">
        <v>0.25</v>
      </c>
      <c r="Q101" s="197"/>
      <c r="R101" s="197"/>
      <c r="S101" s="197"/>
      <c r="T101" s="197"/>
      <c r="U101" s="197"/>
      <c r="V101" s="197">
        <v>0.25</v>
      </c>
      <c r="W101" s="197"/>
      <c r="X101" s="197"/>
      <c r="Y101" s="197"/>
      <c r="Z101" s="197"/>
      <c r="AA101" s="197"/>
      <c r="AB101" s="197"/>
      <c r="AC101" s="197"/>
      <c r="AD101" s="197"/>
      <c r="AE101" s="197"/>
      <c r="AF101" s="197">
        <v>0.25</v>
      </c>
      <c r="AG101" s="197"/>
      <c r="AH101" s="197">
        <f t="shared" si="4"/>
        <v>1</v>
      </c>
      <c r="AI101" s="44">
        <f t="shared" si="4"/>
        <v>0</v>
      </c>
      <c r="AJ101" s="192" t="s">
        <v>272</v>
      </c>
      <c r="AK101" s="195" t="s">
        <v>82</v>
      </c>
      <c r="AL101" s="195" t="s">
        <v>82</v>
      </c>
      <c r="AM101" s="189" t="s">
        <v>237</v>
      </c>
      <c r="AN101" s="189" t="s">
        <v>265</v>
      </c>
      <c r="AO101" s="25" t="s">
        <v>239</v>
      </c>
      <c r="AP101" s="25" t="s">
        <v>240</v>
      </c>
      <c r="AQ101" s="72"/>
    </row>
    <row r="102" spans="1:43" s="46" customFormat="1" ht="72.75" x14ac:dyDescent="0.25">
      <c r="A102" s="42" t="s">
        <v>41</v>
      </c>
      <c r="B102" s="43" t="s">
        <v>42</v>
      </c>
      <c r="C102" s="43">
        <v>528</v>
      </c>
      <c r="D102" s="192" t="s">
        <v>273</v>
      </c>
      <c r="E102" s="50" t="s">
        <v>274</v>
      </c>
      <c r="F102" s="51">
        <v>44866</v>
      </c>
      <c r="G102" s="23">
        <v>44925</v>
      </c>
      <c r="H102" s="271"/>
      <c r="I102" s="197">
        <v>0.08</v>
      </c>
      <c r="J102" s="197"/>
      <c r="K102" s="197"/>
      <c r="L102" s="197"/>
      <c r="M102" s="197"/>
      <c r="N102" s="197"/>
      <c r="O102" s="197"/>
      <c r="P102" s="197"/>
      <c r="Q102" s="197"/>
      <c r="R102" s="197"/>
      <c r="S102" s="197"/>
      <c r="T102" s="197"/>
      <c r="U102" s="197"/>
      <c r="V102" s="197"/>
      <c r="W102" s="197"/>
      <c r="X102" s="197"/>
      <c r="Y102" s="197"/>
      <c r="Z102" s="197"/>
      <c r="AA102" s="197"/>
      <c r="AB102" s="197"/>
      <c r="AC102" s="197"/>
      <c r="AD102" s="197">
        <v>0.5</v>
      </c>
      <c r="AE102" s="197"/>
      <c r="AF102" s="197">
        <v>0.5</v>
      </c>
      <c r="AG102" s="197"/>
      <c r="AH102" s="197">
        <f t="shared" si="4"/>
        <v>1</v>
      </c>
      <c r="AI102" s="44">
        <f t="shared" si="4"/>
        <v>0</v>
      </c>
      <c r="AJ102" s="192" t="s">
        <v>275</v>
      </c>
      <c r="AK102" s="195" t="s">
        <v>82</v>
      </c>
      <c r="AL102" s="195" t="s">
        <v>82</v>
      </c>
      <c r="AM102" s="189" t="s">
        <v>237</v>
      </c>
      <c r="AN102" s="189" t="s">
        <v>265</v>
      </c>
      <c r="AO102" s="25" t="s">
        <v>239</v>
      </c>
      <c r="AP102" s="25" t="s">
        <v>240</v>
      </c>
      <c r="AQ102" s="72"/>
    </row>
    <row r="103" spans="1:43" s="46" customFormat="1" ht="72.75" x14ac:dyDescent="0.25">
      <c r="A103" s="42" t="s">
        <v>41</v>
      </c>
      <c r="B103" s="43" t="s">
        <v>42</v>
      </c>
      <c r="C103" s="43">
        <v>528</v>
      </c>
      <c r="D103" s="192" t="s">
        <v>276</v>
      </c>
      <c r="E103" s="50" t="s">
        <v>277</v>
      </c>
      <c r="F103" s="51">
        <v>44866</v>
      </c>
      <c r="G103" s="23">
        <v>44925</v>
      </c>
      <c r="H103" s="271"/>
      <c r="I103" s="197">
        <v>0.08</v>
      </c>
      <c r="J103" s="197"/>
      <c r="K103" s="197"/>
      <c r="L103" s="197"/>
      <c r="M103" s="197"/>
      <c r="N103" s="197"/>
      <c r="O103" s="197"/>
      <c r="P103" s="197"/>
      <c r="Q103" s="197"/>
      <c r="R103" s="197"/>
      <c r="S103" s="197"/>
      <c r="T103" s="197"/>
      <c r="U103" s="197"/>
      <c r="V103" s="197"/>
      <c r="W103" s="197"/>
      <c r="X103" s="197"/>
      <c r="Y103" s="197"/>
      <c r="Z103" s="197"/>
      <c r="AA103" s="197"/>
      <c r="AB103" s="197"/>
      <c r="AC103" s="197"/>
      <c r="AD103" s="197">
        <v>0.5</v>
      </c>
      <c r="AE103" s="197"/>
      <c r="AF103" s="197">
        <v>0.5</v>
      </c>
      <c r="AG103" s="197"/>
      <c r="AH103" s="197">
        <f t="shared" si="4"/>
        <v>1</v>
      </c>
      <c r="AI103" s="44">
        <f t="shared" si="4"/>
        <v>0</v>
      </c>
      <c r="AJ103" s="192" t="s">
        <v>278</v>
      </c>
      <c r="AK103" s="195" t="s">
        <v>82</v>
      </c>
      <c r="AL103" s="195" t="s">
        <v>82</v>
      </c>
      <c r="AM103" s="189" t="s">
        <v>237</v>
      </c>
      <c r="AN103" s="189" t="s">
        <v>265</v>
      </c>
      <c r="AO103" s="25" t="s">
        <v>239</v>
      </c>
      <c r="AP103" s="25" t="s">
        <v>240</v>
      </c>
      <c r="AQ103" s="72"/>
    </row>
    <row r="104" spans="1:43" s="46" customFormat="1" ht="72.75" x14ac:dyDescent="0.25">
      <c r="A104" s="42" t="s">
        <v>41</v>
      </c>
      <c r="B104" s="43" t="s">
        <v>42</v>
      </c>
      <c r="C104" s="43">
        <v>528</v>
      </c>
      <c r="D104" s="192" t="s">
        <v>273</v>
      </c>
      <c r="E104" s="50" t="s">
        <v>279</v>
      </c>
      <c r="F104" s="51">
        <v>44896</v>
      </c>
      <c r="G104" s="23">
        <v>44925</v>
      </c>
      <c r="H104" s="271"/>
      <c r="I104" s="197">
        <v>0.04</v>
      </c>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v>1</v>
      </c>
      <c r="AG104" s="197"/>
      <c r="AH104" s="197">
        <f t="shared" si="4"/>
        <v>1</v>
      </c>
      <c r="AI104" s="44">
        <f t="shared" si="4"/>
        <v>0</v>
      </c>
      <c r="AJ104" s="192" t="s">
        <v>280</v>
      </c>
      <c r="AK104" s="195" t="s">
        <v>82</v>
      </c>
      <c r="AL104" s="195" t="s">
        <v>82</v>
      </c>
      <c r="AM104" s="189" t="s">
        <v>237</v>
      </c>
      <c r="AN104" s="189" t="s">
        <v>265</v>
      </c>
      <c r="AO104" s="25" t="s">
        <v>239</v>
      </c>
      <c r="AP104" s="25" t="s">
        <v>240</v>
      </c>
      <c r="AQ104" s="72"/>
    </row>
    <row r="105" spans="1:43" s="46" customFormat="1" ht="58.5" x14ac:dyDescent="0.25">
      <c r="A105" s="42" t="s">
        <v>41</v>
      </c>
      <c r="B105" s="43" t="s">
        <v>42</v>
      </c>
      <c r="C105" s="43">
        <v>528</v>
      </c>
      <c r="D105" s="192" t="s">
        <v>281</v>
      </c>
      <c r="E105" s="50" t="s">
        <v>282</v>
      </c>
      <c r="F105" s="51">
        <v>44562</v>
      </c>
      <c r="G105" s="23">
        <v>44592</v>
      </c>
      <c r="H105" s="271"/>
      <c r="I105" s="197">
        <v>0.1</v>
      </c>
      <c r="J105" s="197">
        <v>1</v>
      </c>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f t="shared" si="4"/>
        <v>1</v>
      </c>
      <c r="AI105" s="44">
        <f t="shared" si="4"/>
        <v>0</v>
      </c>
      <c r="AJ105" s="192" t="s">
        <v>283</v>
      </c>
      <c r="AK105" s="195" t="s">
        <v>82</v>
      </c>
      <c r="AL105" s="195" t="s">
        <v>82</v>
      </c>
      <c r="AM105" s="189" t="s">
        <v>237</v>
      </c>
      <c r="AN105" s="189" t="s">
        <v>265</v>
      </c>
      <c r="AO105" s="25" t="s">
        <v>239</v>
      </c>
      <c r="AP105" s="25" t="s">
        <v>240</v>
      </c>
      <c r="AQ105" s="72"/>
    </row>
    <row r="106" spans="1:43" s="46" customFormat="1" ht="58.5" x14ac:dyDescent="0.25">
      <c r="A106" s="42" t="s">
        <v>41</v>
      </c>
      <c r="B106" s="43" t="s">
        <v>42</v>
      </c>
      <c r="C106" s="43">
        <v>528</v>
      </c>
      <c r="D106" s="192" t="s">
        <v>284</v>
      </c>
      <c r="E106" s="50" t="s">
        <v>285</v>
      </c>
      <c r="F106" s="51">
        <v>44562</v>
      </c>
      <c r="G106" s="23">
        <v>44592</v>
      </c>
      <c r="H106" s="271"/>
      <c r="I106" s="197">
        <v>0.05</v>
      </c>
      <c r="J106" s="197">
        <v>1</v>
      </c>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f>+J106+L106+N106+P106+R106+T106+V106+X106+Z106+AB106+AD106+AF106</f>
        <v>1</v>
      </c>
      <c r="AI106" s="44">
        <f>+K106+M106+O106+Q106+S106+U106+W106+Y106+AA106+AC106+AE106+AG106</f>
        <v>0</v>
      </c>
      <c r="AJ106" s="192" t="s">
        <v>286</v>
      </c>
      <c r="AK106" s="195" t="s">
        <v>82</v>
      </c>
      <c r="AL106" s="195" t="s">
        <v>82</v>
      </c>
      <c r="AM106" s="189" t="s">
        <v>237</v>
      </c>
      <c r="AN106" s="189" t="s">
        <v>265</v>
      </c>
      <c r="AO106" s="25" t="s">
        <v>239</v>
      </c>
      <c r="AP106" s="25" t="s">
        <v>240</v>
      </c>
      <c r="AQ106" s="72"/>
    </row>
    <row r="107" spans="1:43" s="46" customFormat="1" ht="99.75" x14ac:dyDescent="0.25">
      <c r="A107" s="42" t="s">
        <v>41</v>
      </c>
      <c r="B107" s="43" t="s">
        <v>42</v>
      </c>
      <c r="C107" s="43">
        <v>528</v>
      </c>
      <c r="D107" s="192" t="s">
        <v>287</v>
      </c>
      <c r="E107" s="50" t="s">
        <v>288</v>
      </c>
      <c r="F107" s="51">
        <v>44593</v>
      </c>
      <c r="G107" s="23">
        <v>44620</v>
      </c>
      <c r="H107" s="271"/>
      <c r="I107" s="197">
        <v>0.05</v>
      </c>
      <c r="J107" s="197"/>
      <c r="K107" s="197"/>
      <c r="L107" s="197">
        <v>1</v>
      </c>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f t="shared" si="4"/>
        <v>1</v>
      </c>
      <c r="AI107" s="44">
        <f t="shared" si="4"/>
        <v>0</v>
      </c>
      <c r="AJ107" s="192" t="s">
        <v>289</v>
      </c>
      <c r="AK107" s="195" t="s">
        <v>82</v>
      </c>
      <c r="AL107" s="195" t="s">
        <v>82</v>
      </c>
      <c r="AM107" s="189" t="s">
        <v>237</v>
      </c>
      <c r="AN107" s="189" t="s">
        <v>265</v>
      </c>
      <c r="AO107" s="25" t="s">
        <v>239</v>
      </c>
      <c r="AP107" s="25" t="s">
        <v>240</v>
      </c>
      <c r="AQ107" s="72"/>
    </row>
    <row r="108" spans="1:43" s="46" customFormat="1" ht="58.5" x14ac:dyDescent="0.25">
      <c r="A108" s="42" t="s">
        <v>41</v>
      </c>
      <c r="B108" s="43" t="s">
        <v>42</v>
      </c>
      <c r="C108" s="43">
        <v>528</v>
      </c>
      <c r="D108" s="192" t="s">
        <v>290</v>
      </c>
      <c r="E108" s="50" t="s">
        <v>291</v>
      </c>
      <c r="F108" s="51">
        <v>44593</v>
      </c>
      <c r="G108" s="23">
        <v>44925</v>
      </c>
      <c r="H108" s="271"/>
      <c r="I108" s="197">
        <v>0.1</v>
      </c>
      <c r="J108" s="197"/>
      <c r="K108" s="197"/>
      <c r="L108" s="197"/>
      <c r="M108" s="197"/>
      <c r="N108" s="197">
        <v>0.25</v>
      </c>
      <c r="O108" s="197"/>
      <c r="P108" s="197"/>
      <c r="Q108" s="197"/>
      <c r="R108" s="197"/>
      <c r="S108" s="197"/>
      <c r="T108" s="197">
        <v>0.25</v>
      </c>
      <c r="U108" s="197"/>
      <c r="V108" s="197"/>
      <c r="W108" s="197"/>
      <c r="X108" s="197"/>
      <c r="Y108" s="197"/>
      <c r="Z108" s="197">
        <v>0.25</v>
      </c>
      <c r="AA108" s="197"/>
      <c r="AB108" s="197"/>
      <c r="AC108" s="197"/>
      <c r="AD108" s="197"/>
      <c r="AE108" s="197"/>
      <c r="AF108" s="197">
        <v>0.25</v>
      </c>
      <c r="AG108" s="197"/>
      <c r="AH108" s="197">
        <f t="shared" si="4"/>
        <v>1</v>
      </c>
      <c r="AI108" s="44">
        <f t="shared" si="4"/>
        <v>0</v>
      </c>
      <c r="AJ108" s="192" t="s">
        <v>292</v>
      </c>
      <c r="AK108" s="195" t="s">
        <v>82</v>
      </c>
      <c r="AL108" s="195" t="s">
        <v>82</v>
      </c>
      <c r="AM108" s="189" t="s">
        <v>293</v>
      </c>
      <c r="AN108" s="189" t="s">
        <v>294</v>
      </c>
      <c r="AO108" s="25" t="s">
        <v>295</v>
      </c>
      <c r="AP108" s="25" t="s">
        <v>240</v>
      </c>
      <c r="AQ108" s="72"/>
    </row>
    <row r="109" spans="1:43" s="46" customFormat="1" ht="71.25" x14ac:dyDescent="0.25">
      <c r="A109" s="42" t="s">
        <v>41</v>
      </c>
      <c r="B109" s="43" t="s">
        <v>42</v>
      </c>
      <c r="C109" s="43">
        <v>528</v>
      </c>
      <c r="D109" s="192" t="s">
        <v>296</v>
      </c>
      <c r="E109" s="50" t="s">
        <v>297</v>
      </c>
      <c r="F109" s="51">
        <v>44652</v>
      </c>
      <c r="G109" s="23">
        <v>44925</v>
      </c>
      <c r="H109" s="271"/>
      <c r="I109" s="197">
        <v>0.1</v>
      </c>
      <c r="J109" s="197"/>
      <c r="K109" s="197"/>
      <c r="L109" s="197"/>
      <c r="M109" s="197"/>
      <c r="N109" s="197"/>
      <c r="O109" s="197"/>
      <c r="P109" s="197">
        <v>0.33329999999999999</v>
      </c>
      <c r="Q109" s="197"/>
      <c r="R109" s="197"/>
      <c r="S109" s="197"/>
      <c r="T109" s="197"/>
      <c r="U109" s="197"/>
      <c r="V109" s="197"/>
      <c r="W109" s="197"/>
      <c r="X109" s="197">
        <v>0.33329999999999999</v>
      </c>
      <c r="Y109" s="197"/>
      <c r="Z109" s="197"/>
      <c r="AA109" s="197"/>
      <c r="AB109" s="197"/>
      <c r="AC109" s="197"/>
      <c r="AD109" s="197"/>
      <c r="AE109" s="197"/>
      <c r="AF109" s="197">
        <v>0.33329999999999999</v>
      </c>
      <c r="AG109" s="197"/>
      <c r="AH109" s="197">
        <f t="shared" si="4"/>
        <v>0.99990000000000001</v>
      </c>
      <c r="AI109" s="44">
        <f t="shared" si="4"/>
        <v>0</v>
      </c>
      <c r="AJ109" s="192" t="s">
        <v>298</v>
      </c>
      <c r="AK109" s="195" t="s">
        <v>82</v>
      </c>
      <c r="AL109" s="195" t="s">
        <v>82</v>
      </c>
      <c r="AM109" s="189" t="s">
        <v>237</v>
      </c>
      <c r="AN109" s="189" t="s">
        <v>265</v>
      </c>
      <c r="AO109" s="25" t="s">
        <v>239</v>
      </c>
      <c r="AP109" s="25" t="s">
        <v>240</v>
      </c>
      <c r="AQ109" s="72"/>
    </row>
    <row r="110" spans="1:43" s="46" customFormat="1" ht="87.75" customHeight="1" x14ac:dyDescent="0.25">
      <c r="A110" s="42" t="s">
        <v>41</v>
      </c>
      <c r="B110" s="43" t="s">
        <v>42</v>
      </c>
      <c r="C110" s="43">
        <v>528</v>
      </c>
      <c r="D110" s="192" t="s">
        <v>299</v>
      </c>
      <c r="E110" s="50" t="s">
        <v>300</v>
      </c>
      <c r="F110" s="51">
        <v>44652</v>
      </c>
      <c r="G110" s="23">
        <v>44925</v>
      </c>
      <c r="H110" s="271"/>
      <c r="I110" s="197">
        <v>0.2</v>
      </c>
      <c r="J110" s="197"/>
      <c r="K110" s="197"/>
      <c r="L110" s="197"/>
      <c r="M110" s="197"/>
      <c r="N110" s="197"/>
      <c r="O110" s="197"/>
      <c r="P110" s="197">
        <v>0.33329999999999999</v>
      </c>
      <c r="Q110" s="197"/>
      <c r="R110" s="197"/>
      <c r="S110" s="197"/>
      <c r="T110" s="197"/>
      <c r="U110" s="197"/>
      <c r="V110" s="197"/>
      <c r="W110" s="197"/>
      <c r="X110" s="197">
        <v>0.33329999999999999</v>
      </c>
      <c r="Y110" s="197"/>
      <c r="Z110" s="197"/>
      <c r="AA110" s="197"/>
      <c r="AB110" s="197"/>
      <c r="AC110" s="197"/>
      <c r="AD110" s="197"/>
      <c r="AE110" s="197"/>
      <c r="AF110" s="197">
        <v>0.33329999999999999</v>
      </c>
      <c r="AG110" s="197"/>
      <c r="AH110" s="197">
        <f t="shared" si="4"/>
        <v>0.99990000000000001</v>
      </c>
      <c r="AI110" s="44">
        <f t="shared" si="4"/>
        <v>0</v>
      </c>
      <c r="AJ110" s="192" t="s">
        <v>301</v>
      </c>
      <c r="AK110" s="195" t="s">
        <v>82</v>
      </c>
      <c r="AL110" s="195" t="s">
        <v>82</v>
      </c>
      <c r="AM110" s="189" t="s">
        <v>237</v>
      </c>
      <c r="AN110" s="189" t="s">
        <v>265</v>
      </c>
      <c r="AO110" s="25" t="s">
        <v>239</v>
      </c>
      <c r="AP110" s="25" t="s">
        <v>240</v>
      </c>
      <c r="AQ110" s="72"/>
    </row>
    <row r="111" spans="1:43" s="46" customFormat="1" ht="42.75" customHeight="1" x14ac:dyDescent="0.25">
      <c r="A111" s="42" t="s">
        <v>41</v>
      </c>
      <c r="B111" s="43" t="s">
        <v>42</v>
      </c>
      <c r="C111" s="43">
        <v>528</v>
      </c>
      <c r="D111" s="192" t="s">
        <v>302</v>
      </c>
      <c r="E111" s="50" t="s">
        <v>303</v>
      </c>
      <c r="F111" s="51">
        <v>44713</v>
      </c>
      <c r="G111" s="23">
        <v>44804</v>
      </c>
      <c r="H111" s="271">
        <f>+I111+I112</f>
        <v>1</v>
      </c>
      <c r="I111" s="197">
        <v>0.3</v>
      </c>
      <c r="J111" s="197"/>
      <c r="K111" s="197"/>
      <c r="L111" s="197"/>
      <c r="M111" s="197"/>
      <c r="N111" s="197"/>
      <c r="O111" s="197"/>
      <c r="P111" s="197"/>
      <c r="Q111" s="197"/>
      <c r="R111" s="197"/>
      <c r="S111" s="197"/>
      <c r="T111" s="197">
        <v>0.2</v>
      </c>
      <c r="U111" s="197"/>
      <c r="V111" s="197">
        <v>0.2</v>
      </c>
      <c r="W111" s="197"/>
      <c r="X111" s="197">
        <v>0.6</v>
      </c>
      <c r="Y111" s="197"/>
      <c r="Z111" s="197"/>
      <c r="AA111" s="197"/>
      <c r="AB111" s="197"/>
      <c r="AC111" s="197"/>
      <c r="AD111" s="197"/>
      <c r="AE111" s="197"/>
      <c r="AF111" s="197"/>
      <c r="AG111" s="197"/>
      <c r="AH111" s="197">
        <f t="shared" si="4"/>
        <v>1</v>
      </c>
      <c r="AI111" s="44">
        <f t="shared" si="4"/>
        <v>0</v>
      </c>
      <c r="AJ111" s="192" t="s">
        <v>304</v>
      </c>
      <c r="AK111" s="195" t="s">
        <v>82</v>
      </c>
      <c r="AL111" s="195" t="s">
        <v>82</v>
      </c>
      <c r="AM111" s="189" t="s">
        <v>305</v>
      </c>
      <c r="AN111" s="189" t="s">
        <v>306</v>
      </c>
      <c r="AO111" s="25" t="s">
        <v>307</v>
      </c>
      <c r="AP111" s="25" t="s">
        <v>240</v>
      </c>
      <c r="AQ111" s="72"/>
    </row>
    <row r="112" spans="1:43" s="46" customFormat="1" ht="42.75" x14ac:dyDescent="0.25">
      <c r="A112" s="42" t="s">
        <v>41</v>
      </c>
      <c r="B112" s="43" t="s">
        <v>42</v>
      </c>
      <c r="C112" s="43">
        <v>528</v>
      </c>
      <c r="D112" s="192" t="s">
        <v>302</v>
      </c>
      <c r="E112" s="50" t="s">
        <v>308</v>
      </c>
      <c r="F112" s="51">
        <v>44805</v>
      </c>
      <c r="G112" s="23">
        <v>44895</v>
      </c>
      <c r="H112" s="271"/>
      <c r="I112" s="197">
        <v>0.7</v>
      </c>
      <c r="J112" s="197"/>
      <c r="K112" s="197"/>
      <c r="L112" s="197"/>
      <c r="M112" s="197"/>
      <c r="N112" s="197"/>
      <c r="O112" s="197"/>
      <c r="P112" s="197"/>
      <c r="Q112" s="197"/>
      <c r="R112" s="197"/>
      <c r="S112" s="197"/>
      <c r="T112" s="197"/>
      <c r="U112" s="197"/>
      <c r="V112" s="197"/>
      <c r="W112" s="197"/>
      <c r="X112" s="197"/>
      <c r="Y112" s="197"/>
      <c r="Z112" s="197">
        <v>0.2</v>
      </c>
      <c r="AA112" s="197"/>
      <c r="AB112" s="197">
        <v>0.2</v>
      </c>
      <c r="AC112" s="197"/>
      <c r="AD112" s="197">
        <v>0.6</v>
      </c>
      <c r="AE112" s="197"/>
      <c r="AF112" s="197"/>
      <c r="AG112" s="197"/>
      <c r="AH112" s="197">
        <f t="shared" si="4"/>
        <v>1</v>
      </c>
      <c r="AI112" s="44">
        <f t="shared" si="4"/>
        <v>0</v>
      </c>
      <c r="AJ112" s="192" t="s">
        <v>309</v>
      </c>
      <c r="AK112" s="195" t="s">
        <v>82</v>
      </c>
      <c r="AL112" s="195" t="s">
        <v>82</v>
      </c>
      <c r="AM112" s="189" t="s">
        <v>305</v>
      </c>
      <c r="AN112" s="189" t="s">
        <v>306</v>
      </c>
      <c r="AO112" s="25" t="s">
        <v>307</v>
      </c>
      <c r="AP112" s="25" t="s">
        <v>240</v>
      </c>
      <c r="AQ112" s="72"/>
    </row>
    <row r="113" spans="1:43" s="46" customFormat="1" ht="58.5" x14ac:dyDescent="0.25">
      <c r="A113" s="42" t="s">
        <v>41</v>
      </c>
      <c r="B113" s="43" t="s">
        <v>42</v>
      </c>
      <c r="C113" s="43">
        <v>528</v>
      </c>
      <c r="D113" s="192" t="s">
        <v>310</v>
      </c>
      <c r="E113" s="50" t="s">
        <v>311</v>
      </c>
      <c r="F113" s="51">
        <v>44564</v>
      </c>
      <c r="G113" s="23">
        <v>44592</v>
      </c>
      <c r="H113" s="271">
        <f>+I113+I114+I115+I116+I117+I118+I119+I120+I121+I122</f>
        <v>1</v>
      </c>
      <c r="I113" s="197">
        <v>0.1</v>
      </c>
      <c r="J113" s="197">
        <v>1</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f t="shared" si="4"/>
        <v>1</v>
      </c>
      <c r="AI113" s="44">
        <f t="shared" si="4"/>
        <v>0</v>
      </c>
      <c r="AJ113" s="50" t="s">
        <v>312</v>
      </c>
      <c r="AK113" s="195" t="s">
        <v>82</v>
      </c>
      <c r="AL113" s="195" t="s">
        <v>82</v>
      </c>
      <c r="AM113" s="189" t="s">
        <v>237</v>
      </c>
      <c r="AN113" s="189" t="s">
        <v>265</v>
      </c>
      <c r="AO113" s="25" t="s">
        <v>239</v>
      </c>
      <c r="AP113" s="25" t="s">
        <v>240</v>
      </c>
      <c r="AQ113" s="72"/>
    </row>
    <row r="114" spans="1:43" s="46" customFormat="1" ht="58.5" x14ac:dyDescent="0.25">
      <c r="A114" s="42" t="s">
        <v>41</v>
      </c>
      <c r="B114" s="43" t="s">
        <v>42</v>
      </c>
      <c r="C114" s="43">
        <v>528</v>
      </c>
      <c r="D114" s="192" t="s">
        <v>313</v>
      </c>
      <c r="E114" s="50" t="s">
        <v>314</v>
      </c>
      <c r="F114" s="51">
        <v>44652</v>
      </c>
      <c r="G114" s="23">
        <v>44681</v>
      </c>
      <c r="H114" s="271"/>
      <c r="I114" s="197">
        <v>0.1</v>
      </c>
      <c r="J114" s="197"/>
      <c r="K114" s="197"/>
      <c r="L114" s="197"/>
      <c r="M114" s="197"/>
      <c r="N114" s="197"/>
      <c r="O114" s="197"/>
      <c r="P114" s="197">
        <v>1</v>
      </c>
      <c r="Q114" s="197"/>
      <c r="R114" s="197"/>
      <c r="S114" s="197"/>
      <c r="T114" s="197"/>
      <c r="U114" s="197"/>
      <c r="V114" s="197"/>
      <c r="W114" s="197"/>
      <c r="X114" s="197"/>
      <c r="Y114" s="197"/>
      <c r="Z114" s="197"/>
      <c r="AA114" s="197"/>
      <c r="AB114" s="197"/>
      <c r="AC114" s="197"/>
      <c r="AD114" s="197"/>
      <c r="AE114" s="197"/>
      <c r="AF114" s="197"/>
      <c r="AG114" s="197"/>
      <c r="AH114" s="197">
        <f t="shared" ref="AH114:AI129" si="5">+J114+L114+N114+P114+R114+T114+V114+X114+Z114+AB114+AD114+AF114</f>
        <v>1</v>
      </c>
      <c r="AI114" s="44">
        <f t="shared" si="5"/>
        <v>0</v>
      </c>
      <c r="AJ114" s="50" t="s">
        <v>315</v>
      </c>
      <c r="AK114" s="195" t="s">
        <v>82</v>
      </c>
      <c r="AL114" s="195" t="s">
        <v>82</v>
      </c>
      <c r="AM114" s="189" t="s">
        <v>316</v>
      </c>
      <c r="AN114" s="25" t="s">
        <v>317</v>
      </c>
      <c r="AO114" s="25" t="s">
        <v>318</v>
      </c>
      <c r="AP114" s="25" t="s">
        <v>240</v>
      </c>
      <c r="AQ114" s="72"/>
    </row>
    <row r="115" spans="1:43" s="46" customFormat="1" ht="58.5" x14ac:dyDescent="0.25">
      <c r="A115" s="42" t="s">
        <v>41</v>
      </c>
      <c r="B115" s="43" t="s">
        <v>42</v>
      </c>
      <c r="C115" s="43">
        <v>528</v>
      </c>
      <c r="D115" s="192" t="s">
        <v>319</v>
      </c>
      <c r="E115" s="50" t="s">
        <v>320</v>
      </c>
      <c r="F115" s="51">
        <v>44564</v>
      </c>
      <c r="G115" s="23">
        <v>44925</v>
      </c>
      <c r="H115" s="271"/>
      <c r="I115" s="197">
        <v>0.05</v>
      </c>
      <c r="J115" s="197">
        <v>0.08</v>
      </c>
      <c r="K115" s="197"/>
      <c r="L115" s="197">
        <v>0.08</v>
      </c>
      <c r="M115" s="197"/>
      <c r="N115" s="197">
        <v>0.08</v>
      </c>
      <c r="O115" s="197"/>
      <c r="P115" s="197">
        <v>0.1</v>
      </c>
      <c r="Q115" s="197"/>
      <c r="R115" s="197">
        <v>0.08</v>
      </c>
      <c r="S115" s="197"/>
      <c r="T115" s="197">
        <v>0.08</v>
      </c>
      <c r="U115" s="197"/>
      <c r="V115" s="197">
        <v>0.08</v>
      </c>
      <c r="W115" s="197"/>
      <c r="X115" s="197">
        <v>0.1</v>
      </c>
      <c r="Y115" s="197"/>
      <c r="Z115" s="197">
        <v>0.08</v>
      </c>
      <c r="AA115" s="197"/>
      <c r="AB115" s="197">
        <v>0.08</v>
      </c>
      <c r="AC115" s="197"/>
      <c r="AD115" s="197">
        <v>0.08</v>
      </c>
      <c r="AE115" s="197"/>
      <c r="AF115" s="197">
        <v>0.08</v>
      </c>
      <c r="AG115" s="197"/>
      <c r="AH115" s="197">
        <f t="shared" si="5"/>
        <v>0.99999999999999978</v>
      </c>
      <c r="AI115" s="44">
        <f t="shared" si="5"/>
        <v>0</v>
      </c>
      <c r="AJ115" s="50" t="s">
        <v>321</v>
      </c>
      <c r="AK115" s="195" t="s">
        <v>82</v>
      </c>
      <c r="AL115" s="195" t="s">
        <v>82</v>
      </c>
      <c r="AM115" s="189" t="s">
        <v>322</v>
      </c>
      <c r="AN115" s="25" t="s">
        <v>294</v>
      </c>
      <c r="AO115" s="25" t="s">
        <v>323</v>
      </c>
      <c r="AP115" s="25" t="s">
        <v>240</v>
      </c>
      <c r="AQ115" s="72"/>
    </row>
    <row r="116" spans="1:43" s="46" customFormat="1" ht="58.5" x14ac:dyDescent="0.25">
      <c r="A116" s="42" t="s">
        <v>41</v>
      </c>
      <c r="B116" s="43" t="s">
        <v>42</v>
      </c>
      <c r="C116" s="43">
        <v>528</v>
      </c>
      <c r="D116" s="192" t="s">
        <v>324</v>
      </c>
      <c r="E116" s="50" t="s">
        <v>325</v>
      </c>
      <c r="F116" s="51">
        <v>44682</v>
      </c>
      <c r="G116" s="23">
        <v>44803</v>
      </c>
      <c r="H116" s="271"/>
      <c r="I116" s="197">
        <v>0.15</v>
      </c>
      <c r="J116" s="197"/>
      <c r="K116" s="197"/>
      <c r="L116" s="197"/>
      <c r="M116" s="197"/>
      <c r="N116" s="197"/>
      <c r="O116" s="197"/>
      <c r="P116" s="197"/>
      <c r="Q116" s="197"/>
      <c r="R116" s="197">
        <v>0.2</v>
      </c>
      <c r="S116" s="197"/>
      <c r="T116" s="197">
        <v>0.3</v>
      </c>
      <c r="U116" s="197"/>
      <c r="V116" s="197">
        <v>0.3</v>
      </c>
      <c r="W116" s="197"/>
      <c r="X116" s="197">
        <v>0.2</v>
      </c>
      <c r="Y116" s="197"/>
      <c r="Z116" s="197"/>
      <c r="AA116" s="197"/>
      <c r="AB116" s="197"/>
      <c r="AC116" s="197"/>
      <c r="AD116" s="197"/>
      <c r="AE116" s="197"/>
      <c r="AF116" s="197"/>
      <c r="AG116" s="197"/>
      <c r="AH116" s="197">
        <f t="shared" si="5"/>
        <v>1</v>
      </c>
      <c r="AI116" s="44">
        <f t="shared" si="5"/>
        <v>0</v>
      </c>
      <c r="AJ116" s="192" t="s">
        <v>326</v>
      </c>
      <c r="AK116" s="195" t="s">
        <v>82</v>
      </c>
      <c r="AL116" s="195" t="s">
        <v>82</v>
      </c>
      <c r="AM116" s="189" t="s">
        <v>46</v>
      </c>
      <c r="AN116" s="25" t="s">
        <v>327</v>
      </c>
      <c r="AO116" s="25" t="s">
        <v>328</v>
      </c>
      <c r="AP116" s="25" t="s">
        <v>240</v>
      </c>
      <c r="AQ116" s="72"/>
    </row>
    <row r="117" spans="1:43" s="46" customFormat="1" ht="69.75" customHeight="1" x14ac:dyDescent="0.25">
      <c r="A117" s="42" t="s">
        <v>41</v>
      </c>
      <c r="B117" s="43" t="s">
        <v>42</v>
      </c>
      <c r="C117" s="43">
        <v>528</v>
      </c>
      <c r="D117" s="192" t="s">
        <v>329</v>
      </c>
      <c r="E117" s="50" t="s">
        <v>330</v>
      </c>
      <c r="F117" s="51">
        <v>44652</v>
      </c>
      <c r="G117" s="23">
        <v>44925</v>
      </c>
      <c r="H117" s="271"/>
      <c r="I117" s="197">
        <v>0.05</v>
      </c>
      <c r="J117" s="197"/>
      <c r="K117" s="197"/>
      <c r="L117" s="197"/>
      <c r="M117" s="197"/>
      <c r="N117" s="197"/>
      <c r="O117" s="197"/>
      <c r="P117" s="197">
        <v>0.33329999999999999</v>
      </c>
      <c r="Q117" s="197"/>
      <c r="R117" s="197"/>
      <c r="S117" s="197"/>
      <c r="T117" s="197"/>
      <c r="U117" s="197"/>
      <c r="V117" s="197"/>
      <c r="W117" s="197"/>
      <c r="X117" s="197"/>
      <c r="Y117" s="197"/>
      <c r="Z117" s="197">
        <v>0.33329999999999999</v>
      </c>
      <c r="AA117" s="197"/>
      <c r="AB117" s="197"/>
      <c r="AC117" s="197"/>
      <c r="AD117" s="197"/>
      <c r="AE117" s="197"/>
      <c r="AF117" s="197">
        <v>0.33329999999999999</v>
      </c>
      <c r="AG117" s="197"/>
      <c r="AH117" s="197">
        <f t="shared" si="5"/>
        <v>0.99990000000000001</v>
      </c>
      <c r="AI117" s="44">
        <f t="shared" si="5"/>
        <v>0</v>
      </c>
      <c r="AJ117" s="192" t="s">
        <v>331</v>
      </c>
      <c r="AK117" s="195" t="s">
        <v>82</v>
      </c>
      <c r="AL117" s="195" t="s">
        <v>82</v>
      </c>
      <c r="AM117" s="189" t="s">
        <v>237</v>
      </c>
      <c r="AN117" s="189" t="s">
        <v>265</v>
      </c>
      <c r="AO117" s="25" t="s">
        <v>239</v>
      </c>
      <c r="AP117" s="25" t="s">
        <v>240</v>
      </c>
      <c r="AQ117" s="72"/>
    </row>
    <row r="118" spans="1:43" s="46" customFormat="1" ht="58.5" x14ac:dyDescent="0.25">
      <c r="A118" s="42" t="s">
        <v>41</v>
      </c>
      <c r="B118" s="43" t="s">
        <v>42</v>
      </c>
      <c r="C118" s="43">
        <v>528</v>
      </c>
      <c r="D118" s="192" t="s">
        <v>332</v>
      </c>
      <c r="E118" s="50" t="s">
        <v>333</v>
      </c>
      <c r="F118" s="51">
        <v>44593</v>
      </c>
      <c r="G118" s="23">
        <v>44712</v>
      </c>
      <c r="H118" s="271"/>
      <c r="I118" s="197">
        <v>0.1</v>
      </c>
      <c r="J118" s="197"/>
      <c r="K118" s="197"/>
      <c r="L118" s="197">
        <v>0.1</v>
      </c>
      <c r="M118" s="197"/>
      <c r="N118" s="197">
        <v>0.1</v>
      </c>
      <c r="O118" s="197"/>
      <c r="P118" s="197">
        <v>0.1</v>
      </c>
      <c r="Q118" s="197"/>
      <c r="R118" s="197">
        <v>0.7</v>
      </c>
      <c r="S118" s="197"/>
      <c r="T118" s="197"/>
      <c r="U118" s="197"/>
      <c r="V118" s="197"/>
      <c r="W118" s="197"/>
      <c r="X118" s="197"/>
      <c r="Y118" s="197"/>
      <c r="Z118" s="197"/>
      <c r="AA118" s="197"/>
      <c r="AB118" s="197"/>
      <c r="AC118" s="197"/>
      <c r="AD118" s="197"/>
      <c r="AE118" s="197"/>
      <c r="AF118" s="197"/>
      <c r="AG118" s="197"/>
      <c r="AH118" s="197">
        <f t="shared" si="5"/>
        <v>1</v>
      </c>
      <c r="AI118" s="44">
        <f t="shared" si="5"/>
        <v>0</v>
      </c>
      <c r="AJ118" s="192" t="s">
        <v>334</v>
      </c>
      <c r="AK118" s="195" t="s">
        <v>82</v>
      </c>
      <c r="AL118" s="195" t="s">
        <v>82</v>
      </c>
      <c r="AM118" s="189" t="s">
        <v>316</v>
      </c>
      <c r="AN118" s="189" t="s">
        <v>317</v>
      </c>
      <c r="AO118" s="25" t="s">
        <v>318</v>
      </c>
      <c r="AP118" s="25" t="s">
        <v>240</v>
      </c>
      <c r="AQ118" s="72"/>
    </row>
    <row r="119" spans="1:43" s="46" customFormat="1" ht="92.25" customHeight="1" x14ac:dyDescent="0.25">
      <c r="A119" s="42" t="s">
        <v>41</v>
      </c>
      <c r="B119" s="43" t="s">
        <v>42</v>
      </c>
      <c r="C119" s="43">
        <v>528</v>
      </c>
      <c r="D119" s="192" t="s">
        <v>335</v>
      </c>
      <c r="E119" s="50" t="s">
        <v>336</v>
      </c>
      <c r="F119" s="51">
        <v>44564</v>
      </c>
      <c r="G119" s="23">
        <v>44925</v>
      </c>
      <c r="H119" s="271"/>
      <c r="I119" s="197">
        <v>0.15</v>
      </c>
      <c r="J119" s="197">
        <v>0.08</v>
      </c>
      <c r="K119" s="197"/>
      <c r="L119" s="197">
        <v>0.08</v>
      </c>
      <c r="M119" s="197"/>
      <c r="N119" s="197">
        <v>0.08</v>
      </c>
      <c r="O119" s="197"/>
      <c r="P119" s="197">
        <v>0.1</v>
      </c>
      <c r="Q119" s="197"/>
      <c r="R119" s="197">
        <v>0.08</v>
      </c>
      <c r="S119" s="197"/>
      <c r="T119" s="197">
        <v>0.08</v>
      </c>
      <c r="U119" s="197"/>
      <c r="V119" s="197">
        <v>0.08</v>
      </c>
      <c r="W119" s="197"/>
      <c r="X119" s="197">
        <v>0.1</v>
      </c>
      <c r="Y119" s="197"/>
      <c r="Z119" s="197">
        <v>0.08</v>
      </c>
      <c r="AA119" s="197"/>
      <c r="AB119" s="197">
        <v>0.08</v>
      </c>
      <c r="AC119" s="197"/>
      <c r="AD119" s="197">
        <v>0.08</v>
      </c>
      <c r="AE119" s="197"/>
      <c r="AF119" s="197">
        <v>0.08</v>
      </c>
      <c r="AG119" s="197"/>
      <c r="AH119" s="197">
        <f t="shared" si="5"/>
        <v>0.99999999999999978</v>
      </c>
      <c r="AI119" s="44">
        <f t="shared" si="5"/>
        <v>0</v>
      </c>
      <c r="AJ119" s="192" t="s">
        <v>334</v>
      </c>
      <c r="AK119" s="195" t="s">
        <v>82</v>
      </c>
      <c r="AL119" s="195" t="s">
        <v>82</v>
      </c>
      <c r="AM119" s="189" t="s">
        <v>316</v>
      </c>
      <c r="AN119" s="189" t="s">
        <v>317</v>
      </c>
      <c r="AO119" s="25" t="s">
        <v>318</v>
      </c>
      <c r="AP119" s="25" t="s">
        <v>240</v>
      </c>
      <c r="AQ119" s="72"/>
    </row>
    <row r="120" spans="1:43" s="46" customFormat="1" ht="73.5" customHeight="1" x14ac:dyDescent="0.25">
      <c r="A120" s="42" t="s">
        <v>41</v>
      </c>
      <c r="B120" s="43" t="s">
        <v>42</v>
      </c>
      <c r="C120" s="43">
        <v>528</v>
      </c>
      <c r="D120" s="192" t="s">
        <v>337</v>
      </c>
      <c r="E120" s="50" t="s">
        <v>338</v>
      </c>
      <c r="F120" s="51">
        <v>44652</v>
      </c>
      <c r="G120" s="23">
        <v>44925</v>
      </c>
      <c r="H120" s="271"/>
      <c r="I120" s="197">
        <v>0.1</v>
      </c>
      <c r="J120" s="197"/>
      <c r="K120" s="197"/>
      <c r="L120" s="197"/>
      <c r="M120" s="197"/>
      <c r="N120" s="197"/>
      <c r="O120" s="197"/>
      <c r="P120" s="197">
        <v>0.5</v>
      </c>
      <c r="Q120" s="197"/>
      <c r="R120" s="197"/>
      <c r="S120" s="197"/>
      <c r="T120" s="197"/>
      <c r="U120" s="197"/>
      <c r="V120" s="197"/>
      <c r="W120" s="197"/>
      <c r="X120" s="197">
        <v>0.5</v>
      </c>
      <c r="Y120" s="197"/>
      <c r="Z120" s="197"/>
      <c r="AA120" s="197"/>
      <c r="AB120" s="197"/>
      <c r="AC120" s="197"/>
      <c r="AD120" s="197"/>
      <c r="AE120" s="197"/>
      <c r="AF120" s="197"/>
      <c r="AG120" s="197"/>
      <c r="AH120" s="197">
        <f t="shared" si="5"/>
        <v>1</v>
      </c>
      <c r="AI120" s="44">
        <f t="shared" si="5"/>
        <v>0</v>
      </c>
      <c r="AJ120" s="192" t="s">
        <v>339</v>
      </c>
      <c r="AK120" s="195" t="s">
        <v>82</v>
      </c>
      <c r="AL120" s="195" t="s">
        <v>82</v>
      </c>
      <c r="AM120" s="189" t="s">
        <v>237</v>
      </c>
      <c r="AN120" s="189" t="s">
        <v>265</v>
      </c>
      <c r="AO120" s="25" t="s">
        <v>239</v>
      </c>
      <c r="AP120" s="25" t="s">
        <v>240</v>
      </c>
      <c r="AQ120" s="72"/>
    </row>
    <row r="121" spans="1:43" s="46" customFormat="1" ht="81" customHeight="1" x14ac:dyDescent="0.25">
      <c r="A121" s="42" t="s">
        <v>41</v>
      </c>
      <c r="B121" s="43" t="s">
        <v>42</v>
      </c>
      <c r="C121" s="43">
        <v>528</v>
      </c>
      <c r="D121" s="192" t="s">
        <v>340</v>
      </c>
      <c r="E121" s="50" t="s">
        <v>341</v>
      </c>
      <c r="F121" s="51">
        <v>44564</v>
      </c>
      <c r="G121" s="23">
        <v>44925</v>
      </c>
      <c r="H121" s="271"/>
      <c r="I121" s="197">
        <v>0.05</v>
      </c>
      <c r="J121" s="197">
        <v>0.08</v>
      </c>
      <c r="K121" s="197"/>
      <c r="L121" s="197">
        <v>0.08</v>
      </c>
      <c r="M121" s="197"/>
      <c r="N121" s="197">
        <v>0.08</v>
      </c>
      <c r="O121" s="197"/>
      <c r="P121" s="197">
        <v>0.1</v>
      </c>
      <c r="Q121" s="197"/>
      <c r="R121" s="197">
        <v>0.08</v>
      </c>
      <c r="S121" s="197"/>
      <c r="T121" s="197">
        <v>0.08</v>
      </c>
      <c r="U121" s="197"/>
      <c r="V121" s="197">
        <v>0.08</v>
      </c>
      <c r="W121" s="197"/>
      <c r="X121" s="197">
        <v>0.1</v>
      </c>
      <c r="Y121" s="197"/>
      <c r="Z121" s="197">
        <v>0.08</v>
      </c>
      <c r="AA121" s="197"/>
      <c r="AB121" s="197">
        <v>0.08</v>
      </c>
      <c r="AC121" s="197"/>
      <c r="AD121" s="197">
        <v>0.08</v>
      </c>
      <c r="AE121" s="197"/>
      <c r="AF121" s="197">
        <v>0.08</v>
      </c>
      <c r="AG121" s="197"/>
      <c r="AH121" s="197">
        <f t="shared" si="5"/>
        <v>0.99999999999999978</v>
      </c>
      <c r="AI121" s="44">
        <f t="shared" si="5"/>
        <v>0</v>
      </c>
      <c r="AJ121" s="192" t="s">
        <v>342</v>
      </c>
      <c r="AK121" s="195" t="s">
        <v>82</v>
      </c>
      <c r="AL121" s="195" t="s">
        <v>82</v>
      </c>
      <c r="AM121" s="189" t="s">
        <v>293</v>
      </c>
      <c r="AN121" s="189" t="s">
        <v>294</v>
      </c>
      <c r="AO121" s="25" t="s">
        <v>295</v>
      </c>
      <c r="AP121" s="25" t="s">
        <v>240</v>
      </c>
      <c r="AQ121" s="72"/>
    </row>
    <row r="122" spans="1:43" s="46" customFormat="1" ht="84.75" customHeight="1" x14ac:dyDescent="0.25">
      <c r="A122" s="42" t="s">
        <v>41</v>
      </c>
      <c r="B122" s="43" t="s">
        <v>42</v>
      </c>
      <c r="C122" s="43">
        <v>528</v>
      </c>
      <c r="D122" s="192" t="s">
        <v>340</v>
      </c>
      <c r="E122" s="50" t="s">
        <v>343</v>
      </c>
      <c r="F122" s="51">
        <v>44652</v>
      </c>
      <c r="G122" s="23">
        <v>44711</v>
      </c>
      <c r="H122" s="271"/>
      <c r="I122" s="197">
        <v>0.15</v>
      </c>
      <c r="J122" s="197"/>
      <c r="K122" s="197"/>
      <c r="L122" s="197"/>
      <c r="M122" s="197"/>
      <c r="N122" s="197"/>
      <c r="O122" s="197"/>
      <c r="P122" s="197">
        <v>0.3</v>
      </c>
      <c r="Q122" s="197"/>
      <c r="R122" s="197">
        <v>0.7</v>
      </c>
      <c r="S122" s="197"/>
      <c r="T122" s="197"/>
      <c r="U122" s="197"/>
      <c r="V122" s="197"/>
      <c r="W122" s="197"/>
      <c r="X122" s="197"/>
      <c r="Y122" s="197"/>
      <c r="Z122" s="197"/>
      <c r="AA122" s="197"/>
      <c r="AB122" s="197"/>
      <c r="AC122" s="197"/>
      <c r="AD122" s="197"/>
      <c r="AE122" s="197"/>
      <c r="AF122" s="197"/>
      <c r="AG122" s="197"/>
      <c r="AH122" s="197">
        <f t="shared" si="5"/>
        <v>1</v>
      </c>
      <c r="AI122" s="44">
        <f t="shared" si="5"/>
        <v>0</v>
      </c>
      <c r="AJ122" s="192" t="s">
        <v>344</v>
      </c>
      <c r="AK122" s="195" t="s">
        <v>82</v>
      </c>
      <c r="AL122" s="195" t="s">
        <v>82</v>
      </c>
      <c r="AM122" s="189" t="s">
        <v>237</v>
      </c>
      <c r="AN122" s="189" t="s">
        <v>265</v>
      </c>
      <c r="AO122" s="25" t="s">
        <v>239</v>
      </c>
      <c r="AP122" s="25" t="s">
        <v>240</v>
      </c>
      <c r="AQ122" s="72"/>
    </row>
    <row r="123" spans="1:43" s="46" customFormat="1" ht="79.5" customHeight="1" x14ac:dyDescent="0.25">
      <c r="A123" s="42" t="s">
        <v>41</v>
      </c>
      <c r="B123" s="43" t="s">
        <v>42</v>
      </c>
      <c r="C123" s="43">
        <v>528</v>
      </c>
      <c r="D123" s="192" t="s">
        <v>345</v>
      </c>
      <c r="E123" s="50" t="s">
        <v>346</v>
      </c>
      <c r="F123" s="51">
        <v>44652</v>
      </c>
      <c r="G123" s="23">
        <v>44895</v>
      </c>
      <c r="H123" s="271">
        <f>+I123+I124+I125+I126+I127+I128+I129</f>
        <v>1</v>
      </c>
      <c r="I123" s="197">
        <v>0.1</v>
      </c>
      <c r="J123" s="197"/>
      <c r="K123" s="197"/>
      <c r="L123" s="197"/>
      <c r="M123" s="197"/>
      <c r="N123" s="197"/>
      <c r="O123" s="197"/>
      <c r="P123" s="197">
        <v>0.33329999999999999</v>
      </c>
      <c r="Q123" s="197"/>
      <c r="R123" s="197"/>
      <c r="S123" s="197"/>
      <c r="T123" s="197"/>
      <c r="U123" s="197"/>
      <c r="V123" s="197">
        <v>0.33329999999999999</v>
      </c>
      <c r="W123" s="197"/>
      <c r="X123" s="197"/>
      <c r="Y123" s="197"/>
      <c r="Z123" s="197"/>
      <c r="AA123" s="197"/>
      <c r="AB123" s="197"/>
      <c r="AC123" s="197"/>
      <c r="AD123" s="197">
        <v>0.33329999999999999</v>
      </c>
      <c r="AE123" s="197"/>
      <c r="AF123" s="197"/>
      <c r="AG123" s="197"/>
      <c r="AH123" s="197">
        <f t="shared" si="5"/>
        <v>0.99990000000000001</v>
      </c>
      <c r="AI123" s="44">
        <f t="shared" si="5"/>
        <v>0</v>
      </c>
      <c r="AJ123" s="192" t="s">
        <v>347</v>
      </c>
      <c r="AK123" s="195" t="s">
        <v>82</v>
      </c>
      <c r="AL123" s="195" t="s">
        <v>82</v>
      </c>
      <c r="AM123" s="189" t="s">
        <v>46</v>
      </c>
      <c r="AN123" s="189" t="s">
        <v>327</v>
      </c>
      <c r="AO123" s="25" t="s">
        <v>328</v>
      </c>
      <c r="AP123" s="25" t="s">
        <v>240</v>
      </c>
      <c r="AQ123" s="72"/>
    </row>
    <row r="124" spans="1:43" s="46" customFormat="1" ht="75" customHeight="1" x14ac:dyDescent="0.25">
      <c r="A124" s="42" t="s">
        <v>41</v>
      </c>
      <c r="B124" s="43" t="s">
        <v>42</v>
      </c>
      <c r="C124" s="43">
        <v>528</v>
      </c>
      <c r="D124" s="192" t="s">
        <v>348</v>
      </c>
      <c r="E124" s="50" t="s">
        <v>349</v>
      </c>
      <c r="F124" s="51">
        <v>44652</v>
      </c>
      <c r="G124" s="23">
        <v>44925</v>
      </c>
      <c r="H124" s="271"/>
      <c r="I124" s="197">
        <v>0.1</v>
      </c>
      <c r="J124" s="197"/>
      <c r="K124" s="197"/>
      <c r="L124" s="197"/>
      <c r="M124" s="197"/>
      <c r="N124" s="197"/>
      <c r="O124" s="197"/>
      <c r="P124" s="197">
        <v>0.33329999999999999</v>
      </c>
      <c r="Q124" s="197"/>
      <c r="R124" s="197"/>
      <c r="S124" s="197"/>
      <c r="T124" s="197"/>
      <c r="U124" s="197"/>
      <c r="V124" s="197"/>
      <c r="W124" s="197"/>
      <c r="X124" s="197">
        <v>0.33329999999999999</v>
      </c>
      <c r="Y124" s="197"/>
      <c r="Z124" s="197"/>
      <c r="AA124" s="197"/>
      <c r="AB124" s="197"/>
      <c r="AC124" s="197"/>
      <c r="AD124" s="197"/>
      <c r="AE124" s="197"/>
      <c r="AF124" s="197">
        <v>0.33329999999999999</v>
      </c>
      <c r="AG124" s="197"/>
      <c r="AH124" s="197">
        <f t="shared" si="5"/>
        <v>0.99990000000000001</v>
      </c>
      <c r="AI124" s="44">
        <f t="shared" si="5"/>
        <v>0</v>
      </c>
      <c r="AJ124" s="192" t="s">
        <v>350</v>
      </c>
      <c r="AK124" s="195" t="s">
        <v>82</v>
      </c>
      <c r="AL124" s="195" t="s">
        <v>82</v>
      </c>
      <c r="AM124" s="189" t="s">
        <v>46</v>
      </c>
      <c r="AN124" s="189" t="s">
        <v>327</v>
      </c>
      <c r="AO124" s="25" t="s">
        <v>328</v>
      </c>
      <c r="AP124" s="25" t="s">
        <v>240</v>
      </c>
      <c r="AQ124" s="72"/>
    </row>
    <row r="125" spans="1:43" s="46" customFormat="1" ht="88.5" customHeight="1" x14ac:dyDescent="0.25">
      <c r="A125" s="42" t="s">
        <v>41</v>
      </c>
      <c r="B125" s="43" t="s">
        <v>42</v>
      </c>
      <c r="C125" s="43">
        <v>528</v>
      </c>
      <c r="D125" s="192" t="s">
        <v>348</v>
      </c>
      <c r="E125" s="50" t="s">
        <v>351</v>
      </c>
      <c r="F125" s="51">
        <v>44652</v>
      </c>
      <c r="G125" s="23">
        <v>44681</v>
      </c>
      <c r="H125" s="271"/>
      <c r="I125" s="197">
        <v>0.2</v>
      </c>
      <c r="J125" s="197"/>
      <c r="K125" s="197"/>
      <c r="L125" s="197"/>
      <c r="M125" s="197"/>
      <c r="N125" s="197"/>
      <c r="O125" s="197"/>
      <c r="P125" s="197">
        <v>1</v>
      </c>
      <c r="Q125" s="197"/>
      <c r="R125" s="197"/>
      <c r="S125" s="197"/>
      <c r="T125" s="197"/>
      <c r="U125" s="197"/>
      <c r="V125" s="197"/>
      <c r="W125" s="197"/>
      <c r="X125" s="197"/>
      <c r="Y125" s="197"/>
      <c r="Z125" s="197"/>
      <c r="AA125" s="197"/>
      <c r="AB125" s="197"/>
      <c r="AC125" s="197"/>
      <c r="AD125" s="197"/>
      <c r="AE125" s="197"/>
      <c r="AF125" s="197"/>
      <c r="AG125" s="197"/>
      <c r="AH125" s="197">
        <f t="shared" si="5"/>
        <v>1</v>
      </c>
      <c r="AI125" s="44">
        <f t="shared" si="5"/>
        <v>0</v>
      </c>
      <c r="AJ125" s="192" t="s">
        <v>352</v>
      </c>
      <c r="AK125" s="195" t="s">
        <v>82</v>
      </c>
      <c r="AL125" s="195" t="s">
        <v>82</v>
      </c>
      <c r="AM125" s="189" t="s">
        <v>46</v>
      </c>
      <c r="AN125" s="189" t="s">
        <v>327</v>
      </c>
      <c r="AO125" s="25" t="s">
        <v>328</v>
      </c>
      <c r="AP125" s="25" t="s">
        <v>240</v>
      </c>
      <c r="AQ125" s="72"/>
    </row>
    <row r="126" spans="1:43" s="46" customFormat="1" ht="86.25" customHeight="1" x14ac:dyDescent="0.25">
      <c r="A126" s="42" t="s">
        <v>41</v>
      </c>
      <c r="B126" s="43" t="s">
        <v>42</v>
      </c>
      <c r="C126" s="43">
        <v>528</v>
      </c>
      <c r="D126" s="192" t="s">
        <v>353</v>
      </c>
      <c r="E126" s="50" t="s">
        <v>354</v>
      </c>
      <c r="F126" s="51">
        <v>44564</v>
      </c>
      <c r="G126" s="23">
        <v>44925</v>
      </c>
      <c r="H126" s="271"/>
      <c r="I126" s="197">
        <v>0.1</v>
      </c>
      <c r="J126" s="197"/>
      <c r="K126" s="197"/>
      <c r="L126" s="197">
        <v>0.25</v>
      </c>
      <c r="M126" s="197"/>
      <c r="N126" s="197"/>
      <c r="O126" s="197"/>
      <c r="P126" s="197"/>
      <c r="Q126" s="197"/>
      <c r="R126" s="197">
        <v>0.25</v>
      </c>
      <c r="S126" s="197"/>
      <c r="T126" s="197"/>
      <c r="U126" s="197"/>
      <c r="V126" s="197"/>
      <c r="W126" s="197"/>
      <c r="X126" s="197">
        <v>0.25</v>
      </c>
      <c r="Y126" s="197"/>
      <c r="Z126" s="197"/>
      <c r="AA126" s="197"/>
      <c r="AB126" s="197"/>
      <c r="AC126" s="197"/>
      <c r="AD126" s="197">
        <v>0.25</v>
      </c>
      <c r="AE126" s="197"/>
      <c r="AF126" s="197"/>
      <c r="AG126" s="197"/>
      <c r="AH126" s="197">
        <f t="shared" si="5"/>
        <v>1</v>
      </c>
      <c r="AI126" s="44">
        <f t="shared" si="5"/>
        <v>0</v>
      </c>
      <c r="AJ126" s="192" t="s">
        <v>339</v>
      </c>
      <c r="AK126" s="195" t="s">
        <v>82</v>
      </c>
      <c r="AL126" s="195" t="s">
        <v>82</v>
      </c>
      <c r="AM126" s="189" t="s">
        <v>46</v>
      </c>
      <c r="AN126" s="189" t="s">
        <v>327</v>
      </c>
      <c r="AO126" s="25" t="s">
        <v>328</v>
      </c>
      <c r="AP126" s="25" t="s">
        <v>240</v>
      </c>
      <c r="AQ126" s="72"/>
    </row>
    <row r="127" spans="1:43" s="46" customFormat="1" ht="79.5" customHeight="1" x14ac:dyDescent="0.25">
      <c r="A127" s="42" t="s">
        <v>41</v>
      </c>
      <c r="B127" s="43" t="s">
        <v>42</v>
      </c>
      <c r="C127" s="43">
        <v>528</v>
      </c>
      <c r="D127" s="192" t="s">
        <v>355</v>
      </c>
      <c r="E127" s="50" t="s">
        <v>356</v>
      </c>
      <c r="F127" s="51">
        <v>44621</v>
      </c>
      <c r="G127" s="23">
        <v>44925</v>
      </c>
      <c r="H127" s="271"/>
      <c r="I127" s="197">
        <v>0.2</v>
      </c>
      <c r="J127" s="197"/>
      <c r="K127" s="197"/>
      <c r="L127" s="197"/>
      <c r="M127" s="197"/>
      <c r="N127" s="197">
        <v>0.25</v>
      </c>
      <c r="O127" s="197"/>
      <c r="P127" s="197"/>
      <c r="Q127" s="197"/>
      <c r="R127" s="197"/>
      <c r="S127" s="197"/>
      <c r="T127" s="197">
        <v>0.25</v>
      </c>
      <c r="U127" s="197"/>
      <c r="V127" s="197"/>
      <c r="W127" s="197"/>
      <c r="X127" s="197"/>
      <c r="Y127" s="197"/>
      <c r="Z127" s="197">
        <v>0.25</v>
      </c>
      <c r="AA127" s="197"/>
      <c r="AB127" s="197"/>
      <c r="AC127" s="197"/>
      <c r="AD127" s="197"/>
      <c r="AE127" s="197"/>
      <c r="AF127" s="197">
        <v>0.25</v>
      </c>
      <c r="AG127" s="197"/>
      <c r="AH127" s="197">
        <f t="shared" si="5"/>
        <v>1</v>
      </c>
      <c r="AI127" s="44">
        <f t="shared" si="5"/>
        <v>0</v>
      </c>
      <c r="AJ127" s="192" t="s">
        <v>357</v>
      </c>
      <c r="AK127" s="195" t="s">
        <v>82</v>
      </c>
      <c r="AL127" s="195" t="s">
        <v>82</v>
      </c>
      <c r="AM127" s="189" t="s">
        <v>46</v>
      </c>
      <c r="AN127" s="189" t="s">
        <v>327</v>
      </c>
      <c r="AO127" s="25" t="s">
        <v>328</v>
      </c>
      <c r="AP127" s="25" t="s">
        <v>240</v>
      </c>
      <c r="AQ127" s="72"/>
    </row>
    <row r="128" spans="1:43" s="46" customFormat="1" ht="85.5" x14ac:dyDescent="0.25">
      <c r="A128" s="42" t="s">
        <v>41</v>
      </c>
      <c r="B128" s="43" t="s">
        <v>42</v>
      </c>
      <c r="C128" s="43">
        <v>528</v>
      </c>
      <c r="D128" s="192" t="s">
        <v>355</v>
      </c>
      <c r="E128" s="50" t="s">
        <v>358</v>
      </c>
      <c r="F128" s="51">
        <v>44564</v>
      </c>
      <c r="G128" s="23">
        <v>44925</v>
      </c>
      <c r="H128" s="271"/>
      <c r="I128" s="197">
        <v>0.1</v>
      </c>
      <c r="J128" s="197"/>
      <c r="K128" s="197"/>
      <c r="L128" s="197"/>
      <c r="M128" s="197"/>
      <c r="N128" s="197"/>
      <c r="O128" s="197"/>
      <c r="P128" s="197">
        <v>0.33329999999999999</v>
      </c>
      <c r="Q128" s="197"/>
      <c r="R128" s="197"/>
      <c r="S128" s="197"/>
      <c r="T128" s="197"/>
      <c r="U128" s="197"/>
      <c r="V128" s="197">
        <v>0.33329999999999999</v>
      </c>
      <c r="W128" s="197"/>
      <c r="X128" s="197"/>
      <c r="Y128" s="197"/>
      <c r="Z128" s="197"/>
      <c r="AA128" s="197"/>
      <c r="AB128" s="197">
        <v>0.33329999999999999</v>
      </c>
      <c r="AC128" s="197"/>
      <c r="AD128" s="197"/>
      <c r="AE128" s="197"/>
      <c r="AF128" s="197"/>
      <c r="AG128" s="197"/>
      <c r="AH128" s="197">
        <f t="shared" si="5"/>
        <v>0.99990000000000001</v>
      </c>
      <c r="AI128" s="44">
        <f t="shared" si="5"/>
        <v>0</v>
      </c>
      <c r="AJ128" s="192" t="s">
        <v>339</v>
      </c>
      <c r="AK128" s="195" t="s">
        <v>82</v>
      </c>
      <c r="AL128" s="195" t="s">
        <v>82</v>
      </c>
      <c r="AM128" s="189" t="s">
        <v>46</v>
      </c>
      <c r="AN128" s="189" t="s">
        <v>327</v>
      </c>
      <c r="AO128" s="25" t="s">
        <v>328</v>
      </c>
      <c r="AP128" s="25" t="s">
        <v>240</v>
      </c>
      <c r="AQ128" s="72"/>
    </row>
    <row r="129" spans="1:43" s="46" customFormat="1" ht="57" x14ac:dyDescent="0.25">
      <c r="A129" s="42" t="s">
        <v>41</v>
      </c>
      <c r="B129" s="43" t="s">
        <v>42</v>
      </c>
      <c r="C129" s="43">
        <v>528</v>
      </c>
      <c r="D129" s="192" t="s">
        <v>359</v>
      </c>
      <c r="E129" s="50" t="s">
        <v>360</v>
      </c>
      <c r="F129" s="51">
        <v>44621</v>
      </c>
      <c r="G129" s="23">
        <v>44925</v>
      </c>
      <c r="H129" s="271"/>
      <c r="I129" s="197">
        <v>0.2</v>
      </c>
      <c r="J129" s="197"/>
      <c r="K129" s="197"/>
      <c r="L129" s="197"/>
      <c r="M129" s="197"/>
      <c r="N129" s="197">
        <v>0.25</v>
      </c>
      <c r="O129" s="197"/>
      <c r="P129" s="197"/>
      <c r="Q129" s="197"/>
      <c r="R129" s="197"/>
      <c r="S129" s="197"/>
      <c r="T129" s="197">
        <v>0.25</v>
      </c>
      <c r="U129" s="197"/>
      <c r="V129" s="197"/>
      <c r="W129" s="197"/>
      <c r="X129" s="197"/>
      <c r="Y129" s="197"/>
      <c r="Z129" s="197">
        <v>0.25</v>
      </c>
      <c r="AA129" s="197"/>
      <c r="AB129" s="197"/>
      <c r="AC129" s="197"/>
      <c r="AD129" s="197"/>
      <c r="AE129" s="197"/>
      <c r="AF129" s="197">
        <v>0.25</v>
      </c>
      <c r="AG129" s="197"/>
      <c r="AH129" s="197">
        <f t="shared" si="5"/>
        <v>1</v>
      </c>
      <c r="AI129" s="44">
        <f t="shared" si="5"/>
        <v>0</v>
      </c>
      <c r="AJ129" s="192" t="s">
        <v>361</v>
      </c>
      <c r="AK129" s="195" t="s">
        <v>82</v>
      </c>
      <c r="AL129" s="195" t="s">
        <v>82</v>
      </c>
      <c r="AM129" s="189" t="s">
        <v>46</v>
      </c>
      <c r="AN129" s="189" t="s">
        <v>327</v>
      </c>
      <c r="AO129" s="25" t="s">
        <v>328</v>
      </c>
      <c r="AP129" s="25" t="s">
        <v>240</v>
      </c>
      <c r="AQ129" s="72"/>
    </row>
    <row r="130" spans="1:43" s="46" customFormat="1" ht="58.5" x14ac:dyDescent="0.25">
      <c r="A130" s="42" t="s">
        <v>41</v>
      </c>
      <c r="B130" s="43" t="s">
        <v>42</v>
      </c>
      <c r="C130" s="43">
        <v>528</v>
      </c>
      <c r="D130" s="192" t="s">
        <v>362</v>
      </c>
      <c r="E130" s="50" t="s">
        <v>363</v>
      </c>
      <c r="F130" s="51">
        <v>44652</v>
      </c>
      <c r="G130" s="23">
        <v>44681</v>
      </c>
      <c r="H130" s="271">
        <f>+I130+I131+I132+I133+I134+I135+I136+I137+I138+I139+I140+I141</f>
        <v>1.0000000000000002</v>
      </c>
      <c r="I130" s="197">
        <v>0.1</v>
      </c>
      <c r="J130" s="197"/>
      <c r="K130" s="197"/>
      <c r="L130" s="197"/>
      <c r="M130" s="197"/>
      <c r="N130" s="197"/>
      <c r="O130" s="197"/>
      <c r="P130" s="197">
        <v>1</v>
      </c>
      <c r="Q130" s="197"/>
      <c r="R130" s="197"/>
      <c r="S130" s="197"/>
      <c r="T130" s="197"/>
      <c r="U130" s="197"/>
      <c r="V130" s="197"/>
      <c r="W130" s="197"/>
      <c r="X130" s="197"/>
      <c r="Y130" s="197"/>
      <c r="Z130" s="197"/>
      <c r="AA130" s="197"/>
      <c r="AB130" s="197"/>
      <c r="AC130" s="197"/>
      <c r="AD130" s="197"/>
      <c r="AE130" s="197"/>
      <c r="AF130" s="197"/>
      <c r="AG130" s="197"/>
      <c r="AH130" s="197">
        <f t="shared" ref="AH130:AI146" si="6">+J130+L130+N130+P130+R130+T130+V130+X130+Z130+AB130+AD130+AF130</f>
        <v>1</v>
      </c>
      <c r="AI130" s="44">
        <f t="shared" si="6"/>
        <v>0</v>
      </c>
      <c r="AJ130" s="192" t="s">
        <v>364</v>
      </c>
      <c r="AK130" s="195" t="s">
        <v>82</v>
      </c>
      <c r="AL130" s="195" t="s">
        <v>82</v>
      </c>
      <c r="AM130" s="189" t="s">
        <v>46</v>
      </c>
      <c r="AN130" s="189" t="s">
        <v>60</v>
      </c>
      <c r="AO130" s="25" t="s">
        <v>328</v>
      </c>
      <c r="AP130" s="25" t="s">
        <v>240</v>
      </c>
      <c r="AQ130" s="72"/>
    </row>
    <row r="131" spans="1:43" s="46" customFormat="1" ht="58.5" x14ac:dyDescent="0.25">
      <c r="A131" s="42" t="s">
        <v>41</v>
      </c>
      <c r="B131" s="43" t="s">
        <v>42</v>
      </c>
      <c r="C131" s="43">
        <v>528</v>
      </c>
      <c r="D131" s="192" t="s">
        <v>362</v>
      </c>
      <c r="E131" s="50" t="s">
        <v>365</v>
      </c>
      <c r="F131" s="51">
        <v>44564</v>
      </c>
      <c r="G131" s="23">
        <v>44925</v>
      </c>
      <c r="H131" s="271"/>
      <c r="I131" s="197">
        <v>0.1</v>
      </c>
      <c r="J131" s="197"/>
      <c r="K131" s="197"/>
      <c r="L131" s="197">
        <v>0.25</v>
      </c>
      <c r="M131" s="197"/>
      <c r="N131" s="197"/>
      <c r="O131" s="197"/>
      <c r="P131" s="197"/>
      <c r="Q131" s="197"/>
      <c r="R131" s="197">
        <v>0.25</v>
      </c>
      <c r="S131" s="197"/>
      <c r="T131" s="197"/>
      <c r="U131" s="197"/>
      <c r="V131" s="197"/>
      <c r="W131" s="197"/>
      <c r="X131" s="197">
        <v>0.25</v>
      </c>
      <c r="Y131" s="197"/>
      <c r="Z131" s="197"/>
      <c r="AA131" s="197"/>
      <c r="AB131" s="197"/>
      <c r="AC131" s="197"/>
      <c r="AD131" s="197"/>
      <c r="AE131" s="197"/>
      <c r="AF131" s="197">
        <v>0.25</v>
      </c>
      <c r="AG131" s="197"/>
      <c r="AH131" s="197">
        <f t="shared" si="6"/>
        <v>1</v>
      </c>
      <c r="AI131" s="44">
        <f t="shared" si="6"/>
        <v>0</v>
      </c>
      <c r="AJ131" s="192" t="s">
        <v>339</v>
      </c>
      <c r="AK131" s="195" t="s">
        <v>82</v>
      </c>
      <c r="AL131" s="195" t="s">
        <v>82</v>
      </c>
      <c r="AM131" s="189" t="s">
        <v>237</v>
      </c>
      <c r="AN131" s="189" t="s">
        <v>265</v>
      </c>
      <c r="AO131" s="25" t="s">
        <v>239</v>
      </c>
      <c r="AP131" s="25" t="s">
        <v>240</v>
      </c>
      <c r="AQ131" s="72"/>
    </row>
    <row r="132" spans="1:43" s="46" customFormat="1" ht="191.25" customHeight="1" x14ac:dyDescent="0.25">
      <c r="A132" s="42" t="s">
        <v>41</v>
      </c>
      <c r="B132" s="43" t="s">
        <v>42</v>
      </c>
      <c r="C132" s="43">
        <v>528</v>
      </c>
      <c r="D132" s="192" t="s">
        <v>362</v>
      </c>
      <c r="E132" s="50" t="s">
        <v>366</v>
      </c>
      <c r="F132" s="51">
        <v>44652</v>
      </c>
      <c r="G132" s="23">
        <v>44925</v>
      </c>
      <c r="H132" s="271"/>
      <c r="I132" s="197">
        <v>0.2</v>
      </c>
      <c r="J132" s="197"/>
      <c r="K132" s="197"/>
      <c r="L132" s="197"/>
      <c r="M132" s="197"/>
      <c r="N132" s="197"/>
      <c r="O132" s="197"/>
      <c r="P132" s="197">
        <v>0.33329999999999999</v>
      </c>
      <c r="Q132" s="197"/>
      <c r="R132" s="197"/>
      <c r="S132" s="197"/>
      <c r="T132" s="197"/>
      <c r="U132" s="197"/>
      <c r="V132" s="197"/>
      <c r="W132" s="197"/>
      <c r="X132" s="197">
        <v>0.33329999999999999</v>
      </c>
      <c r="Y132" s="197"/>
      <c r="Z132" s="197"/>
      <c r="AA132" s="197"/>
      <c r="AB132" s="197"/>
      <c r="AC132" s="197"/>
      <c r="AD132" s="197"/>
      <c r="AE132" s="197"/>
      <c r="AF132" s="197">
        <v>0.33329999999999999</v>
      </c>
      <c r="AG132" s="197"/>
      <c r="AH132" s="197">
        <f t="shared" si="6"/>
        <v>0.99990000000000001</v>
      </c>
      <c r="AI132" s="44">
        <f t="shared" si="6"/>
        <v>0</v>
      </c>
      <c r="AJ132" s="192" t="s">
        <v>367</v>
      </c>
      <c r="AK132" s="195" t="s">
        <v>82</v>
      </c>
      <c r="AL132" s="195" t="s">
        <v>82</v>
      </c>
      <c r="AM132" s="189" t="s">
        <v>237</v>
      </c>
      <c r="AN132" s="189" t="s">
        <v>368</v>
      </c>
      <c r="AO132" s="25" t="s">
        <v>239</v>
      </c>
      <c r="AP132" s="25" t="s">
        <v>240</v>
      </c>
      <c r="AQ132" s="72"/>
    </row>
    <row r="133" spans="1:43" s="46" customFormat="1" ht="98.25" customHeight="1" x14ac:dyDescent="0.25">
      <c r="A133" s="50" t="s">
        <v>41</v>
      </c>
      <c r="B133" s="195" t="s">
        <v>42</v>
      </c>
      <c r="C133" s="195">
        <v>528</v>
      </c>
      <c r="D133" s="192" t="s">
        <v>362</v>
      </c>
      <c r="E133" s="50" t="s">
        <v>369</v>
      </c>
      <c r="F133" s="51">
        <v>44774</v>
      </c>
      <c r="G133" s="23">
        <v>44834</v>
      </c>
      <c r="H133" s="271"/>
      <c r="I133" s="197">
        <v>0.1</v>
      </c>
      <c r="J133" s="197"/>
      <c r="K133" s="197"/>
      <c r="L133" s="197"/>
      <c r="M133" s="197"/>
      <c r="N133" s="197"/>
      <c r="O133" s="197"/>
      <c r="P133" s="197"/>
      <c r="Q133" s="197"/>
      <c r="R133" s="197"/>
      <c r="S133" s="197"/>
      <c r="T133" s="197"/>
      <c r="U133" s="197"/>
      <c r="V133" s="197"/>
      <c r="W133" s="197"/>
      <c r="X133" s="197">
        <v>0.5</v>
      </c>
      <c r="Y133" s="197"/>
      <c r="Z133" s="197">
        <v>0.5</v>
      </c>
      <c r="AA133" s="197"/>
      <c r="AB133" s="197"/>
      <c r="AC133" s="197"/>
      <c r="AD133" s="197"/>
      <c r="AE133" s="197"/>
      <c r="AF133" s="197"/>
      <c r="AG133" s="197"/>
      <c r="AH133" s="197">
        <f t="shared" si="6"/>
        <v>1</v>
      </c>
      <c r="AI133" s="44">
        <f t="shared" si="6"/>
        <v>0</v>
      </c>
      <c r="AJ133" s="192" t="s">
        <v>370</v>
      </c>
      <c r="AK133" s="195" t="s">
        <v>82</v>
      </c>
      <c r="AL133" s="195" t="s">
        <v>82</v>
      </c>
      <c r="AM133" s="189" t="s">
        <v>371</v>
      </c>
      <c r="AN133" s="189" t="s">
        <v>372</v>
      </c>
      <c r="AO133" s="25" t="s">
        <v>307</v>
      </c>
      <c r="AP133" s="25" t="s">
        <v>240</v>
      </c>
      <c r="AQ133" s="72"/>
    </row>
    <row r="134" spans="1:43" s="46" customFormat="1" ht="98.25" customHeight="1" x14ac:dyDescent="0.25">
      <c r="A134" s="42" t="s">
        <v>41</v>
      </c>
      <c r="B134" s="43" t="s">
        <v>42</v>
      </c>
      <c r="C134" s="43">
        <v>528</v>
      </c>
      <c r="D134" s="192" t="s">
        <v>373</v>
      </c>
      <c r="E134" s="50" t="s">
        <v>374</v>
      </c>
      <c r="F134" s="51">
        <v>44682</v>
      </c>
      <c r="G134" s="23">
        <v>44834</v>
      </c>
      <c r="H134" s="271"/>
      <c r="I134" s="197">
        <v>0.05</v>
      </c>
      <c r="J134" s="197"/>
      <c r="K134" s="197"/>
      <c r="L134" s="197"/>
      <c r="M134" s="197"/>
      <c r="N134" s="197"/>
      <c r="O134" s="197"/>
      <c r="P134" s="197"/>
      <c r="Q134" s="197"/>
      <c r="R134" s="197">
        <v>0.5</v>
      </c>
      <c r="S134" s="197"/>
      <c r="T134" s="197"/>
      <c r="U134" s="197"/>
      <c r="V134" s="197"/>
      <c r="W134" s="197"/>
      <c r="X134" s="197"/>
      <c r="Y134" s="197"/>
      <c r="Z134" s="197">
        <v>0.5</v>
      </c>
      <c r="AA134" s="197"/>
      <c r="AB134" s="197"/>
      <c r="AC134" s="197"/>
      <c r="AD134" s="197"/>
      <c r="AE134" s="197"/>
      <c r="AF134" s="197"/>
      <c r="AG134" s="197"/>
      <c r="AH134" s="197">
        <f t="shared" si="6"/>
        <v>1</v>
      </c>
      <c r="AI134" s="44">
        <f t="shared" si="6"/>
        <v>0</v>
      </c>
      <c r="AJ134" s="192" t="s">
        <v>375</v>
      </c>
      <c r="AK134" s="195" t="s">
        <v>82</v>
      </c>
      <c r="AL134" s="195" t="s">
        <v>82</v>
      </c>
      <c r="AM134" s="189" t="s">
        <v>293</v>
      </c>
      <c r="AN134" s="189" t="s">
        <v>294</v>
      </c>
      <c r="AO134" s="25" t="s">
        <v>295</v>
      </c>
      <c r="AP134" s="25" t="s">
        <v>240</v>
      </c>
      <c r="AQ134" s="72"/>
    </row>
    <row r="135" spans="1:43" s="46" customFormat="1" ht="72.75" x14ac:dyDescent="0.25">
      <c r="A135" s="42" t="s">
        <v>41</v>
      </c>
      <c r="B135" s="43" t="s">
        <v>42</v>
      </c>
      <c r="C135" s="43">
        <v>528</v>
      </c>
      <c r="D135" s="192" t="s">
        <v>376</v>
      </c>
      <c r="E135" s="50" t="s">
        <v>377</v>
      </c>
      <c r="F135" s="52">
        <v>44835</v>
      </c>
      <c r="G135" s="52">
        <v>44895</v>
      </c>
      <c r="H135" s="271"/>
      <c r="I135" s="197">
        <v>0.05</v>
      </c>
      <c r="J135" s="197"/>
      <c r="K135" s="197"/>
      <c r="L135" s="197"/>
      <c r="M135" s="197"/>
      <c r="N135" s="197"/>
      <c r="O135" s="197"/>
      <c r="P135" s="197"/>
      <c r="Q135" s="197"/>
      <c r="R135" s="197"/>
      <c r="S135" s="197"/>
      <c r="T135" s="197"/>
      <c r="U135" s="197"/>
      <c r="V135" s="197"/>
      <c r="W135" s="197"/>
      <c r="X135" s="197"/>
      <c r="Y135" s="197"/>
      <c r="Z135" s="197"/>
      <c r="AA135" s="197"/>
      <c r="AB135" s="197">
        <v>0.3</v>
      </c>
      <c r="AC135" s="197"/>
      <c r="AD135" s="197">
        <v>0.7</v>
      </c>
      <c r="AE135" s="197"/>
      <c r="AF135" s="197"/>
      <c r="AG135" s="197"/>
      <c r="AH135" s="197">
        <f t="shared" si="6"/>
        <v>1</v>
      </c>
      <c r="AI135" s="44">
        <f t="shared" si="6"/>
        <v>0</v>
      </c>
      <c r="AJ135" s="192" t="s">
        <v>378</v>
      </c>
      <c r="AK135" s="195" t="s">
        <v>82</v>
      </c>
      <c r="AL135" s="195" t="s">
        <v>82</v>
      </c>
      <c r="AM135" s="189" t="s">
        <v>46</v>
      </c>
      <c r="AN135" s="189" t="s">
        <v>60</v>
      </c>
      <c r="AO135" s="25" t="s">
        <v>328</v>
      </c>
      <c r="AP135" s="25" t="s">
        <v>240</v>
      </c>
      <c r="AQ135" s="72"/>
    </row>
    <row r="136" spans="1:43" s="46" customFormat="1" ht="72.75" x14ac:dyDescent="0.25">
      <c r="A136" s="42" t="s">
        <v>41</v>
      </c>
      <c r="B136" s="43" t="s">
        <v>42</v>
      </c>
      <c r="C136" s="43">
        <v>528</v>
      </c>
      <c r="D136" s="192" t="s">
        <v>376</v>
      </c>
      <c r="E136" s="50" t="s">
        <v>379</v>
      </c>
      <c r="F136" s="52">
        <v>44835</v>
      </c>
      <c r="G136" s="52">
        <v>44895</v>
      </c>
      <c r="H136" s="271"/>
      <c r="I136" s="197">
        <v>0.05</v>
      </c>
      <c r="J136" s="197"/>
      <c r="K136" s="197"/>
      <c r="L136" s="197"/>
      <c r="M136" s="197"/>
      <c r="N136" s="197"/>
      <c r="O136" s="197"/>
      <c r="P136" s="197"/>
      <c r="Q136" s="197"/>
      <c r="R136" s="197"/>
      <c r="S136" s="197"/>
      <c r="T136" s="197"/>
      <c r="U136" s="197"/>
      <c r="V136" s="197"/>
      <c r="W136" s="197"/>
      <c r="X136" s="197"/>
      <c r="Y136" s="197"/>
      <c r="Z136" s="197"/>
      <c r="AA136" s="197"/>
      <c r="AB136" s="197">
        <v>0.3</v>
      </c>
      <c r="AC136" s="197"/>
      <c r="AD136" s="197">
        <v>0.7</v>
      </c>
      <c r="AE136" s="197"/>
      <c r="AF136" s="197"/>
      <c r="AG136" s="197"/>
      <c r="AH136" s="197">
        <f t="shared" si="6"/>
        <v>1</v>
      </c>
      <c r="AI136" s="44">
        <f t="shared" si="6"/>
        <v>0</v>
      </c>
      <c r="AJ136" s="192" t="s">
        <v>380</v>
      </c>
      <c r="AK136" s="195" t="s">
        <v>82</v>
      </c>
      <c r="AL136" s="195" t="s">
        <v>82</v>
      </c>
      <c r="AM136" s="189" t="s">
        <v>46</v>
      </c>
      <c r="AN136" s="189" t="s">
        <v>60</v>
      </c>
      <c r="AO136" s="25" t="s">
        <v>328</v>
      </c>
      <c r="AP136" s="25" t="s">
        <v>240</v>
      </c>
      <c r="AQ136" s="72"/>
    </row>
    <row r="137" spans="1:43" s="46" customFormat="1" ht="58.5" x14ac:dyDescent="0.25">
      <c r="A137" s="42" t="s">
        <v>41</v>
      </c>
      <c r="B137" s="43" t="s">
        <v>42</v>
      </c>
      <c r="C137" s="43">
        <v>528</v>
      </c>
      <c r="D137" s="192" t="s">
        <v>381</v>
      </c>
      <c r="E137" s="50" t="s">
        <v>382</v>
      </c>
      <c r="F137" s="51">
        <v>44652</v>
      </c>
      <c r="G137" s="23">
        <v>44925</v>
      </c>
      <c r="H137" s="271"/>
      <c r="I137" s="197">
        <v>0.05</v>
      </c>
      <c r="J137" s="197"/>
      <c r="K137" s="197"/>
      <c r="L137" s="197"/>
      <c r="M137" s="197"/>
      <c r="N137" s="197"/>
      <c r="O137" s="197"/>
      <c r="P137" s="197">
        <v>0.33329999999999999</v>
      </c>
      <c r="Q137" s="197"/>
      <c r="R137" s="197"/>
      <c r="S137" s="197"/>
      <c r="T137" s="197"/>
      <c r="U137" s="197"/>
      <c r="V137" s="197"/>
      <c r="W137" s="197"/>
      <c r="X137" s="197">
        <v>0.33329999999999999</v>
      </c>
      <c r="Y137" s="197"/>
      <c r="Z137" s="197"/>
      <c r="AA137" s="197"/>
      <c r="AB137" s="197"/>
      <c r="AC137" s="197"/>
      <c r="AD137" s="197"/>
      <c r="AE137" s="197"/>
      <c r="AF137" s="197">
        <v>0.33329999999999999</v>
      </c>
      <c r="AG137" s="197"/>
      <c r="AH137" s="197">
        <f t="shared" si="6"/>
        <v>0.99990000000000001</v>
      </c>
      <c r="AI137" s="44">
        <f t="shared" si="6"/>
        <v>0</v>
      </c>
      <c r="AJ137" s="192" t="s">
        <v>383</v>
      </c>
      <c r="AK137" s="195" t="s">
        <v>82</v>
      </c>
      <c r="AL137" s="195" t="s">
        <v>82</v>
      </c>
      <c r="AM137" s="189" t="s">
        <v>237</v>
      </c>
      <c r="AN137" s="189" t="s">
        <v>265</v>
      </c>
      <c r="AO137" s="25" t="s">
        <v>239</v>
      </c>
      <c r="AP137" s="25" t="s">
        <v>240</v>
      </c>
      <c r="AQ137" s="72"/>
    </row>
    <row r="138" spans="1:43" s="137" customFormat="1" ht="71.25" x14ac:dyDescent="0.25">
      <c r="A138" s="33" t="s">
        <v>41</v>
      </c>
      <c r="B138" s="127" t="s">
        <v>42</v>
      </c>
      <c r="C138" s="127">
        <v>528</v>
      </c>
      <c r="D138" s="128" t="s">
        <v>384</v>
      </c>
      <c r="E138" s="129" t="s">
        <v>385</v>
      </c>
      <c r="F138" s="130">
        <v>44593</v>
      </c>
      <c r="G138" s="131">
        <v>44865</v>
      </c>
      <c r="H138" s="271"/>
      <c r="I138" s="132">
        <v>0.1</v>
      </c>
      <c r="J138" s="132"/>
      <c r="K138" s="132"/>
      <c r="L138" s="132">
        <v>0.2</v>
      </c>
      <c r="M138" s="132"/>
      <c r="N138" s="132">
        <v>0.2</v>
      </c>
      <c r="O138" s="132"/>
      <c r="P138" s="132">
        <v>0.2</v>
      </c>
      <c r="Q138" s="132"/>
      <c r="R138" s="132">
        <v>0.2</v>
      </c>
      <c r="S138" s="132"/>
      <c r="T138" s="132"/>
      <c r="U138" s="132"/>
      <c r="V138" s="132"/>
      <c r="W138" s="132"/>
      <c r="X138" s="132"/>
      <c r="Y138" s="132"/>
      <c r="Z138" s="132"/>
      <c r="AA138" s="132"/>
      <c r="AB138" s="132">
        <v>0.2</v>
      </c>
      <c r="AC138" s="132"/>
      <c r="AD138" s="132"/>
      <c r="AE138" s="132"/>
      <c r="AF138" s="132"/>
      <c r="AG138" s="132"/>
      <c r="AH138" s="132">
        <f t="shared" si="6"/>
        <v>1</v>
      </c>
      <c r="AI138" s="133">
        <f t="shared" si="6"/>
        <v>0</v>
      </c>
      <c r="AJ138" s="128" t="s">
        <v>386</v>
      </c>
      <c r="AK138" s="134" t="s">
        <v>82</v>
      </c>
      <c r="AL138" s="134" t="s">
        <v>82</v>
      </c>
      <c r="AM138" s="135" t="s">
        <v>46</v>
      </c>
      <c r="AN138" s="135" t="s">
        <v>327</v>
      </c>
      <c r="AO138" s="136" t="s">
        <v>328</v>
      </c>
      <c r="AP138" s="136" t="s">
        <v>240</v>
      </c>
      <c r="AQ138" s="210"/>
    </row>
    <row r="139" spans="1:43" s="46" customFormat="1" ht="72.75" x14ac:dyDescent="0.25">
      <c r="A139" s="42" t="s">
        <v>41</v>
      </c>
      <c r="B139" s="43" t="s">
        <v>42</v>
      </c>
      <c r="C139" s="43">
        <v>528</v>
      </c>
      <c r="D139" s="192" t="s">
        <v>387</v>
      </c>
      <c r="E139" s="50" t="s">
        <v>388</v>
      </c>
      <c r="F139" s="51">
        <v>44564</v>
      </c>
      <c r="G139" s="23">
        <v>44925</v>
      </c>
      <c r="H139" s="271"/>
      <c r="I139" s="197">
        <v>0.05</v>
      </c>
      <c r="J139" s="197">
        <v>0.08</v>
      </c>
      <c r="K139" s="197"/>
      <c r="L139" s="197">
        <v>0.08</v>
      </c>
      <c r="M139" s="197"/>
      <c r="N139" s="197">
        <v>0.08</v>
      </c>
      <c r="O139" s="197"/>
      <c r="P139" s="197">
        <v>0.1</v>
      </c>
      <c r="Q139" s="197"/>
      <c r="R139" s="197">
        <v>0.08</v>
      </c>
      <c r="S139" s="197"/>
      <c r="T139" s="197">
        <v>0.08</v>
      </c>
      <c r="U139" s="197"/>
      <c r="V139" s="197">
        <v>0.08</v>
      </c>
      <c r="W139" s="197"/>
      <c r="X139" s="197">
        <v>0.1</v>
      </c>
      <c r="Y139" s="197"/>
      <c r="Z139" s="197">
        <v>0.08</v>
      </c>
      <c r="AA139" s="197"/>
      <c r="AB139" s="197">
        <v>0.08</v>
      </c>
      <c r="AC139" s="197"/>
      <c r="AD139" s="197">
        <v>0.08</v>
      </c>
      <c r="AE139" s="197"/>
      <c r="AF139" s="197">
        <v>0.08</v>
      </c>
      <c r="AG139" s="197"/>
      <c r="AH139" s="197">
        <f t="shared" si="6"/>
        <v>0.99999999999999978</v>
      </c>
      <c r="AI139" s="44">
        <f t="shared" si="6"/>
        <v>0</v>
      </c>
      <c r="AJ139" s="192" t="s">
        <v>389</v>
      </c>
      <c r="AK139" s="195" t="s">
        <v>82</v>
      </c>
      <c r="AL139" s="195" t="s">
        <v>82</v>
      </c>
      <c r="AM139" s="189" t="s">
        <v>316</v>
      </c>
      <c r="AN139" s="189" t="s">
        <v>317</v>
      </c>
      <c r="AO139" s="25" t="s">
        <v>318</v>
      </c>
      <c r="AP139" s="25" t="s">
        <v>240</v>
      </c>
      <c r="AQ139" s="72"/>
    </row>
    <row r="140" spans="1:43" s="46" customFormat="1" ht="128.25" x14ac:dyDescent="0.25">
      <c r="A140" s="42" t="s">
        <v>41</v>
      </c>
      <c r="B140" s="43" t="s">
        <v>42</v>
      </c>
      <c r="C140" s="43">
        <v>528</v>
      </c>
      <c r="D140" s="192" t="s">
        <v>390</v>
      </c>
      <c r="E140" s="50" t="s">
        <v>391</v>
      </c>
      <c r="F140" s="51">
        <v>44564</v>
      </c>
      <c r="G140" s="23">
        <v>44925</v>
      </c>
      <c r="H140" s="271"/>
      <c r="I140" s="197">
        <v>0.1</v>
      </c>
      <c r="J140" s="197">
        <v>0.08</v>
      </c>
      <c r="K140" s="197"/>
      <c r="L140" s="197">
        <v>0.08</v>
      </c>
      <c r="M140" s="197"/>
      <c r="N140" s="197">
        <v>0.08</v>
      </c>
      <c r="O140" s="197"/>
      <c r="P140" s="197">
        <v>0.1</v>
      </c>
      <c r="Q140" s="197"/>
      <c r="R140" s="197">
        <v>0.08</v>
      </c>
      <c r="S140" s="197"/>
      <c r="T140" s="197">
        <v>0.08</v>
      </c>
      <c r="U140" s="197"/>
      <c r="V140" s="197">
        <v>0.08</v>
      </c>
      <c r="W140" s="197"/>
      <c r="X140" s="197">
        <v>0.1</v>
      </c>
      <c r="Y140" s="197"/>
      <c r="Z140" s="197">
        <v>0.08</v>
      </c>
      <c r="AA140" s="197"/>
      <c r="AB140" s="197">
        <v>0.08</v>
      </c>
      <c r="AC140" s="197"/>
      <c r="AD140" s="197">
        <v>0.08</v>
      </c>
      <c r="AE140" s="197"/>
      <c r="AF140" s="197">
        <v>0.08</v>
      </c>
      <c r="AG140" s="197"/>
      <c r="AH140" s="197">
        <f t="shared" si="6"/>
        <v>0.99999999999999978</v>
      </c>
      <c r="AI140" s="44">
        <f t="shared" si="6"/>
        <v>0</v>
      </c>
      <c r="AJ140" s="192" t="s">
        <v>392</v>
      </c>
      <c r="AK140" s="195" t="s">
        <v>82</v>
      </c>
      <c r="AL140" s="195" t="s">
        <v>82</v>
      </c>
      <c r="AM140" s="189" t="s">
        <v>293</v>
      </c>
      <c r="AN140" s="189" t="s">
        <v>294</v>
      </c>
      <c r="AO140" s="25" t="s">
        <v>295</v>
      </c>
      <c r="AP140" s="25" t="s">
        <v>240</v>
      </c>
      <c r="AQ140" s="72"/>
    </row>
    <row r="141" spans="1:43" s="46" customFormat="1" ht="72.75" x14ac:dyDescent="0.25">
      <c r="A141" s="42" t="s">
        <v>41</v>
      </c>
      <c r="B141" s="43" t="s">
        <v>42</v>
      </c>
      <c r="C141" s="43">
        <v>528</v>
      </c>
      <c r="D141" s="192" t="s">
        <v>393</v>
      </c>
      <c r="E141" s="50" t="s">
        <v>394</v>
      </c>
      <c r="F141" s="51">
        <v>44621</v>
      </c>
      <c r="G141" s="23">
        <v>44925</v>
      </c>
      <c r="H141" s="271"/>
      <c r="I141" s="197">
        <v>0.05</v>
      </c>
      <c r="J141" s="197"/>
      <c r="K141" s="197"/>
      <c r="L141" s="197"/>
      <c r="M141" s="197"/>
      <c r="N141" s="197">
        <v>0.33329999999999999</v>
      </c>
      <c r="O141" s="197"/>
      <c r="P141" s="197"/>
      <c r="Q141" s="197"/>
      <c r="R141" s="197"/>
      <c r="S141" s="197"/>
      <c r="T141" s="197">
        <v>0.33329999999999999</v>
      </c>
      <c r="U141" s="197"/>
      <c r="V141" s="197"/>
      <c r="W141" s="197"/>
      <c r="X141" s="197"/>
      <c r="Y141" s="197"/>
      <c r="Z141" s="197">
        <v>0.33329999999999999</v>
      </c>
      <c r="AA141" s="197"/>
      <c r="AB141" s="197"/>
      <c r="AC141" s="197"/>
      <c r="AD141" s="197"/>
      <c r="AE141" s="197"/>
      <c r="AF141" s="197"/>
      <c r="AG141" s="197"/>
      <c r="AH141" s="197">
        <f t="shared" si="6"/>
        <v>0.99990000000000001</v>
      </c>
      <c r="AI141" s="44">
        <f t="shared" si="6"/>
        <v>0</v>
      </c>
      <c r="AJ141" s="50" t="s">
        <v>395</v>
      </c>
      <c r="AK141" s="195" t="s">
        <v>82</v>
      </c>
      <c r="AL141" s="195" t="s">
        <v>82</v>
      </c>
      <c r="AM141" s="189" t="s">
        <v>237</v>
      </c>
      <c r="AN141" s="189" t="s">
        <v>368</v>
      </c>
      <c r="AO141" s="25" t="s">
        <v>239</v>
      </c>
      <c r="AP141" s="25" t="s">
        <v>240</v>
      </c>
      <c r="AQ141" s="72"/>
    </row>
    <row r="142" spans="1:43" s="46" customFormat="1" ht="102" customHeight="1" x14ac:dyDescent="0.25">
      <c r="A142" s="42" t="s">
        <v>41</v>
      </c>
      <c r="B142" s="43" t="s">
        <v>42</v>
      </c>
      <c r="C142" s="43">
        <v>528</v>
      </c>
      <c r="D142" s="192" t="s">
        <v>396</v>
      </c>
      <c r="E142" s="50" t="s">
        <v>397</v>
      </c>
      <c r="F142" s="51">
        <v>44593</v>
      </c>
      <c r="G142" s="23">
        <v>44620</v>
      </c>
      <c r="H142" s="271">
        <f>+I142+I143+I144+I145+I146+I147</f>
        <v>1</v>
      </c>
      <c r="I142" s="197">
        <v>0.2</v>
      </c>
      <c r="J142" s="197"/>
      <c r="K142" s="197"/>
      <c r="L142" s="197">
        <v>1</v>
      </c>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f t="shared" si="6"/>
        <v>1</v>
      </c>
      <c r="AI142" s="44">
        <f t="shared" si="6"/>
        <v>0</v>
      </c>
      <c r="AJ142" s="50" t="s">
        <v>398</v>
      </c>
      <c r="AK142" s="195" t="s">
        <v>82</v>
      </c>
      <c r="AL142" s="195" t="s">
        <v>82</v>
      </c>
      <c r="AM142" s="189" t="s">
        <v>46</v>
      </c>
      <c r="AN142" s="189" t="s">
        <v>108</v>
      </c>
      <c r="AO142" s="25" t="s">
        <v>328</v>
      </c>
      <c r="AP142" s="25" t="s">
        <v>240</v>
      </c>
      <c r="AQ142" s="72"/>
    </row>
    <row r="143" spans="1:43" s="46" customFormat="1" ht="98.25" customHeight="1" x14ac:dyDescent="0.25">
      <c r="A143" s="42" t="s">
        <v>41</v>
      </c>
      <c r="B143" s="43" t="s">
        <v>42</v>
      </c>
      <c r="C143" s="43">
        <v>528</v>
      </c>
      <c r="D143" s="192" t="s">
        <v>396</v>
      </c>
      <c r="E143" s="50" t="s">
        <v>399</v>
      </c>
      <c r="F143" s="51">
        <v>44652</v>
      </c>
      <c r="G143" s="23">
        <v>44925</v>
      </c>
      <c r="H143" s="271"/>
      <c r="I143" s="197">
        <v>0.1</v>
      </c>
      <c r="J143" s="197"/>
      <c r="K143" s="197"/>
      <c r="L143" s="197"/>
      <c r="M143" s="197"/>
      <c r="N143" s="197"/>
      <c r="O143" s="197"/>
      <c r="P143" s="197">
        <v>0.33329999999999999</v>
      </c>
      <c r="Q143" s="197"/>
      <c r="R143" s="197"/>
      <c r="S143" s="197"/>
      <c r="T143" s="197"/>
      <c r="U143" s="197"/>
      <c r="V143" s="197"/>
      <c r="W143" s="197"/>
      <c r="X143" s="197">
        <v>0.33329999999999999</v>
      </c>
      <c r="Y143" s="197"/>
      <c r="Z143" s="197"/>
      <c r="AA143" s="197"/>
      <c r="AB143" s="197"/>
      <c r="AC143" s="197"/>
      <c r="AD143" s="197"/>
      <c r="AE143" s="197"/>
      <c r="AF143" s="197">
        <v>0.33329999999999999</v>
      </c>
      <c r="AG143" s="197"/>
      <c r="AH143" s="197">
        <f t="shared" si="6"/>
        <v>0.99990000000000001</v>
      </c>
      <c r="AI143" s="44">
        <f t="shared" si="6"/>
        <v>0</v>
      </c>
      <c r="AJ143" s="50" t="s">
        <v>334</v>
      </c>
      <c r="AK143" s="195" t="s">
        <v>82</v>
      </c>
      <c r="AL143" s="195" t="s">
        <v>82</v>
      </c>
      <c r="AM143" s="189" t="s">
        <v>46</v>
      </c>
      <c r="AN143" s="189" t="s">
        <v>108</v>
      </c>
      <c r="AO143" s="25" t="s">
        <v>328</v>
      </c>
      <c r="AP143" s="25" t="s">
        <v>240</v>
      </c>
      <c r="AQ143" s="72"/>
    </row>
    <row r="144" spans="1:43" s="46" customFormat="1" ht="88.5" customHeight="1" x14ac:dyDescent="0.25">
      <c r="A144" s="42" t="s">
        <v>41</v>
      </c>
      <c r="B144" s="43" t="s">
        <v>42</v>
      </c>
      <c r="C144" s="43">
        <v>528</v>
      </c>
      <c r="D144" s="192" t="s">
        <v>396</v>
      </c>
      <c r="E144" s="50" t="s">
        <v>400</v>
      </c>
      <c r="F144" s="51">
        <v>44621</v>
      </c>
      <c r="G144" s="23">
        <v>44711</v>
      </c>
      <c r="H144" s="271"/>
      <c r="I144" s="197">
        <v>0.3</v>
      </c>
      <c r="J144" s="197"/>
      <c r="K144" s="197"/>
      <c r="L144" s="197"/>
      <c r="M144" s="197"/>
      <c r="N144" s="197">
        <v>0.2</v>
      </c>
      <c r="O144" s="197"/>
      <c r="P144" s="197">
        <v>0.4</v>
      </c>
      <c r="Q144" s="197"/>
      <c r="R144" s="197">
        <v>0.4</v>
      </c>
      <c r="S144" s="197"/>
      <c r="T144" s="197"/>
      <c r="U144" s="197"/>
      <c r="V144" s="197"/>
      <c r="W144" s="197"/>
      <c r="X144" s="197"/>
      <c r="Y144" s="197"/>
      <c r="Z144" s="197"/>
      <c r="AA144" s="197"/>
      <c r="AB144" s="197"/>
      <c r="AC144" s="197"/>
      <c r="AD144" s="197"/>
      <c r="AE144" s="197"/>
      <c r="AF144" s="197"/>
      <c r="AG144" s="197"/>
      <c r="AH144" s="197">
        <f t="shared" si="6"/>
        <v>1</v>
      </c>
      <c r="AI144" s="44">
        <f t="shared" si="6"/>
        <v>0</v>
      </c>
      <c r="AJ144" s="50" t="s">
        <v>401</v>
      </c>
      <c r="AK144" s="195" t="s">
        <v>82</v>
      </c>
      <c r="AL144" s="195" t="s">
        <v>82</v>
      </c>
      <c r="AM144" s="189" t="s">
        <v>46</v>
      </c>
      <c r="AN144" s="189" t="s">
        <v>108</v>
      </c>
      <c r="AO144" s="25" t="s">
        <v>328</v>
      </c>
      <c r="AP144" s="25" t="s">
        <v>240</v>
      </c>
      <c r="AQ144" s="72"/>
    </row>
    <row r="145" spans="1:43" s="46" customFormat="1" ht="88.5" customHeight="1" x14ac:dyDescent="0.25">
      <c r="A145" s="42" t="s">
        <v>41</v>
      </c>
      <c r="B145" s="43" t="s">
        <v>42</v>
      </c>
      <c r="C145" s="43">
        <v>528</v>
      </c>
      <c r="D145" s="192" t="s">
        <v>396</v>
      </c>
      <c r="E145" s="50" t="s">
        <v>402</v>
      </c>
      <c r="F145" s="51">
        <v>44593</v>
      </c>
      <c r="G145" s="23">
        <v>44620</v>
      </c>
      <c r="H145" s="271"/>
      <c r="I145" s="197">
        <v>0.2</v>
      </c>
      <c r="J145" s="197"/>
      <c r="K145" s="197"/>
      <c r="L145" s="197">
        <v>1</v>
      </c>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f t="shared" si="6"/>
        <v>1</v>
      </c>
      <c r="AI145" s="44">
        <f t="shared" si="6"/>
        <v>0</v>
      </c>
      <c r="AJ145" s="50" t="s">
        <v>403</v>
      </c>
      <c r="AK145" s="195" t="s">
        <v>82</v>
      </c>
      <c r="AL145" s="195" t="s">
        <v>82</v>
      </c>
      <c r="AM145" s="189" t="s">
        <v>46</v>
      </c>
      <c r="AN145" s="189" t="s">
        <v>108</v>
      </c>
      <c r="AO145" s="25" t="s">
        <v>328</v>
      </c>
      <c r="AP145" s="25" t="s">
        <v>240</v>
      </c>
      <c r="AQ145" s="72"/>
    </row>
    <row r="146" spans="1:43" s="46" customFormat="1" ht="89.25" customHeight="1" x14ac:dyDescent="0.25">
      <c r="A146" s="42" t="s">
        <v>41</v>
      </c>
      <c r="B146" s="43" t="s">
        <v>42</v>
      </c>
      <c r="C146" s="43">
        <v>528</v>
      </c>
      <c r="D146" s="192" t="s">
        <v>396</v>
      </c>
      <c r="E146" s="50" t="s">
        <v>404</v>
      </c>
      <c r="F146" s="51">
        <v>44562</v>
      </c>
      <c r="G146" s="23">
        <v>44925</v>
      </c>
      <c r="H146" s="271"/>
      <c r="I146" s="197">
        <v>0.1</v>
      </c>
      <c r="J146" s="197"/>
      <c r="K146" s="197"/>
      <c r="L146" s="197">
        <v>0.15</v>
      </c>
      <c r="M146" s="197"/>
      <c r="N146" s="197"/>
      <c r="O146" s="197"/>
      <c r="P146" s="197">
        <v>0.15</v>
      </c>
      <c r="Q146" s="197"/>
      <c r="R146" s="197"/>
      <c r="S146" s="197"/>
      <c r="T146" s="197">
        <v>0.15</v>
      </c>
      <c r="U146" s="197"/>
      <c r="V146" s="197"/>
      <c r="W146" s="197"/>
      <c r="X146" s="197">
        <v>0.15</v>
      </c>
      <c r="Y146" s="197"/>
      <c r="Z146" s="197"/>
      <c r="AA146" s="197"/>
      <c r="AB146" s="197">
        <v>0.15</v>
      </c>
      <c r="AC146" s="197"/>
      <c r="AD146" s="197"/>
      <c r="AE146" s="197"/>
      <c r="AF146" s="197">
        <v>0.25</v>
      </c>
      <c r="AG146" s="197"/>
      <c r="AH146" s="197">
        <f t="shared" si="6"/>
        <v>1</v>
      </c>
      <c r="AI146" s="44">
        <f t="shared" si="6"/>
        <v>0</v>
      </c>
      <c r="AJ146" s="50" t="s">
        <v>405</v>
      </c>
      <c r="AK146" s="195" t="s">
        <v>82</v>
      </c>
      <c r="AL146" s="195" t="s">
        <v>82</v>
      </c>
      <c r="AM146" s="189" t="s">
        <v>46</v>
      </c>
      <c r="AN146" s="189" t="s">
        <v>108</v>
      </c>
      <c r="AO146" s="25" t="s">
        <v>328</v>
      </c>
      <c r="AP146" s="25" t="s">
        <v>240</v>
      </c>
      <c r="AQ146" s="72"/>
    </row>
    <row r="147" spans="1:43" s="46" customFormat="1" ht="85.5" x14ac:dyDescent="0.25">
      <c r="A147" s="42" t="s">
        <v>41</v>
      </c>
      <c r="B147" s="43" t="s">
        <v>42</v>
      </c>
      <c r="C147" s="43">
        <v>528</v>
      </c>
      <c r="D147" s="192" t="s">
        <v>396</v>
      </c>
      <c r="E147" s="50" t="s">
        <v>406</v>
      </c>
      <c r="F147" s="51">
        <v>44896</v>
      </c>
      <c r="G147" s="23">
        <v>44925</v>
      </c>
      <c r="H147" s="271"/>
      <c r="I147" s="197">
        <v>0.1</v>
      </c>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v>1</v>
      </c>
      <c r="AG147" s="197"/>
      <c r="AH147" s="197">
        <f t="shared" ref="AH147:AI148" si="7">+J147+L147+N147+P147+R147+T147+V147+X147+Z147+AB147+AD147+AF147</f>
        <v>1</v>
      </c>
      <c r="AI147" s="44">
        <f t="shared" si="7"/>
        <v>0</v>
      </c>
      <c r="AJ147" s="50" t="s">
        <v>407</v>
      </c>
      <c r="AK147" s="195" t="s">
        <v>82</v>
      </c>
      <c r="AL147" s="195" t="s">
        <v>82</v>
      </c>
      <c r="AM147" s="189" t="s">
        <v>46</v>
      </c>
      <c r="AN147" s="189" t="s">
        <v>108</v>
      </c>
      <c r="AO147" s="25" t="s">
        <v>328</v>
      </c>
      <c r="AP147" s="25" t="s">
        <v>240</v>
      </c>
      <c r="AQ147" s="72"/>
    </row>
    <row r="148" spans="1:43" s="46" customFormat="1" ht="46.5" customHeight="1" x14ac:dyDescent="0.25">
      <c r="A148" s="42" t="s">
        <v>41</v>
      </c>
      <c r="B148" s="43" t="s">
        <v>42</v>
      </c>
      <c r="C148" s="43">
        <v>528</v>
      </c>
      <c r="D148" s="53" t="s">
        <v>408</v>
      </c>
      <c r="E148" s="50" t="s">
        <v>409</v>
      </c>
      <c r="F148" s="51">
        <v>44564</v>
      </c>
      <c r="G148" s="51">
        <v>44925</v>
      </c>
      <c r="H148" s="194">
        <v>1</v>
      </c>
      <c r="I148" s="194">
        <v>1</v>
      </c>
      <c r="J148" s="194">
        <v>0.08</v>
      </c>
      <c r="K148" s="195"/>
      <c r="L148" s="194">
        <v>0.08</v>
      </c>
      <c r="M148" s="195"/>
      <c r="N148" s="194">
        <v>0.08</v>
      </c>
      <c r="O148" s="195"/>
      <c r="P148" s="194">
        <v>0.08</v>
      </c>
      <c r="Q148" s="195"/>
      <c r="R148" s="194">
        <v>0.08</v>
      </c>
      <c r="S148" s="195"/>
      <c r="T148" s="194">
        <v>0.08</v>
      </c>
      <c r="U148" s="195"/>
      <c r="V148" s="194">
        <v>0.08</v>
      </c>
      <c r="W148" s="195"/>
      <c r="X148" s="194">
        <v>0.1</v>
      </c>
      <c r="Y148" s="195"/>
      <c r="Z148" s="194">
        <v>0.08</v>
      </c>
      <c r="AA148" s="195"/>
      <c r="AB148" s="194">
        <v>0.08</v>
      </c>
      <c r="AC148" s="195"/>
      <c r="AD148" s="194">
        <v>0.08</v>
      </c>
      <c r="AE148" s="195"/>
      <c r="AF148" s="194">
        <v>0.1</v>
      </c>
      <c r="AG148" s="195"/>
      <c r="AH148" s="197">
        <v>1</v>
      </c>
      <c r="AI148" s="44">
        <f t="shared" si="7"/>
        <v>0</v>
      </c>
      <c r="AJ148" s="50" t="s">
        <v>410</v>
      </c>
      <c r="AK148" s="195" t="s">
        <v>82</v>
      </c>
      <c r="AL148" s="195" t="s">
        <v>82</v>
      </c>
      <c r="AM148" s="195" t="s">
        <v>237</v>
      </c>
      <c r="AN148" s="195" t="s">
        <v>253</v>
      </c>
      <c r="AO148" s="195" t="s">
        <v>258</v>
      </c>
      <c r="AP148" s="25" t="s">
        <v>240</v>
      </c>
      <c r="AQ148" s="72"/>
    </row>
    <row r="149" spans="1:43" s="46" customFormat="1" ht="71.25" x14ac:dyDescent="0.25">
      <c r="A149" s="42" t="s">
        <v>411</v>
      </c>
      <c r="B149" s="43" t="s">
        <v>412</v>
      </c>
      <c r="C149" s="43">
        <v>329</v>
      </c>
      <c r="D149" s="192" t="s">
        <v>413</v>
      </c>
      <c r="E149" s="192" t="s">
        <v>414</v>
      </c>
      <c r="F149" s="23">
        <v>44564</v>
      </c>
      <c r="G149" s="23">
        <v>44925</v>
      </c>
      <c r="H149" s="271">
        <f>SUM(I149:I159)</f>
        <v>1</v>
      </c>
      <c r="I149" s="197">
        <v>0.35</v>
      </c>
      <c r="J149" s="197">
        <v>0.05</v>
      </c>
      <c r="K149" s="197"/>
      <c r="L149" s="197">
        <v>0.05</v>
      </c>
      <c r="M149" s="197"/>
      <c r="N149" s="197">
        <v>0.09</v>
      </c>
      <c r="O149" s="197"/>
      <c r="P149" s="197">
        <v>0.09</v>
      </c>
      <c r="Q149" s="197"/>
      <c r="R149" s="197">
        <v>0.09</v>
      </c>
      <c r="S149" s="197"/>
      <c r="T149" s="197">
        <v>0.09</v>
      </c>
      <c r="U149" s="197"/>
      <c r="V149" s="197">
        <v>0.09</v>
      </c>
      <c r="W149" s="197"/>
      <c r="X149" s="197">
        <v>0.09</v>
      </c>
      <c r="Y149" s="197"/>
      <c r="Z149" s="197">
        <v>0.09</v>
      </c>
      <c r="AA149" s="197"/>
      <c r="AB149" s="197">
        <v>0.09</v>
      </c>
      <c r="AC149" s="197"/>
      <c r="AD149" s="197">
        <v>0.09</v>
      </c>
      <c r="AE149" s="197"/>
      <c r="AF149" s="197">
        <v>0.09</v>
      </c>
      <c r="AG149" s="197"/>
      <c r="AH149" s="197">
        <f>+J149+L149+N149+P149+R149+T149+V149+X149+Z149+AB149+AD149+AF149</f>
        <v>0.99999999999999978</v>
      </c>
      <c r="AI149" s="44">
        <f>+K149+M149+O149+Q149+S149+U149+W149+Y149+AA149+AC149+AE149+AG149</f>
        <v>0</v>
      </c>
      <c r="AJ149" s="192" t="s">
        <v>415</v>
      </c>
      <c r="AK149" s="309">
        <v>0.3</v>
      </c>
      <c r="AL149" s="269">
        <v>1383689290</v>
      </c>
      <c r="AM149" s="189" t="s">
        <v>316</v>
      </c>
      <c r="AN149" s="189" t="s">
        <v>317</v>
      </c>
      <c r="AO149" s="25" t="s">
        <v>318</v>
      </c>
      <c r="AP149" s="25" t="s">
        <v>416</v>
      </c>
      <c r="AQ149" s="72"/>
    </row>
    <row r="150" spans="1:43" s="46" customFormat="1" ht="57" x14ac:dyDescent="0.25">
      <c r="A150" s="42" t="s">
        <v>411</v>
      </c>
      <c r="B150" s="43" t="s">
        <v>412</v>
      </c>
      <c r="C150" s="43">
        <v>329</v>
      </c>
      <c r="D150" s="192" t="s">
        <v>413</v>
      </c>
      <c r="E150" s="192" t="s">
        <v>417</v>
      </c>
      <c r="F150" s="23">
        <v>44623</v>
      </c>
      <c r="G150" s="23">
        <v>44925</v>
      </c>
      <c r="H150" s="271"/>
      <c r="I150" s="197">
        <v>0.05</v>
      </c>
      <c r="J150" s="197"/>
      <c r="K150" s="197"/>
      <c r="L150" s="197"/>
      <c r="M150" s="197"/>
      <c r="N150" s="197">
        <v>0.25</v>
      </c>
      <c r="O150" s="197"/>
      <c r="P150" s="197"/>
      <c r="Q150" s="197"/>
      <c r="R150" s="197"/>
      <c r="S150" s="197"/>
      <c r="T150" s="197">
        <v>0.25</v>
      </c>
      <c r="U150" s="197"/>
      <c r="V150" s="197"/>
      <c r="W150" s="197"/>
      <c r="X150" s="197"/>
      <c r="Y150" s="197"/>
      <c r="Z150" s="197">
        <v>0.25</v>
      </c>
      <c r="AA150" s="197"/>
      <c r="AB150" s="197"/>
      <c r="AC150" s="197"/>
      <c r="AD150" s="197"/>
      <c r="AE150" s="197"/>
      <c r="AF150" s="197">
        <v>0.25</v>
      </c>
      <c r="AG150" s="197"/>
      <c r="AH150" s="197">
        <f t="shared" ref="AH150:AI159" si="8">+J150+L150+N150+P150+R150+T150+V150+X150+Z150+AB150+AD150+AF150</f>
        <v>1</v>
      </c>
      <c r="AI150" s="44">
        <f t="shared" si="8"/>
        <v>0</v>
      </c>
      <c r="AJ150" s="192" t="s">
        <v>418</v>
      </c>
      <c r="AK150" s="309"/>
      <c r="AL150" s="270"/>
      <c r="AM150" s="189" t="s">
        <v>316</v>
      </c>
      <c r="AN150" s="189" t="s">
        <v>317</v>
      </c>
      <c r="AO150" s="25" t="s">
        <v>318</v>
      </c>
      <c r="AP150" s="25" t="s">
        <v>416</v>
      </c>
      <c r="AQ150" s="72"/>
    </row>
    <row r="151" spans="1:43" s="46" customFormat="1" ht="57" x14ac:dyDescent="0.25">
      <c r="A151" s="42" t="s">
        <v>411</v>
      </c>
      <c r="B151" s="43" t="s">
        <v>412</v>
      </c>
      <c r="C151" s="43">
        <v>329</v>
      </c>
      <c r="D151" s="192" t="s">
        <v>413</v>
      </c>
      <c r="E151" s="192" t="s">
        <v>419</v>
      </c>
      <c r="F151" s="23">
        <v>44623</v>
      </c>
      <c r="G151" s="23">
        <v>44925</v>
      </c>
      <c r="H151" s="271"/>
      <c r="I151" s="197">
        <v>0.05</v>
      </c>
      <c r="J151" s="197"/>
      <c r="K151" s="197"/>
      <c r="L151" s="197"/>
      <c r="M151" s="197"/>
      <c r="N151" s="197">
        <v>0.25</v>
      </c>
      <c r="O151" s="197"/>
      <c r="P151" s="197"/>
      <c r="Q151" s="197"/>
      <c r="R151" s="197"/>
      <c r="S151" s="197"/>
      <c r="T151" s="197">
        <v>0.25</v>
      </c>
      <c r="U151" s="197"/>
      <c r="V151" s="197"/>
      <c r="W151" s="197"/>
      <c r="X151" s="197"/>
      <c r="Y151" s="197"/>
      <c r="Z151" s="197">
        <v>0.25</v>
      </c>
      <c r="AA151" s="197"/>
      <c r="AB151" s="197"/>
      <c r="AC151" s="197"/>
      <c r="AD151" s="197"/>
      <c r="AE151" s="197"/>
      <c r="AF151" s="197">
        <v>0.25</v>
      </c>
      <c r="AG151" s="197"/>
      <c r="AH151" s="197">
        <f t="shared" si="8"/>
        <v>1</v>
      </c>
      <c r="AI151" s="44">
        <f t="shared" si="8"/>
        <v>0</v>
      </c>
      <c r="AJ151" s="192" t="s">
        <v>420</v>
      </c>
      <c r="AK151" s="309"/>
      <c r="AL151" s="270"/>
      <c r="AM151" s="189" t="s">
        <v>316</v>
      </c>
      <c r="AN151" s="189" t="s">
        <v>317</v>
      </c>
      <c r="AO151" s="25" t="s">
        <v>318</v>
      </c>
      <c r="AP151" s="25" t="s">
        <v>416</v>
      </c>
      <c r="AQ151" s="72"/>
    </row>
    <row r="152" spans="1:43" s="46" customFormat="1" ht="69" customHeight="1" x14ac:dyDescent="0.25">
      <c r="A152" s="42" t="s">
        <v>411</v>
      </c>
      <c r="B152" s="43" t="s">
        <v>412</v>
      </c>
      <c r="C152" s="43">
        <v>329</v>
      </c>
      <c r="D152" s="192" t="s">
        <v>413</v>
      </c>
      <c r="E152" s="192" t="s">
        <v>421</v>
      </c>
      <c r="F152" s="23">
        <v>44564</v>
      </c>
      <c r="G152" s="23">
        <v>44925</v>
      </c>
      <c r="H152" s="271"/>
      <c r="I152" s="197">
        <v>0.05</v>
      </c>
      <c r="J152" s="197">
        <v>0.05</v>
      </c>
      <c r="K152" s="197"/>
      <c r="L152" s="197">
        <v>0.05</v>
      </c>
      <c r="M152" s="197"/>
      <c r="N152" s="197">
        <v>0.09</v>
      </c>
      <c r="O152" s="197"/>
      <c r="P152" s="197">
        <v>0.09</v>
      </c>
      <c r="Q152" s="197"/>
      <c r="R152" s="197">
        <v>0.09</v>
      </c>
      <c r="S152" s="197"/>
      <c r="T152" s="197">
        <v>0.09</v>
      </c>
      <c r="U152" s="197"/>
      <c r="V152" s="197">
        <v>0.09</v>
      </c>
      <c r="W152" s="197"/>
      <c r="X152" s="197">
        <v>0.09</v>
      </c>
      <c r="Y152" s="197"/>
      <c r="Z152" s="197">
        <v>0.09</v>
      </c>
      <c r="AA152" s="197"/>
      <c r="AB152" s="197">
        <v>0.09</v>
      </c>
      <c r="AC152" s="197"/>
      <c r="AD152" s="197">
        <v>0.09</v>
      </c>
      <c r="AE152" s="197"/>
      <c r="AF152" s="197">
        <v>0.09</v>
      </c>
      <c r="AG152" s="197"/>
      <c r="AH152" s="197">
        <f t="shared" si="8"/>
        <v>0.99999999999999978</v>
      </c>
      <c r="AI152" s="44">
        <f t="shared" si="8"/>
        <v>0</v>
      </c>
      <c r="AJ152" s="192" t="s">
        <v>422</v>
      </c>
      <c r="AK152" s="309"/>
      <c r="AL152" s="270"/>
      <c r="AM152" s="189" t="s">
        <v>316</v>
      </c>
      <c r="AN152" s="189" t="s">
        <v>317</v>
      </c>
      <c r="AO152" s="25" t="s">
        <v>318</v>
      </c>
      <c r="AP152" s="25" t="s">
        <v>416</v>
      </c>
      <c r="AQ152" s="72"/>
    </row>
    <row r="153" spans="1:43" s="46" customFormat="1" ht="57.75" customHeight="1" x14ac:dyDescent="0.25">
      <c r="A153" s="42" t="s">
        <v>411</v>
      </c>
      <c r="B153" s="43" t="s">
        <v>412</v>
      </c>
      <c r="C153" s="43">
        <v>329</v>
      </c>
      <c r="D153" s="192" t="s">
        <v>413</v>
      </c>
      <c r="E153" s="192" t="s">
        <v>423</v>
      </c>
      <c r="F153" s="23">
        <v>44564</v>
      </c>
      <c r="G153" s="23">
        <v>44925</v>
      </c>
      <c r="H153" s="271"/>
      <c r="I153" s="197">
        <v>0.05</v>
      </c>
      <c r="J153" s="197">
        <v>0.05</v>
      </c>
      <c r="K153" s="197"/>
      <c r="L153" s="197">
        <v>0.05</v>
      </c>
      <c r="M153" s="197"/>
      <c r="N153" s="197">
        <v>0.09</v>
      </c>
      <c r="O153" s="197"/>
      <c r="P153" s="197">
        <v>0.09</v>
      </c>
      <c r="Q153" s="197"/>
      <c r="R153" s="197">
        <v>0.09</v>
      </c>
      <c r="S153" s="197"/>
      <c r="T153" s="197">
        <v>0.09</v>
      </c>
      <c r="U153" s="197"/>
      <c r="V153" s="197">
        <v>0.09</v>
      </c>
      <c r="W153" s="197"/>
      <c r="X153" s="197">
        <v>0.09</v>
      </c>
      <c r="Y153" s="197"/>
      <c r="Z153" s="197">
        <v>0.09</v>
      </c>
      <c r="AA153" s="197"/>
      <c r="AB153" s="197">
        <v>0.09</v>
      </c>
      <c r="AC153" s="197"/>
      <c r="AD153" s="197">
        <v>0.09</v>
      </c>
      <c r="AE153" s="197"/>
      <c r="AF153" s="197">
        <v>0.09</v>
      </c>
      <c r="AG153" s="197"/>
      <c r="AH153" s="197">
        <f t="shared" si="8"/>
        <v>0.99999999999999978</v>
      </c>
      <c r="AI153" s="44">
        <f t="shared" si="8"/>
        <v>0</v>
      </c>
      <c r="AJ153" s="192" t="s">
        <v>424</v>
      </c>
      <c r="AK153" s="309"/>
      <c r="AL153" s="270"/>
      <c r="AM153" s="189" t="s">
        <v>316</v>
      </c>
      <c r="AN153" s="189" t="s">
        <v>317</v>
      </c>
      <c r="AO153" s="25" t="s">
        <v>318</v>
      </c>
      <c r="AP153" s="25" t="s">
        <v>416</v>
      </c>
      <c r="AQ153" s="72"/>
    </row>
    <row r="154" spans="1:43" s="46" customFormat="1" ht="57" x14ac:dyDescent="0.25">
      <c r="A154" s="42" t="s">
        <v>411</v>
      </c>
      <c r="B154" s="43" t="s">
        <v>412</v>
      </c>
      <c r="C154" s="43">
        <v>329</v>
      </c>
      <c r="D154" s="192" t="s">
        <v>413</v>
      </c>
      <c r="E154" s="192" t="s">
        <v>425</v>
      </c>
      <c r="F154" s="23">
        <v>44564</v>
      </c>
      <c r="G154" s="23">
        <v>44925</v>
      </c>
      <c r="H154" s="271"/>
      <c r="I154" s="197">
        <v>0.15</v>
      </c>
      <c r="J154" s="197">
        <v>0.05</v>
      </c>
      <c r="K154" s="197"/>
      <c r="L154" s="197">
        <v>0.05</v>
      </c>
      <c r="M154" s="197"/>
      <c r="N154" s="197">
        <v>0.09</v>
      </c>
      <c r="O154" s="197"/>
      <c r="P154" s="197">
        <v>0.09</v>
      </c>
      <c r="Q154" s="197"/>
      <c r="R154" s="197">
        <v>0.09</v>
      </c>
      <c r="S154" s="197"/>
      <c r="T154" s="197">
        <v>0.09</v>
      </c>
      <c r="U154" s="197"/>
      <c r="V154" s="197">
        <v>0.09</v>
      </c>
      <c r="W154" s="197"/>
      <c r="X154" s="197">
        <v>0.09</v>
      </c>
      <c r="Y154" s="197"/>
      <c r="Z154" s="197">
        <v>0.09</v>
      </c>
      <c r="AA154" s="197"/>
      <c r="AB154" s="197">
        <v>0.09</v>
      </c>
      <c r="AC154" s="197"/>
      <c r="AD154" s="197">
        <v>0.09</v>
      </c>
      <c r="AE154" s="197"/>
      <c r="AF154" s="197">
        <v>0.09</v>
      </c>
      <c r="AG154" s="197"/>
      <c r="AH154" s="197">
        <f t="shared" si="8"/>
        <v>0.99999999999999978</v>
      </c>
      <c r="AI154" s="44">
        <f t="shared" si="8"/>
        <v>0</v>
      </c>
      <c r="AJ154" s="192" t="s">
        <v>426</v>
      </c>
      <c r="AK154" s="309"/>
      <c r="AL154" s="270"/>
      <c r="AM154" s="189" t="s">
        <v>316</v>
      </c>
      <c r="AN154" s="189" t="s">
        <v>317</v>
      </c>
      <c r="AO154" s="25" t="s">
        <v>318</v>
      </c>
      <c r="AP154" s="25" t="s">
        <v>416</v>
      </c>
      <c r="AQ154" s="72"/>
    </row>
    <row r="155" spans="1:43" s="46" customFormat="1" ht="57" x14ac:dyDescent="0.25">
      <c r="A155" s="42" t="s">
        <v>411</v>
      </c>
      <c r="B155" s="43" t="s">
        <v>412</v>
      </c>
      <c r="C155" s="43">
        <v>329</v>
      </c>
      <c r="D155" s="192" t="s">
        <v>413</v>
      </c>
      <c r="E155" s="192" t="s">
        <v>427</v>
      </c>
      <c r="F155" s="23">
        <v>44835</v>
      </c>
      <c r="G155" s="23">
        <v>44925</v>
      </c>
      <c r="H155" s="271"/>
      <c r="I155" s="197">
        <v>0.05</v>
      </c>
      <c r="J155" s="197"/>
      <c r="K155" s="197"/>
      <c r="L155" s="197"/>
      <c r="M155" s="197"/>
      <c r="N155" s="197"/>
      <c r="O155" s="197"/>
      <c r="P155" s="197"/>
      <c r="Q155" s="197"/>
      <c r="R155" s="197"/>
      <c r="S155" s="197"/>
      <c r="T155" s="197">
        <v>0.4</v>
      </c>
      <c r="U155" s="197"/>
      <c r="V155" s="197"/>
      <c r="W155" s="197"/>
      <c r="X155" s="197"/>
      <c r="Y155" s="197"/>
      <c r="Z155" s="197"/>
      <c r="AA155" s="197"/>
      <c r="AB155" s="197"/>
      <c r="AC155" s="197"/>
      <c r="AD155" s="197"/>
      <c r="AE155" s="197"/>
      <c r="AF155" s="197">
        <v>0.6</v>
      </c>
      <c r="AG155" s="197"/>
      <c r="AH155" s="197">
        <f t="shared" si="8"/>
        <v>1</v>
      </c>
      <c r="AI155" s="44">
        <f t="shared" si="8"/>
        <v>0</v>
      </c>
      <c r="AJ155" s="192" t="s">
        <v>428</v>
      </c>
      <c r="AK155" s="309"/>
      <c r="AL155" s="270"/>
      <c r="AM155" s="189" t="s">
        <v>316</v>
      </c>
      <c r="AN155" s="189" t="s">
        <v>317</v>
      </c>
      <c r="AO155" s="25" t="s">
        <v>318</v>
      </c>
      <c r="AP155" s="25" t="s">
        <v>416</v>
      </c>
      <c r="AQ155" s="72"/>
    </row>
    <row r="156" spans="1:43" s="46" customFormat="1" ht="57" x14ac:dyDescent="0.25">
      <c r="A156" s="42" t="s">
        <v>411</v>
      </c>
      <c r="B156" s="43" t="s">
        <v>412</v>
      </c>
      <c r="C156" s="43">
        <v>329</v>
      </c>
      <c r="D156" s="192" t="s">
        <v>413</v>
      </c>
      <c r="E156" s="50" t="s">
        <v>429</v>
      </c>
      <c r="F156" s="51">
        <v>44652</v>
      </c>
      <c r="G156" s="51">
        <v>44925</v>
      </c>
      <c r="H156" s="271"/>
      <c r="I156" s="197">
        <v>0.1</v>
      </c>
      <c r="J156" s="197"/>
      <c r="K156" s="197"/>
      <c r="L156" s="197"/>
      <c r="M156" s="197"/>
      <c r="N156" s="197"/>
      <c r="O156" s="197"/>
      <c r="P156" s="197">
        <v>0.33300000000000002</v>
      </c>
      <c r="Q156" s="197"/>
      <c r="R156" s="197"/>
      <c r="S156" s="197"/>
      <c r="T156" s="197"/>
      <c r="U156" s="197"/>
      <c r="V156" s="197"/>
      <c r="W156" s="197"/>
      <c r="X156" s="197">
        <v>0.33300000000000002</v>
      </c>
      <c r="Y156" s="197"/>
      <c r="Z156" s="197"/>
      <c r="AA156" s="197"/>
      <c r="AB156" s="197"/>
      <c r="AC156" s="197"/>
      <c r="AD156" s="197"/>
      <c r="AE156" s="197"/>
      <c r="AF156" s="197">
        <v>0.33300000000000002</v>
      </c>
      <c r="AG156" s="197"/>
      <c r="AH156" s="197">
        <f t="shared" si="8"/>
        <v>0.99900000000000011</v>
      </c>
      <c r="AI156" s="44">
        <f t="shared" si="8"/>
        <v>0</v>
      </c>
      <c r="AJ156" s="50" t="s">
        <v>430</v>
      </c>
      <c r="AK156" s="309"/>
      <c r="AL156" s="270"/>
      <c r="AM156" s="189" t="s">
        <v>316</v>
      </c>
      <c r="AN156" s="189" t="s">
        <v>317</v>
      </c>
      <c r="AO156" s="25" t="s">
        <v>318</v>
      </c>
      <c r="AP156" s="25" t="s">
        <v>416</v>
      </c>
      <c r="AQ156" s="72"/>
    </row>
    <row r="157" spans="1:43" s="46" customFormat="1" ht="67.5" customHeight="1" x14ac:dyDescent="0.25">
      <c r="A157" s="42" t="s">
        <v>411</v>
      </c>
      <c r="B157" s="43" t="s">
        <v>412</v>
      </c>
      <c r="C157" s="43">
        <v>329</v>
      </c>
      <c r="D157" s="192" t="s">
        <v>413</v>
      </c>
      <c r="E157" s="50" t="s">
        <v>431</v>
      </c>
      <c r="F157" s="51">
        <v>37288</v>
      </c>
      <c r="G157" s="51">
        <v>44650</v>
      </c>
      <c r="H157" s="271"/>
      <c r="I157" s="197">
        <v>0.05</v>
      </c>
      <c r="J157" s="197"/>
      <c r="K157" s="197"/>
      <c r="L157" s="197">
        <v>0.5</v>
      </c>
      <c r="M157" s="197"/>
      <c r="N157" s="197">
        <v>0.5</v>
      </c>
      <c r="O157" s="197"/>
      <c r="P157" s="197"/>
      <c r="Q157" s="197"/>
      <c r="R157" s="197"/>
      <c r="S157" s="197"/>
      <c r="T157" s="197"/>
      <c r="U157" s="197"/>
      <c r="V157" s="197"/>
      <c r="W157" s="197"/>
      <c r="X157" s="197"/>
      <c r="Y157" s="197"/>
      <c r="Z157" s="197"/>
      <c r="AA157" s="197"/>
      <c r="AB157" s="197"/>
      <c r="AC157" s="197"/>
      <c r="AD157" s="197"/>
      <c r="AE157" s="197"/>
      <c r="AF157" s="197"/>
      <c r="AG157" s="197"/>
      <c r="AH157" s="197">
        <f t="shared" si="8"/>
        <v>1</v>
      </c>
      <c r="AI157" s="44">
        <f t="shared" si="8"/>
        <v>0</v>
      </c>
      <c r="AJ157" s="50" t="s">
        <v>432</v>
      </c>
      <c r="AK157" s="309"/>
      <c r="AL157" s="270"/>
      <c r="AM157" s="189" t="s">
        <v>316</v>
      </c>
      <c r="AN157" s="189" t="s">
        <v>317</v>
      </c>
      <c r="AO157" s="25" t="s">
        <v>318</v>
      </c>
      <c r="AP157" s="25" t="s">
        <v>416</v>
      </c>
      <c r="AQ157" s="72"/>
    </row>
    <row r="158" spans="1:43" s="46" customFormat="1" ht="60" customHeight="1" x14ac:dyDescent="0.25">
      <c r="A158" s="42" t="s">
        <v>411</v>
      </c>
      <c r="B158" s="43" t="s">
        <v>412</v>
      </c>
      <c r="C158" s="43">
        <v>329</v>
      </c>
      <c r="D158" s="192" t="s">
        <v>413</v>
      </c>
      <c r="E158" s="50" t="s">
        <v>433</v>
      </c>
      <c r="F158" s="51">
        <v>44621</v>
      </c>
      <c r="G158" s="51">
        <v>44712</v>
      </c>
      <c r="H158" s="271"/>
      <c r="I158" s="197">
        <v>0.05</v>
      </c>
      <c r="J158" s="197"/>
      <c r="K158" s="197"/>
      <c r="L158" s="197"/>
      <c r="M158" s="197"/>
      <c r="N158" s="197">
        <v>0.25</v>
      </c>
      <c r="O158" s="197"/>
      <c r="P158" s="197">
        <v>0.25</v>
      </c>
      <c r="Q158" s="197"/>
      <c r="R158" s="197">
        <v>0.5</v>
      </c>
      <c r="S158" s="197"/>
      <c r="T158" s="197"/>
      <c r="U158" s="197"/>
      <c r="V158" s="197"/>
      <c r="W158" s="197"/>
      <c r="X158" s="197"/>
      <c r="Y158" s="197"/>
      <c r="Z158" s="197"/>
      <c r="AA158" s="197"/>
      <c r="AB158" s="197"/>
      <c r="AC158" s="197"/>
      <c r="AD158" s="197"/>
      <c r="AE158" s="197"/>
      <c r="AF158" s="197"/>
      <c r="AG158" s="197"/>
      <c r="AH158" s="197">
        <f t="shared" si="8"/>
        <v>1</v>
      </c>
      <c r="AI158" s="44">
        <f t="shared" si="8"/>
        <v>0</v>
      </c>
      <c r="AJ158" s="50" t="s">
        <v>434</v>
      </c>
      <c r="AK158" s="309"/>
      <c r="AL158" s="270"/>
      <c r="AM158" s="189" t="s">
        <v>316</v>
      </c>
      <c r="AN158" s="189" t="s">
        <v>317</v>
      </c>
      <c r="AO158" s="25" t="s">
        <v>318</v>
      </c>
      <c r="AP158" s="25" t="s">
        <v>416</v>
      </c>
      <c r="AQ158" s="72"/>
    </row>
    <row r="159" spans="1:43" s="46" customFormat="1" ht="48" customHeight="1" x14ac:dyDescent="0.25">
      <c r="A159" s="42" t="s">
        <v>411</v>
      </c>
      <c r="B159" s="43" t="s">
        <v>412</v>
      </c>
      <c r="C159" s="43">
        <v>329</v>
      </c>
      <c r="D159" s="192" t="s">
        <v>413</v>
      </c>
      <c r="E159" s="50" t="s">
        <v>435</v>
      </c>
      <c r="F159" s="51">
        <v>44593</v>
      </c>
      <c r="G159" s="51">
        <v>44650</v>
      </c>
      <c r="H159" s="271"/>
      <c r="I159" s="197">
        <v>0.05</v>
      </c>
      <c r="J159" s="197"/>
      <c r="K159" s="197"/>
      <c r="L159" s="197">
        <v>0.5</v>
      </c>
      <c r="M159" s="197"/>
      <c r="N159" s="197">
        <v>0.5</v>
      </c>
      <c r="O159" s="197"/>
      <c r="P159" s="197"/>
      <c r="Q159" s="197"/>
      <c r="R159" s="197"/>
      <c r="S159" s="197"/>
      <c r="T159" s="197"/>
      <c r="U159" s="197"/>
      <c r="V159" s="197"/>
      <c r="W159" s="197"/>
      <c r="X159" s="197"/>
      <c r="Y159" s="197"/>
      <c r="Z159" s="197"/>
      <c r="AA159" s="197"/>
      <c r="AB159" s="197"/>
      <c r="AC159" s="197"/>
      <c r="AD159" s="197"/>
      <c r="AE159" s="197"/>
      <c r="AF159" s="197"/>
      <c r="AG159" s="197"/>
      <c r="AH159" s="197">
        <f t="shared" si="8"/>
        <v>1</v>
      </c>
      <c r="AI159" s="44">
        <f t="shared" si="8"/>
        <v>0</v>
      </c>
      <c r="AJ159" s="50" t="s">
        <v>436</v>
      </c>
      <c r="AK159" s="309"/>
      <c r="AL159" s="277"/>
      <c r="AM159" s="189" t="s">
        <v>316</v>
      </c>
      <c r="AN159" s="189" t="s">
        <v>317</v>
      </c>
      <c r="AO159" s="25" t="s">
        <v>318</v>
      </c>
      <c r="AP159" s="25" t="s">
        <v>416</v>
      </c>
      <c r="AQ159" s="72"/>
    </row>
    <row r="160" spans="1:43" s="46" customFormat="1" ht="57" x14ac:dyDescent="0.25">
      <c r="A160" s="42" t="s">
        <v>41</v>
      </c>
      <c r="B160" s="43" t="s">
        <v>437</v>
      </c>
      <c r="C160" s="43">
        <v>424</v>
      </c>
      <c r="D160" s="192" t="s">
        <v>438</v>
      </c>
      <c r="E160" s="192" t="s">
        <v>439</v>
      </c>
      <c r="F160" s="23">
        <v>44593</v>
      </c>
      <c r="G160" s="23">
        <v>44772</v>
      </c>
      <c r="H160" s="271">
        <f>+I160+I161+I162+I163+I164+I165</f>
        <v>1</v>
      </c>
      <c r="I160" s="197">
        <v>0.2</v>
      </c>
      <c r="J160" s="197"/>
      <c r="K160" s="197"/>
      <c r="L160" s="197">
        <v>0.2</v>
      </c>
      <c r="M160" s="197"/>
      <c r="N160" s="197">
        <v>0.2</v>
      </c>
      <c r="O160" s="197"/>
      <c r="P160" s="197">
        <v>0.2</v>
      </c>
      <c r="Q160" s="197"/>
      <c r="R160" s="197">
        <v>0.2</v>
      </c>
      <c r="S160" s="197"/>
      <c r="T160" s="197">
        <v>0.1</v>
      </c>
      <c r="U160" s="197"/>
      <c r="V160" s="197">
        <v>0.1</v>
      </c>
      <c r="W160" s="197"/>
      <c r="X160" s="197"/>
      <c r="Y160" s="197"/>
      <c r="Z160" s="197"/>
      <c r="AA160" s="197"/>
      <c r="AB160" s="197"/>
      <c r="AC160" s="197"/>
      <c r="AD160" s="197"/>
      <c r="AE160" s="197"/>
      <c r="AF160" s="197"/>
      <c r="AG160" s="197"/>
      <c r="AH160" s="197">
        <f>+J160+L160+N160+P160+R160+T160+V160+X160+Z160+AB160+AD160+AF160</f>
        <v>1</v>
      </c>
      <c r="AI160" s="44">
        <f>+K160+M160+O160+Q160+S160+U160+W160+Y160+AA160+AC160+AE160+AG160</f>
        <v>0</v>
      </c>
      <c r="AJ160" s="192" t="s">
        <v>440</v>
      </c>
      <c r="AK160" s="302">
        <v>67</v>
      </c>
      <c r="AL160" s="269">
        <v>4012690000</v>
      </c>
      <c r="AM160" s="189" t="s">
        <v>441</v>
      </c>
      <c r="AN160" s="189" t="s">
        <v>442</v>
      </c>
      <c r="AO160" s="25" t="s">
        <v>443</v>
      </c>
      <c r="AP160" s="25" t="s">
        <v>444</v>
      </c>
      <c r="AQ160" s="72"/>
    </row>
    <row r="161" spans="1:43" s="46" customFormat="1" ht="42.75" x14ac:dyDescent="0.25">
      <c r="A161" s="42" t="s">
        <v>41</v>
      </c>
      <c r="B161" s="43" t="s">
        <v>437</v>
      </c>
      <c r="C161" s="43">
        <v>424</v>
      </c>
      <c r="D161" s="192" t="s">
        <v>438</v>
      </c>
      <c r="E161" s="192" t="s">
        <v>445</v>
      </c>
      <c r="F161" s="23">
        <v>44593</v>
      </c>
      <c r="G161" s="23">
        <v>44834</v>
      </c>
      <c r="H161" s="271"/>
      <c r="I161" s="197">
        <v>0.05</v>
      </c>
      <c r="J161" s="197"/>
      <c r="K161" s="197"/>
      <c r="L161" s="197">
        <v>0.1</v>
      </c>
      <c r="M161" s="197"/>
      <c r="N161" s="197">
        <v>0.2</v>
      </c>
      <c r="O161" s="197"/>
      <c r="P161" s="197">
        <v>0.2</v>
      </c>
      <c r="Q161" s="197"/>
      <c r="R161" s="197">
        <v>0.2</v>
      </c>
      <c r="S161" s="197"/>
      <c r="T161" s="197">
        <v>0.1</v>
      </c>
      <c r="U161" s="197"/>
      <c r="V161" s="197">
        <v>0.1</v>
      </c>
      <c r="W161" s="197"/>
      <c r="X161" s="197">
        <v>0.1</v>
      </c>
      <c r="Y161" s="197"/>
      <c r="Z161" s="197"/>
      <c r="AA161" s="197"/>
      <c r="AB161" s="197"/>
      <c r="AC161" s="197"/>
      <c r="AD161" s="197"/>
      <c r="AE161" s="197"/>
      <c r="AF161" s="197"/>
      <c r="AG161" s="197"/>
      <c r="AH161" s="197">
        <f>+J161+L161+N161+P161+R161+T161+V161+X161+Z161+AB161+AD161+AF161</f>
        <v>0.99999999999999989</v>
      </c>
      <c r="AI161" s="44">
        <f t="shared" ref="AH161:AI177" si="9">+K161+M161+O161+Q161+S161+U161+W161+Y161+AA161+AC161+AE161+AG161</f>
        <v>0</v>
      </c>
      <c r="AJ161" s="192" t="s">
        <v>446</v>
      </c>
      <c r="AK161" s="302"/>
      <c r="AL161" s="270"/>
      <c r="AM161" s="189" t="s">
        <v>441</v>
      </c>
      <c r="AN161" s="189" t="s">
        <v>442</v>
      </c>
      <c r="AO161" s="25" t="s">
        <v>443</v>
      </c>
      <c r="AP161" s="25" t="s">
        <v>444</v>
      </c>
      <c r="AQ161" s="72"/>
    </row>
    <row r="162" spans="1:43" s="46" customFormat="1" ht="85.5" x14ac:dyDescent="0.25">
      <c r="A162" s="42" t="s">
        <v>41</v>
      </c>
      <c r="B162" s="43" t="s">
        <v>437</v>
      </c>
      <c r="C162" s="43">
        <v>424</v>
      </c>
      <c r="D162" s="192" t="s">
        <v>438</v>
      </c>
      <c r="E162" s="192" t="s">
        <v>447</v>
      </c>
      <c r="F162" s="23">
        <v>44682</v>
      </c>
      <c r="G162" s="23">
        <v>44925</v>
      </c>
      <c r="H162" s="271"/>
      <c r="I162" s="197">
        <v>0.25</v>
      </c>
      <c r="J162" s="197"/>
      <c r="K162" s="197"/>
      <c r="L162" s="197"/>
      <c r="M162" s="197"/>
      <c r="N162" s="197"/>
      <c r="O162" s="197"/>
      <c r="P162" s="197"/>
      <c r="Q162" s="197"/>
      <c r="R162" s="197">
        <v>0.2</v>
      </c>
      <c r="S162" s="197"/>
      <c r="T162" s="197"/>
      <c r="U162" s="197"/>
      <c r="V162" s="197">
        <v>0.2</v>
      </c>
      <c r="W162" s="197"/>
      <c r="X162" s="197">
        <v>0.2</v>
      </c>
      <c r="Y162" s="197"/>
      <c r="Z162" s="197"/>
      <c r="AA162" s="197"/>
      <c r="AB162" s="197">
        <v>0.2</v>
      </c>
      <c r="AC162" s="197"/>
      <c r="AD162" s="197">
        <v>0.1</v>
      </c>
      <c r="AE162" s="197"/>
      <c r="AF162" s="197">
        <v>0.1</v>
      </c>
      <c r="AG162" s="197"/>
      <c r="AH162" s="197">
        <f>+J162+L162+N162+P162+R162+T162+V162+X162+Z162+AB162+AD162+AF162</f>
        <v>1</v>
      </c>
      <c r="AI162" s="44">
        <f t="shared" si="9"/>
        <v>0</v>
      </c>
      <c r="AJ162" s="192" t="s">
        <v>448</v>
      </c>
      <c r="AK162" s="302"/>
      <c r="AL162" s="270"/>
      <c r="AM162" s="189" t="s">
        <v>441</v>
      </c>
      <c r="AN162" s="189" t="s">
        <v>442</v>
      </c>
      <c r="AO162" s="25" t="s">
        <v>443</v>
      </c>
      <c r="AP162" s="25" t="s">
        <v>444</v>
      </c>
      <c r="AQ162" s="72"/>
    </row>
    <row r="163" spans="1:43" s="46" customFormat="1" ht="85.5" x14ac:dyDescent="0.25">
      <c r="A163" s="42" t="s">
        <v>41</v>
      </c>
      <c r="B163" s="43" t="s">
        <v>437</v>
      </c>
      <c r="C163" s="43">
        <v>424</v>
      </c>
      <c r="D163" s="192" t="s">
        <v>438</v>
      </c>
      <c r="E163" s="192" t="s">
        <v>449</v>
      </c>
      <c r="F163" s="23">
        <v>44564</v>
      </c>
      <c r="G163" s="23">
        <v>44925</v>
      </c>
      <c r="H163" s="271"/>
      <c r="I163" s="197">
        <v>0.25</v>
      </c>
      <c r="J163" s="197"/>
      <c r="K163" s="197"/>
      <c r="L163" s="197"/>
      <c r="M163" s="197"/>
      <c r="N163" s="197">
        <v>0.2</v>
      </c>
      <c r="O163" s="197"/>
      <c r="P163" s="197"/>
      <c r="Q163" s="197"/>
      <c r="R163" s="197">
        <v>0.2</v>
      </c>
      <c r="S163" s="197"/>
      <c r="T163" s="197"/>
      <c r="U163" s="197"/>
      <c r="V163" s="197">
        <v>0.2</v>
      </c>
      <c r="W163" s="197"/>
      <c r="X163" s="197"/>
      <c r="Y163" s="197"/>
      <c r="Z163" s="197">
        <v>0.1</v>
      </c>
      <c r="AA163" s="197"/>
      <c r="AB163" s="197">
        <v>0.1</v>
      </c>
      <c r="AC163" s="197"/>
      <c r="AD163" s="197">
        <v>0.1</v>
      </c>
      <c r="AE163" s="197"/>
      <c r="AF163" s="197">
        <v>0.1</v>
      </c>
      <c r="AG163" s="197"/>
      <c r="AH163" s="197">
        <f>+J163+L163+N163+P163+R163+T163+V163+X163+Z163+AB163+AD163+AF163</f>
        <v>1</v>
      </c>
      <c r="AI163" s="44">
        <f t="shared" si="9"/>
        <v>0</v>
      </c>
      <c r="AJ163" s="192" t="s">
        <v>450</v>
      </c>
      <c r="AK163" s="302"/>
      <c r="AL163" s="270"/>
      <c r="AM163" s="189" t="s">
        <v>441</v>
      </c>
      <c r="AN163" s="189" t="s">
        <v>442</v>
      </c>
      <c r="AO163" s="25" t="s">
        <v>443</v>
      </c>
      <c r="AP163" s="25" t="s">
        <v>444</v>
      </c>
      <c r="AQ163" s="72"/>
    </row>
    <row r="164" spans="1:43" s="46" customFormat="1" ht="42.75" x14ac:dyDescent="0.25">
      <c r="A164" s="42" t="s">
        <v>41</v>
      </c>
      <c r="B164" s="43" t="s">
        <v>437</v>
      </c>
      <c r="C164" s="43">
        <v>424</v>
      </c>
      <c r="D164" s="192" t="s">
        <v>438</v>
      </c>
      <c r="E164" s="192" t="s">
        <v>451</v>
      </c>
      <c r="F164" s="23">
        <v>44776</v>
      </c>
      <c r="G164" s="23">
        <v>44925</v>
      </c>
      <c r="H164" s="271"/>
      <c r="I164" s="197">
        <v>0.2</v>
      </c>
      <c r="J164" s="197"/>
      <c r="K164" s="197"/>
      <c r="L164" s="197"/>
      <c r="M164" s="197"/>
      <c r="N164" s="197"/>
      <c r="O164" s="197"/>
      <c r="P164" s="197"/>
      <c r="Q164" s="197"/>
      <c r="R164" s="197"/>
      <c r="S164" s="197"/>
      <c r="T164" s="197"/>
      <c r="U164" s="197"/>
      <c r="V164" s="197"/>
      <c r="W164" s="197"/>
      <c r="X164" s="197">
        <v>0.3</v>
      </c>
      <c r="Y164" s="197"/>
      <c r="Z164" s="197">
        <v>0.3</v>
      </c>
      <c r="AA164" s="197"/>
      <c r="AB164" s="197">
        <v>0.2</v>
      </c>
      <c r="AC164" s="197"/>
      <c r="AD164" s="197">
        <v>0.1</v>
      </c>
      <c r="AE164" s="197"/>
      <c r="AF164" s="197">
        <v>0.1</v>
      </c>
      <c r="AG164" s="197"/>
      <c r="AH164" s="197">
        <f>+J164+L164+N164+P164+R164+T164+V164+X164+Z164+AB164+AD164+AF164</f>
        <v>1</v>
      </c>
      <c r="AI164" s="44">
        <f t="shared" si="9"/>
        <v>0</v>
      </c>
      <c r="AJ164" s="192" t="s">
        <v>452</v>
      </c>
      <c r="AK164" s="302"/>
      <c r="AL164" s="270"/>
      <c r="AM164" s="189" t="s">
        <v>441</v>
      </c>
      <c r="AN164" s="189" t="s">
        <v>442</v>
      </c>
      <c r="AO164" s="25" t="s">
        <v>443</v>
      </c>
      <c r="AP164" s="25" t="s">
        <v>444</v>
      </c>
      <c r="AQ164" s="72"/>
    </row>
    <row r="165" spans="1:43" s="46" customFormat="1" ht="128.25" customHeight="1" x14ac:dyDescent="0.25">
      <c r="A165" s="42" t="s">
        <v>41</v>
      </c>
      <c r="B165" s="43" t="s">
        <v>437</v>
      </c>
      <c r="C165" s="43">
        <v>424</v>
      </c>
      <c r="D165" s="192" t="s">
        <v>438</v>
      </c>
      <c r="E165" s="192" t="s">
        <v>453</v>
      </c>
      <c r="F165" s="23">
        <v>44866</v>
      </c>
      <c r="G165" s="23">
        <v>44925</v>
      </c>
      <c r="H165" s="271"/>
      <c r="I165" s="197">
        <v>0.05</v>
      </c>
      <c r="J165" s="197"/>
      <c r="K165" s="197"/>
      <c r="L165" s="197"/>
      <c r="M165" s="197"/>
      <c r="N165" s="197"/>
      <c r="O165" s="197"/>
      <c r="P165" s="197"/>
      <c r="Q165" s="197"/>
      <c r="R165" s="197"/>
      <c r="S165" s="197"/>
      <c r="T165" s="197"/>
      <c r="U165" s="197"/>
      <c r="V165" s="197"/>
      <c r="W165" s="197"/>
      <c r="X165" s="197"/>
      <c r="Y165" s="197"/>
      <c r="Z165" s="197"/>
      <c r="AA165" s="197"/>
      <c r="AB165" s="197"/>
      <c r="AC165" s="197"/>
      <c r="AD165" s="197">
        <v>0.5</v>
      </c>
      <c r="AE165" s="197"/>
      <c r="AF165" s="197">
        <v>0.5</v>
      </c>
      <c r="AG165" s="197"/>
      <c r="AH165" s="197">
        <f>+J165+L165+N165+P165+R165+T165+V165+X165+Z165+AB165+AD165+AF165</f>
        <v>1</v>
      </c>
      <c r="AI165" s="44">
        <f t="shared" si="9"/>
        <v>0</v>
      </c>
      <c r="AJ165" s="192" t="s">
        <v>454</v>
      </c>
      <c r="AK165" s="302"/>
      <c r="AL165" s="270"/>
      <c r="AM165" s="189" t="s">
        <v>441</v>
      </c>
      <c r="AN165" s="189" t="s">
        <v>442</v>
      </c>
      <c r="AO165" s="25" t="s">
        <v>443</v>
      </c>
      <c r="AP165" s="25" t="s">
        <v>444</v>
      </c>
      <c r="AQ165" s="72"/>
    </row>
    <row r="166" spans="1:43" s="46" customFormat="1" ht="57" x14ac:dyDescent="0.25">
      <c r="A166" s="42" t="s">
        <v>41</v>
      </c>
      <c r="B166" s="43" t="s">
        <v>437</v>
      </c>
      <c r="C166" s="43">
        <v>424</v>
      </c>
      <c r="D166" s="192" t="s">
        <v>455</v>
      </c>
      <c r="E166" s="192" t="s">
        <v>456</v>
      </c>
      <c r="F166" s="23">
        <v>44593</v>
      </c>
      <c r="G166" s="23">
        <v>44834</v>
      </c>
      <c r="H166" s="271">
        <f>+I166+I167+I168+I169+I170+I171</f>
        <v>1</v>
      </c>
      <c r="I166" s="197">
        <v>0.2</v>
      </c>
      <c r="J166" s="197"/>
      <c r="K166" s="197"/>
      <c r="L166" s="197">
        <v>0.1</v>
      </c>
      <c r="M166" s="197"/>
      <c r="N166" s="197">
        <v>0.2</v>
      </c>
      <c r="O166" s="197"/>
      <c r="P166" s="197">
        <v>0.2</v>
      </c>
      <c r="Q166" s="197"/>
      <c r="R166" s="197">
        <v>0.2</v>
      </c>
      <c r="S166" s="197"/>
      <c r="T166" s="197">
        <v>0.1</v>
      </c>
      <c r="U166" s="197"/>
      <c r="V166" s="197">
        <v>0.1</v>
      </c>
      <c r="W166" s="197"/>
      <c r="X166" s="197">
        <v>0.1</v>
      </c>
      <c r="Y166" s="197"/>
      <c r="Z166" s="197"/>
      <c r="AA166" s="197"/>
      <c r="AB166" s="197"/>
      <c r="AC166" s="197"/>
      <c r="AD166" s="197"/>
      <c r="AE166" s="197"/>
      <c r="AF166" s="197"/>
      <c r="AG166" s="197"/>
      <c r="AH166" s="197">
        <f t="shared" si="9"/>
        <v>0.99999999999999989</v>
      </c>
      <c r="AI166" s="44">
        <f t="shared" si="9"/>
        <v>0</v>
      </c>
      <c r="AJ166" s="192" t="s">
        <v>440</v>
      </c>
      <c r="AK166" s="302">
        <v>162</v>
      </c>
      <c r="AL166" s="270"/>
      <c r="AM166" s="189" t="s">
        <v>441</v>
      </c>
      <c r="AN166" s="189" t="s">
        <v>442</v>
      </c>
      <c r="AO166" s="25" t="s">
        <v>443</v>
      </c>
      <c r="AP166" s="25" t="s">
        <v>444</v>
      </c>
      <c r="AQ166" s="72"/>
    </row>
    <row r="167" spans="1:43" s="46" customFormat="1" ht="42.75" x14ac:dyDescent="0.25">
      <c r="A167" s="42" t="s">
        <v>41</v>
      </c>
      <c r="B167" s="43" t="s">
        <v>437</v>
      </c>
      <c r="C167" s="43">
        <v>424</v>
      </c>
      <c r="D167" s="192" t="s">
        <v>455</v>
      </c>
      <c r="E167" s="192" t="s">
        <v>457</v>
      </c>
      <c r="F167" s="23">
        <v>44593</v>
      </c>
      <c r="G167" s="23">
        <v>44834</v>
      </c>
      <c r="H167" s="271"/>
      <c r="I167" s="197">
        <v>0.05</v>
      </c>
      <c r="J167" s="197"/>
      <c r="K167" s="197"/>
      <c r="L167" s="197">
        <v>0.1</v>
      </c>
      <c r="M167" s="197"/>
      <c r="N167" s="197">
        <v>0.1</v>
      </c>
      <c r="O167" s="197"/>
      <c r="P167" s="197">
        <v>0.2</v>
      </c>
      <c r="Q167" s="197"/>
      <c r="R167" s="197">
        <v>0.2</v>
      </c>
      <c r="S167" s="197"/>
      <c r="T167" s="197">
        <v>0.2</v>
      </c>
      <c r="U167" s="197"/>
      <c r="V167" s="197">
        <v>0.1</v>
      </c>
      <c r="W167" s="197"/>
      <c r="X167" s="197">
        <v>0.1</v>
      </c>
      <c r="Y167" s="197"/>
      <c r="Z167" s="197"/>
      <c r="AA167" s="197"/>
      <c r="AB167" s="197"/>
      <c r="AC167" s="197"/>
      <c r="AD167" s="197"/>
      <c r="AE167" s="197"/>
      <c r="AF167" s="197"/>
      <c r="AG167" s="197"/>
      <c r="AH167" s="197">
        <f t="shared" si="9"/>
        <v>1</v>
      </c>
      <c r="AI167" s="44">
        <f t="shared" si="9"/>
        <v>0</v>
      </c>
      <c r="AJ167" s="192" t="s">
        <v>458</v>
      </c>
      <c r="AK167" s="302"/>
      <c r="AL167" s="270"/>
      <c r="AM167" s="189" t="s">
        <v>441</v>
      </c>
      <c r="AN167" s="189" t="s">
        <v>442</v>
      </c>
      <c r="AO167" s="25" t="s">
        <v>443</v>
      </c>
      <c r="AP167" s="25" t="s">
        <v>444</v>
      </c>
      <c r="AQ167" s="72"/>
    </row>
    <row r="168" spans="1:43" s="46" customFormat="1" ht="71.25" x14ac:dyDescent="0.25">
      <c r="A168" s="42" t="s">
        <v>41</v>
      </c>
      <c r="B168" s="43" t="s">
        <v>437</v>
      </c>
      <c r="C168" s="43">
        <v>424</v>
      </c>
      <c r="D168" s="192" t="s">
        <v>455</v>
      </c>
      <c r="E168" s="192" t="s">
        <v>964</v>
      </c>
      <c r="F168" s="23">
        <v>44682</v>
      </c>
      <c r="G168" s="23">
        <v>44925</v>
      </c>
      <c r="H168" s="271"/>
      <c r="I168" s="197">
        <v>0.25</v>
      </c>
      <c r="J168" s="197"/>
      <c r="K168" s="197"/>
      <c r="L168" s="197"/>
      <c r="M168" s="197"/>
      <c r="N168" s="197"/>
      <c r="O168" s="197"/>
      <c r="P168" s="197"/>
      <c r="Q168" s="197"/>
      <c r="R168" s="197">
        <v>0.1</v>
      </c>
      <c r="S168" s="197"/>
      <c r="T168" s="197"/>
      <c r="U168" s="197"/>
      <c r="V168" s="197">
        <v>0.2</v>
      </c>
      <c r="W168" s="197"/>
      <c r="X168" s="197">
        <v>0.2</v>
      </c>
      <c r="Y168" s="197"/>
      <c r="Z168" s="197">
        <v>0.2</v>
      </c>
      <c r="AA168" s="197"/>
      <c r="AB168" s="197">
        <v>0.1</v>
      </c>
      <c r="AC168" s="197"/>
      <c r="AD168" s="197">
        <v>0.1</v>
      </c>
      <c r="AE168" s="197"/>
      <c r="AF168" s="197">
        <v>0.1</v>
      </c>
      <c r="AG168" s="197"/>
      <c r="AH168" s="197">
        <f t="shared" si="9"/>
        <v>0.99999999999999989</v>
      </c>
      <c r="AI168" s="44">
        <f t="shared" si="9"/>
        <v>0</v>
      </c>
      <c r="AJ168" s="192" t="s">
        <v>460</v>
      </c>
      <c r="AK168" s="302"/>
      <c r="AL168" s="270"/>
      <c r="AM168" s="189" t="s">
        <v>441</v>
      </c>
      <c r="AN168" s="189" t="s">
        <v>442</v>
      </c>
      <c r="AO168" s="25" t="s">
        <v>443</v>
      </c>
      <c r="AP168" s="25" t="s">
        <v>444</v>
      </c>
      <c r="AQ168" s="72"/>
    </row>
    <row r="169" spans="1:43" s="46" customFormat="1" ht="71.25" x14ac:dyDescent="0.25">
      <c r="A169" s="42" t="s">
        <v>41</v>
      </c>
      <c r="B169" s="43" t="s">
        <v>437</v>
      </c>
      <c r="C169" s="43">
        <v>424</v>
      </c>
      <c r="D169" s="192" t="s">
        <v>455</v>
      </c>
      <c r="E169" s="192" t="s">
        <v>461</v>
      </c>
      <c r="F169" s="23">
        <v>44654</v>
      </c>
      <c r="G169" s="23">
        <v>44925</v>
      </c>
      <c r="H169" s="271"/>
      <c r="I169" s="197">
        <v>0.25</v>
      </c>
      <c r="J169" s="197"/>
      <c r="K169" s="197"/>
      <c r="L169" s="197"/>
      <c r="M169" s="197"/>
      <c r="N169" s="197"/>
      <c r="O169" s="197"/>
      <c r="P169" s="197">
        <v>0.1</v>
      </c>
      <c r="Q169" s="197"/>
      <c r="R169" s="197">
        <v>0.1</v>
      </c>
      <c r="S169" s="197"/>
      <c r="T169" s="197">
        <v>0.1</v>
      </c>
      <c r="U169" s="197"/>
      <c r="V169" s="197">
        <v>0.1</v>
      </c>
      <c r="W169" s="197"/>
      <c r="X169" s="197">
        <v>0.2</v>
      </c>
      <c r="Y169" s="197"/>
      <c r="Z169" s="197">
        <v>0.1</v>
      </c>
      <c r="AA169" s="197"/>
      <c r="AB169" s="197">
        <v>0.1</v>
      </c>
      <c r="AC169" s="197"/>
      <c r="AD169" s="197">
        <v>0.1</v>
      </c>
      <c r="AE169" s="197"/>
      <c r="AF169" s="197">
        <v>0.1</v>
      </c>
      <c r="AG169" s="197"/>
      <c r="AH169" s="197">
        <f t="shared" si="9"/>
        <v>1</v>
      </c>
      <c r="AI169" s="44">
        <f t="shared" si="9"/>
        <v>0</v>
      </c>
      <c r="AJ169" s="192" t="s">
        <v>462</v>
      </c>
      <c r="AK169" s="302"/>
      <c r="AL169" s="270"/>
      <c r="AM169" s="189" t="s">
        <v>441</v>
      </c>
      <c r="AN169" s="189" t="s">
        <v>442</v>
      </c>
      <c r="AO169" s="25" t="s">
        <v>443</v>
      </c>
      <c r="AP169" s="25" t="s">
        <v>444</v>
      </c>
      <c r="AQ169" s="72"/>
    </row>
    <row r="170" spans="1:43" s="46" customFormat="1" ht="42.75" x14ac:dyDescent="0.25">
      <c r="A170" s="42" t="s">
        <v>41</v>
      </c>
      <c r="B170" s="43" t="s">
        <v>437</v>
      </c>
      <c r="C170" s="43">
        <v>424</v>
      </c>
      <c r="D170" s="192" t="s">
        <v>455</v>
      </c>
      <c r="E170" s="192" t="s">
        <v>463</v>
      </c>
      <c r="F170" s="23">
        <v>44564</v>
      </c>
      <c r="G170" s="23">
        <v>44834</v>
      </c>
      <c r="H170" s="271"/>
      <c r="I170" s="197">
        <v>0.2</v>
      </c>
      <c r="J170" s="197"/>
      <c r="K170" s="197"/>
      <c r="L170" s="197">
        <v>0.2</v>
      </c>
      <c r="M170" s="197"/>
      <c r="N170" s="197"/>
      <c r="O170" s="197"/>
      <c r="P170" s="197"/>
      <c r="Q170" s="197"/>
      <c r="R170" s="197"/>
      <c r="S170" s="197"/>
      <c r="T170" s="197"/>
      <c r="U170" s="197"/>
      <c r="V170" s="197"/>
      <c r="W170" s="197"/>
      <c r="X170" s="197">
        <v>0.1</v>
      </c>
      <c r="Y170" s="197"/>
      <c r="Z170" s="197">
        <v>0.3</v>
      </c>
      <c r="AA170" s="197"/>
      <c r="AB170" s="197">
        <v>0.2</v>
      </c>
      <c r="AC170" s="197"/>
      <c r="AD170" s="197">
        <v>0.1</v>
      </c>
      <c r="AE170" s="197"/>
      <c r="AF170" s="197">
        <v>0.1</v>
      </c>
      <c r="AG170" s="197"/>
      <c r="AH170" s="197">
        <f>+J170+L170+N170+P170+R170+T170+V170+X170+Z170+AB170+AD170+AF170</f>
        <v>1</v>
      </c>
      <c r="AI170" s="44">
        <f t="shared" si="9"/>
        <v>0</v>
      </c>
      <c r="AJ170" s="192" t="s">
        <v>464</v>
      </c>
      <c r="AK170" s="302"/>
      <c r="AL170" s="270"/>
      <c r="AM170" s="189" t="s">
        <v>441</v>
      </c>
      <c r="AN170" s="189" t="s">
        <v>442</v>
      </c>
      <c r="AO170" s="25" t="s">
        <v>443</v>
      </c>
      <c r="AP170" s="25" t="s">
        <v>444</v>
      </c>
      <c r="AQ170" s="72"/>
    </row>
    <row r="171" spans="1:43" s="46" customFormat="1" ht="132.75" customHeight="1" x14ac:dyDescent="0.25">
      <c r="A171" s="42" t="s">
        <v>41</v>
      </c>
      <c r="B171" s="43" t="s">
        <v>437</v>
      </c>
      <c r="C171" s="43">
        <v>424</v>
      </c>
      <c r="D171" s="192" t="s">
        <v>455</v>
      </c>
      <c r="E171" s="192" t="s">
        <v>465</v>
      </c>
      <c r="F171" s="23">
        <v>44743</v>
      </c>
      <c r="G171" s="23">
        <v>44925</v>
      </c>
      <c r="H171" s="271"/>
      <c r="I171" s="197">
        <v>0.05</v>
      </c>
      <c r="J171" s="197"/>
      <c r="K171" s="197"/>
      <c r="L171" s="197"/>
      <c r="M171" s="197"/>
      <c r="N171" s="197"/>
      <c r="O171" s="197"/>
      <c r="P171" s="197"/>
      <c r="Q171" s="197"/>
      <c r="R171" s="197"/>
      <c r="S171" s="197"/>
      <c r="T171" s="197"/>
      <c r="U171" s="197"/>
      <c r="V171" s="197">
        <v>0.2</v>
      </c>
      <c r="W171" s="197"/>
      <c r="X171" s="197"/>
      <c r="Y171" s="197"/>
      <c r="Z171" s="197"/>
      <c r="AA171" s="197"/>
      <c r="AB171" s="197"/>
      <c r="AC171" s="197"/>
      <c r="AD171" s="197">
        <v>0.5</v>
      </c>
      <c r="AE171" s="197"/>
      <c r="AF171" s="197">
        <v>0.3</v>
      </c>
      <c r="AG171" s="197"/>
      <c r="AH171" s="197">
        <f t="shared" si="9"/>
        <v>1</v>
      </c>
      <c r="AI171" s="44">
        <f t="shared" si="9"/>
        <v>0</v>
      </c>
      <c r="AJ171" s="192" t="s">
        <v>454</v>
      </c>
      <c r="AK171" s="302"/>
      <c r="AL171" s="277"/>
      <c r="AM171" s="189" t="s">
        <v>441</v>
      </c>
      <c r="AN171" s="189" t="s">
        <v>442</v>
      </c>
      <c r="AO171" s="25" t="s">
        <v>443</v>
      </c>
      <c r="AP171" s="25" t="s">
        <v>444</v>
      </c>
      <c r="AQ171" s="72"/>
    </row>
    <row r="172" spans="1:43" s="46" customFormat="1" ht="115.5" customHeight="1" x14ac:dyDescent="0.25">
      <c r="A172" s="42" t="s">
        <v>41</v>
      </c>
      <c r="B172" s="43" t="s">
        <v>437</v>
      </c>
      <c r="C172" s="43">
        <v>415</v>
      </c>
      <c r="D172" s="53" t="s">
        <v>466</v>
      </c>
      <c r="E172" s="192" t="s">
        <v>467</v>
      </c>
      <c r="F172" s="23">
        <v>44593</v>
      </c>
      <c r="G172" s="23">
        <v>44712</v>
      </c>
      <c r="H172" s="271">
        <f>+I172+I173+I175+I176</f>
        <v>1</v>
      </c>
      <c r="I172" s="197">
        <v>0.4</v>
      </c>
      <c r="J172" s="197"/>
      <c r="K172" s="197"/>
      <c r="L172" s="197">
        <v>0.3</v>
      </c>
      <c r="M172" s="197"/>
      <c r="N172" s="197">
        <v>0.3</v>
      </c>
      <c r="O172" s="197"/>
      <c r="P172" s="197">
        <v>0.3</v>
      </c>
      <c r="Q172" s="197"/>
      <c r="R172" s="197">
        <v>0.1</v>
      </c>
      <c r="S172" s="197"/>
      <c r="T172" s="197"/>
      <c r="U172" s="197"/>
      <c r="V172" s="197"/>
      <c r="W172" s="197"/>
      <c r="X172" s="197"/>
      <c r="Y172" s="197"/>
      <c r="Z172" s="197"/>
      <c r="AA172" s="197"/>
      <c r="AB172" s="197"/>
      <c r="AC172" s="197"/>
      <c r="AD172" s="197"/>
      <c r="AE172" s="197"/>
      <c r="AF172" s="197"/>
      <c r="AG172" s="197"/>
      <c r="AH172" s="197">
        <f t="shared" si="9"/>
        <v>0.99999999999999989</v>
      </c>
      <c r="AI172" s="44">
        <f t="shared" si="9"/>
        <v>0</v>
      </c>
      <c r="AJ172" s="192" t="s">
        <v>468</v>
      </c>
      <c r="AK172" s="310">
        <v>0.3</v>
      </c>
      <c r="AL172" s="286">
        <v>194710000</v>
      </c>
      <c r="AM172" s="189" t="s">
        <v>441</v>
      </c>
      <c r="AN172" s="189" t="s">
        <v>442</v>
      </c>
      <c r="AO172" s="25" t="s">
        <v>443</v>
      </c>
      <c r="AP172" s="25" t="s">
        <v>444</v>
      </c>
      <c r="AQ172" s="72"/>
    </row>
    <row r="173" spans="1:43" s="46" customFormat="1" ht="42.75" x14ac:dyDescent="0.25">
      <c r="A173" s="42" t="s">
        <v>41</v>
      </c>
      <c r="B173" s="43" t="s">
        <v>437</v>
      </c>
      <c r="C173" s="43">
        <v>415</v>
      </c>
      <c r="D173" s="192" t="s">
        <v>469</v>
      </c>
      <c r="E173" s="192" t="s">
        <v>470</v>
      </c>
      <c r="F173" s="23">
        <v>44682</v>
      </c>
      <c r="G173" s="23">
        <v>44773</v>
      </c>
      <c r="H173" s="271"/>
      <c r="I173" s="197">
        <v>0.4</v>
      </c>
      <c r="J173" s="197"/>
      <c r="K173" s="197"/>
      <c r="L173" s="197"/>
      <c r="M173" s="197"/>
      <c r="N173" s="197"/>
      <c r="O173" s="197"/>
      <c r="P173" s="197"/>
      <c r="Q173" s="197"/>
      <c r="R173" s="197">
        <v>0.3</v>
      </c>
      <c r="S173" s="197"/>
      <c r="T173" s="197">
        <v>0.35</v>
      </c>
      <c r="U173" s="197"/>
      <c r="V173" s="197">
        <v>0.35</v>
      </c>
      <c r="W173" s="197"/>
      <c r="X173" s="197"/>
      <c r="Y173" s="197"/>
      <c r="Z173" s="197"/>
      <c r="AA173" s="197"/>
      <c r="AB173" s="197"/>
      <c r="AC173" s="197"/>
      <c r="AD173" s="197"/>
      <c r="AE173" s="197"/>
      <c r="AF173" s="197"/>
      <c r="AG173" s="197"/>
      <c r="AH173" s="197">
        <f t="shared" si="9"/>
        <v>0.99999999999999989</v>
      </c>
      <c r="AI173" s="44">
        <f t="shared" si="9"/>
        <v>0</v>
      </c>
      <c r="AJ173" s="192" t="s">
        <v>471</v>
      </c>
      <c r="AK173" s="311"/>
      <c r="AL173" s="287"/>
      <c r="AM173" s="189" t="s">
        <v>441</v>
      </c>
      <c r="AN173" s="189" t="s">
        <v>442</v>
      </c>
      <c r="AO173" s="25" t="s">
        <v>443</v>
      </c>
      <c r="AP173" s="25" t="s">
        <v>444</v>
      </c>
      <c r="AQ173" s="72"/>
    </row>
    <row r="174" spans="1:43" s="46" customFormat="1" ht="85.5" x14ac:dyDescent="0.25">
      <c r="A174" s="69" t="s">
        <v>41</v>
      </c>
      <c r="B174" s="70" t="s">
        <v>437</v>
      </c>
      <c r="C174" s="70">
        <v>415</v>
      </c>
      <c r="D174" s="71" t="s">
        <v>469</v>
      </c>
      <c r="E174" s="71" t="s">
        <v>470</v>
      </c>
      <c r="F174" s="81">
        <v>44682</v>
      </c>
      <c r="G174" s="81">
        <v>44926</v>
      </c>
      <c r="H174" s="271"/>
      <c r="I174" s="68">
        <v>0.4</v>
      </c>
      <c r="J174" s="68"/>
      <c r="K174" s="68"/>
      <c r="L174" s="68"/>
      <c r="M174" s="68"/>
      <c r="N174" s="68"/>
      <c r="O174" s="68"/>
      <c r="P174" s="68"/>
      <c r="Q174" s="68"/>
      <c r="R174" s="68">
        <v>0.1</v>
      </c>
      <c r="S174" s="68"/>
      <c r="T174" s="68">
        <v>0.1</v>
      </c>
      <c r="U174" s="68"/>
      <c r="V174" s="68">
        <v>0.1</v>
      </c>
      <c r="W174" s="68"/>
      <c r="X174" s="68">
        <v>0.1</v>
      </c>
      <c r="Y174" s="68"/>
      <c r="Z174" s="68">
        <v>0.15</v>
      </c>
      <c r="AA174" s="68"/>
      <c r="AB174" s="68">
        <v>0.15</v>
      </c>
      <c r="AC174" s="68"/>
      <c r="AD174" s="68">
        <v>0.15</v>
      </c>
      <c r="AE174" s="68"/>
      <c r="AF174" s="68">
        <v>0.15</v>
      </c>
      <c r="AG174" s="68"/>
      <c r="AH174" s="68">
        <f t="shared" ref="AH174" si="10">+J174+L174+N174+P174+R174+T174+V174+X174+Z174+AB174+AD174+AF174</f>
        <v>1</v>
      </c>
      <c r="AI174" s="77">
        <f t="shared" ref="AI174" si="11">+K174+M174+O174+Q174+S174+U174+W174+Y174+AA174+AC174+AE174+AG174</f>
        <v>0</v>
      </c>
      <c r="AJ174" s="71" t="s">
        <v>471</v>
      </c>
      <c r="AK174" s="311"/>
      <c r="AL174" s="287"/>
      <c r="AM174" s="78" t="s">
        <v>441</v>
      </c>
      <c r="AN174" s="78" t="s">
        <v>442</v>
      </c>
      <c r="AO174" s="79" t="s">
        <v>443</v>
      </c>
      <c r="AP174" s="79" t="s">
        <v>444</v>
      </c>
      <c r="AQ174" s="217" t="s">
        <v>1012</v>
      </c>
    </row>
    <row r="175" spans="1:43" s="46" customFormat="1" ht="42.75" x14ac:dyDescent="0.25">
      <c r="A175" s="42" t="s">
        <v>41</v>
      </c>
      <c r="B175" s="43" t="s">
        <v>437</v>
      </c>
      <c r="C175" s="43">
        <v>415</v>
      </c>
      <c r="D175" s="192" t="s">
        <v>469</v>
      </c>
      <c r="E175" s="192" t="s">
        <v>472</v>
      </c>
      <c r="F175" s="23">
        <v>44835</v>
      </c>
      <c r="G175" s="23">
        <v>44865</v>
      </c>
      <c r="H175" s="271"/>
      <c r="I175" s="197">
        <v>0.05</v>
      </c>
      <c r="J175" s="197"/>
      <c r="K175" s="197"/>
      <c r="L175" s="197"/>
      <c r="M175" s="197"/>
      <c r="N175" s="197"/>
      <c r="O175" s="197"/>
      <c r="P175" s="197"/>
      <c r="Q175" s="197"/>
      <c r="R175" s="197"/>
      <c r="S175" s="197"/>
      <c r="T175" s="197"/>
      <c r="U175" s="197"/>
      <c r="V175" s="197"/>
      <c r="W175" s="197"/>
      <c r="X175" s="197"/>
      <c r="Y175" s="197"/>
      <c r="Z175" s="197"/>
      <c r="AA175" s="197"/>
      <c r="AB175" s="197">
        <v>1</v>
      </c>
      <c r="AC175" s="197"/>
      <c r="AD175" s="197"/>
      <c r="AE175" s="197"/>
      <c r="AF175" s="197"/>
      <c r="AG175" s="197"/>
      <c r="AH175" s="197">
        <f t="shared" si="9"/>
        <v>1</v>
      </c>
      <c r="AI175" s="44">
        <f t="shared" si="9"/>
        <v>0</v>
      </c>
      <c r="AJ175" s="192" t="s">
        <v>473</v>
      </c>
      <c r="AK175" s="311"/>
      <c r="AL175" s="287"/>
      <c r="AM175" s="189" t="s">
        <v>441</v>
      </c>
      <c r="AN175" s="189" t="s">
        <v>442</v>
      </c>
      <c r="AO175" s="25" t="s">
        <v>443</v>
      </c>
      <c r="AP175" s="25" t="s">
        <v>444</v>
      </c>
      <c r="AQ175" s="72"/>
    </row>
    <row r="176" spans="1:43" s="46" customFormat="1" ht="42.75" x14ac:dyDescent="0.25">
      <c r="A176" s="42" t="s">
        <v>41</v>
      </c>
      <c r="B176" s="43" t="s">
        <v>437</v>
      </c>
      <c r="C176" s="43">
        <v>415</v>
      </c>
      <c r="D176" s="192" t="s">
        <v>469</v>
      </c>
      <c r="E176" s="192" t="s">
        <v>474</v>
      </c>
      <c r="F176" s="23">
        <v>44866</v>
      </c>
      <c r="G176" s="23">
        <v>44925</v>
      </c>
      <c r="H176" s="271"/>
      <c r="I176" s="197">
        <v>0.15</v>
      </c>
      <c r="J176" s="197"/>
      <c r="K176" s="197"/>
      <c r="L176" s="197"/>
      <c r="M176" s="197"/>
      <c r="N176" s="197"/>
      <c r="O176" s="197"/>
      <c r="P176" s="197"/>
      <c r="Q176" s="197"/>
      <c r="R176" s="197"/>
      <c r="S176" s="197"/>
      <c r="T176" s="197"/>
      <c r="U176" s="197"/>
      <c r="V176" s="197"/>
      <c r="W176" s="197"/>
      <c r="X176" s="197"/>
      <c r="Y176" s="197"/>
      <c r="Z176" s="197"/>
      <c r="AA176" s="197"/>
      <c r="AB176" s="197"/>
      <c r="AC176" s="197"/>
      <c r="AD176" s="197">
        <v>0.5</v>
      </c>
      <c r="AE176" s="197"/>
      <c r="AF176" s="197">
        <v>0.5</v>
      </c>
      <c r="AG176" s="197"/>
      <c r="AH176" s="197">
        <f t="shared" si="9"/>
        <v>1</v>
      </c>
      <c r="AI176" s="44">
        <f t="shared" si="9"/>
        <v>0</v>
      </c>
      <c r="AJ176" s="192" t="s">
        <v>475</v>
      </c>
      <c r="AK176" s="311"/>
      <c r="AL176" s="288"/>
      <c r="AM176" s="189" t="s">
        <v>441</v>
      </c>
      <c r="AN176" s="189" t="s">
        <v>442</v>
      </c>
      <c r="AO176" s="25" t="s">
        <v>443</v>
      </c>
      <c r="AP176" s="25" t="s">
        <v>444</v>
      </c>
      <c r="AQ176" s="72"/>
    </row>
    <row r="177" spans="1:43" s="46" customFormat="1" ht="85.5" x14ac:dyDescent="0.25">
      <c r="A177" s="42" t="s">
        <v>41</v>
      </c>
      <c r="B177" s="43" t="s">
        <v>437</v>
      </c>
      <c r="C177" s="43">
        <v>420</v>
      </c>
      <c r="D177" s="192" t="s">
        <v>476</v>
      </c>
      <c r="E177" s="192" t="s">
        <v>477</v>
      </c>
      <c r="F177" s="23">
        <v>44562</v>
      </c>
      <c r="G177" s="23">
        <v>44925</v>
      </c>
      <c r="H177" s="271">
        <f>+I177+I178+I179+I180+I181</f>
        <v>1</v>
      </c>
      <c r="I177" s="197">
        <v>0.2</v>
      </c>
      <c r="J177" s="197"/>
      <c r="K177" s="197"/>
      <c r="L177" s="197">
        <v>0.1</v>
      </c>
      <c r="M177" s="197"/>
      <c r="N177" s="197"/>
      <c r="O177" s="197"/>
      <c r="P177" s="197"/>
      <c r="Q177" s="197"/>
      <c r="R177" s="197">
        <v>0.3</v>
      </c>
      <c r="S177" s="197"/>
      <c r="T177" s="197"/>
      <c r="U177" s="197"/>
      <c r="V177" s="197"/>
      <c r="W177" s="197"/>
      <c r="X177" s="197">
        <v>0.4</v>
      </c>
      <c r="Y177" s="197"/>
      <c r="Z177" s="197"/>
      <c r="AA177" s="197"/>
      <c r="AB177" s="197"/>
      <c r="AC177" s="197"/>
      <c r="AD177" s="197">
        <v>0.1</v>
      </c>
      <c r="AE177" s="197"/>
      <c r="AF177" s="197">
        <v>0.1</v>
      </c>
      <c r="AG177" s="197"/>
      <c r="AH177" s="197">
        <f t="shared" si="9"/>
        <v>1</v>
      </c>
      <c r="AI177" s="44">
        <f t="shared" si="9"/>
        <v>0</v>
      </c>
      <c r="AJ177" s="192" t="s">
        <v>478</v>
      </c>
      <c r="AK177" s="310">
        <v>0.3</v>
      </c>
      <c r="AL177" s="286">
        <v>457450000</v>
      </c>
      <c r="AM177" s="189" t="s">
        <v>441</v>
      </c>
      <c r="AN177" s="189" t="s">
        <v>442</v>
      </c>
      <c r="AO177" s="25" t="s">
        <v>443</v>
      </c>
      <c r="AP177" s="25" t="s">
        <v>444</v>
      </c>
      <c r="AQ177" s="72"/>
    </row>
    <row r="178" spans="1:43" s="46" customFormat="1" ht="106.5" customHeight="1" x14ac:dyDescent="0.25">
      <c r="A178" s="42" t="s">
        <v>41</v>
      </c>
      <c r="B178" s="43" t="s">
        <v>437</v>
      </c>
      <c r="C178" s="43">
        <v>420</v>
      </c>
      <c r="D178" s="192" t="s">
        <v>476</v>
      </c>
      <c r="E178" s="192" t="s">
        <v>479</v>
      </c>
      <c r="F178" s="23">
        <v>44562</v>
      </c>
      <c r="G178" s="23">
        <v>44925</v>
      </c>
      <c r="H178" s="271"/>
      <c r="I178" s="197">
        <v>0.2</v>
      </c>
      <c r="J178" s="197"/>
      <c r="K178" s="197"/>
      <c r="L178" s="197">
        <v>0.1</v>
      </c>
      <c r="M178" s="197"/>
      <c r="N178" s="197"/>
      <c r="O178" s="197"/>
      <c r="P178" s="197"/>
      <c r="Q178" s="197"/>
      <c r="R178" s="197">
        <v>0.3</v>
      </c>
      <c r="S178" s="197"/>
      <c r="T178" s="197"/>
      <c r="U178" s="197"/>
      <c r="V178" s="197"/>
      <c r="W178" s="197"/>
      <c r="X178" s="197">
        <v>0.4</v>
      </c>
      <c r="Y178" s="197"/>
      <c r="Z178" s="197"/>
      <c r="AA178" s="197"/>
      <c r="AB178" s="197"/>
      <c r="AC178" s="197"/>
      <c r="AD178" s="197">
        <v>0.1</v>
      </c>
      <c r="AE178" s="197"/>
      <c r="AF178" s="197">
        <v>0.1</v>
      </c>
      <c r="AG178" s="197"/>
      <c r="AH178" s="197">
        <f t="shared" ref="AH178:AI189" si="12">+J178+L178+N178+P178+R178+T178+V178+X178+Z178+AB178+AD178+AF178</f>
        <v>1</v>
      </c>
      <c r="AI178" s="44">
        <f t="shared" si="12"/>
        <v>0</v>
      </c>
      <c r="AJ178" s="192" t="s">
        <v>480</v>
      </c>
      <c r="AK178" s="311"/>
      <c r="AL178" s="287"/>
      <c r="AM178" s="189" t="s">
        <v>441</v>
      </c>
      <c r="AN178" s="189" t="s">
        <v>442</v>
      </c>
      <c r="AO178" s="25" t="s">
        <v>443</v>
      </c>
      <c r="AP178" s="25" t="s">
        <v>444</v>
      </c>
      <c r="AQ178" s="72"/>
    </row>
    <row r="179" spans="1:43" s="46" customFormat="1" ht="71.25" x14ac:dyDescent="0.25">
      <c r="A179" s="42" t="s">
        <v>41</v>
      </c>
      <c r="B179" s="43" t="s">
        <v>437</v>
      </c>
      <c r="C179" s="43">
        <v>420</v>
      </c>
      <c r="D179" s="192" t="s">
        <v>476</v>
      </c>
      <c r="E179" s="192" t="s">
        <v>481</v>
      </c>
      <c r="F179" s="23">
        <v>44562</v>
      </c>
      <c r="G179" s="23">
        <v>44925</v>
      </c>
      <c r="H179" s="271"/>
      <c r="I179" s="197">
        <v>0.2</v>
      </c>
      <c r="J179" s="197"/>
      <c r="K179" s="197"/>
      <c r="L179" s="197">
        <v>0.1</v>
      </c>
      <c r="M179" s="197"/>
      <c r="N179" s="197"/>
      <c r="O179" s="197"/>
      <c r="P179" s="197"/>
      <c r="Q179" s="197"/>
      <c r="R179" s="197">
        <v>0.3</v>
      </c>
      <c r="S179" s="197"/>
      <c r="T179" s="197"/>
      <c r="U179" s="197"/>
      <c r="V179" s="197"/>
      <c r="W179" s="197"/>
      <c r="X179" s="197">
        <v>0.4</v>
      </c>
      <c r="Y179" s="197"/>
      <c r="Z179" s="197"/>
      <c r="AA179" s="197"/>
      <c r="AB179" s="197"/>
      <c r="AC179" s="197"/>
      <c r="AD179" s="197">
        <v>0.1</v>
      </c>
      <c r="AE179" s="197"/>
      <c r="AF179" s="197">
        <v>0.1</v>
      </c>
      <c r="AG179" s="197"/>
      <c r="AH179" s="197">
        <f t="shared" si="12"/>
        <v>1</v>
      </c>
      <c r="AI179" s="44">
        <f t="shared" si="12"/>
        <v>0</v>
      </c>
      <c r="AJ179" s="192" t="s">
        <v>482</v>
      </c>
      <c r="AK179" s="311"/>
      <c r="AL179" s="287"/>
      <c r="AM179" s="189" t="s">
        <v>441</v>
      </c>
      <c r="AN179" s="189" t="s">
        <v>442</v>
      </c>
      <c r="AO179" s="25" t="s">
        <v>443</v>
      </c>
      <c r="AP179" s="25" t="s">
        <v>444</v>
      </c>
      <c r="AQ179" s="72"/>
    </row>
    <row r="180" spans="1:43" s="46" customFormat="1" ht="57" x14ac:dyDescent="0.25">
      <c r="A180" s="42" t="s">
        <v>41</v>
      </c>
      <c r="B180" s="43" t="s">
        <v>437</v>
      </c>
      <c r="C180" s="43">
        <v>420</v>
      </c>
      <c r="D180" s="192" t="s">
        <v>476</v>
      </c>
      <c r="E180" s="192" t="s">
        <v>483</v>
      </c>
      <c r="F180" s="23">
        <v>44562</v>
      </c>
      <c r="G180" s="23">
        <v>44925</v>
      </c>
      <c r="H180" s="271"/>
      <c r="I180" s="197">
        <v>0.2</v>
      </c>
      <c r="J180" s="197"/>
      <c r="K180" s="197"/>
      <c r="L180" s="197">
        <v>0.1</v>
      </c>
      <c r="M180" s="197"/>
      <c r="N180" s="197"/>
      <c r="O180" s="197"/>
      <c r="P180" s="197"/>
      <c r="Q180" s="197"/>
      <c r="R180" s="197">
        <v>0.3</v>
      </c>
      <c r="S180" s="197"/>
      <c r="T180" s="197"/>
      <c r="U180" s="197"/>
      <c r="V180" s="197"/>
      <c r="W180" s="197"/>
      <c r="X180" s="197">
        <v>0.4</v>
      </c>
      <c r="Y180" s="197"/>
      <c r="Z180" s="197"/>
      <c r="AA180" s="197"/>
      <c r="AB180" s="197"/>
      <c r="AC180" s="197"/>
      <c r="AD180" s="197">
        <v>0.1</v>
      </c>
      <c r="AE180" s="197"/>
      <c r="AF180" s="197">
        <v>0.1</v>
      </c>
      <c r="AG180" s="197"/>
      <c r="AH180" s="197">
        <f t="shared" si="12"/>
        <v>1</v>
      </c>
      <c r="AI180" s="44">
        <f t="shared" si="12"/>
        <v>0</v>
      </c>
      <c r="AJ180" s="192" t="s">
        <v>484</v>
      </c>
      <c r="AK180" s="311"/>
      <c r="AL180" s="287"/>
      <c r="AM180" s="189" t="s">
        <v>441</v>
      </c>
      <c r="AN180" s="189" t="s">
        <v>442</v>
      </c>
      <c r="AO180" s="25" t="s">
        <v>443</v>
      </c>
      <c r="AP180" s="25" t="s">
        <v>444</v>
      </c>
      <c r="AQ180" s="72"/>
    </row>
    <row r="181" spans="1:43" s="46" customFormat="1" ht="42.75" x14ac:dyDescent="0.25">
      <c r="A181" s="42" t="s">
        <v>41</v>
      </c>
      <c r="B181" s="43" t="s">
        <v>437</v>
      </c>
      <c r="C181" s="43">
        <v>420</v>
      </c>
      <c r="D181" s="192" t="s">
        <v>476</v>
      </c>
      <c r="E181" s="192" t="s">
        <v>485</v>
      </c>
      <c r="F181" s="23">
        <v>44562</v>
      </c>
      <c r="G181" s="23">
        <v>44925</v>
      </c>
      <c r="H181" s="271"/>
      <c r="I181" s="197">
        <v>0.2</v>
      </c>
      <c r="J181" s="197"/>
      <c r="K181" s="197"/>
      <c r="L181" s="197">
        <v>0.1</v>
      </c>
      <c r="M181" s="197"/>
      <c r="N181" s="197"/>
      <c r="O181" s="197"/>
      <c r="P181" s="197"/>
      <c r="Q181" s="197"/>
      <c r="R181" s="197">
        <v>0.3</v>
      </c>
      <c r="S181" s="197"/>
      <c r="T181" s="197"/>
      <c r="U181" s="197"/>
      <c r="V181" s="197"/>
      <c r="W181" s="197"/>
      <c r="X181" s="197">
        <v>0.4</v>
      </c>
      <c r="Y181" s="197"/>
      <c r="Z181" s="197"/>
      <c r="AA181" s="197"/>
      <c r="AB181" s="197"/>
      <c r="AC181" s="197"/>
      <c r="AD181" s="197">
        <v>0.2</v>
      </c>
      <c r="AE181" s="197"/>
      <c r="AF181" s="197"/>
      <c r="AG181" s="197"/>
      <c r="AH181" s="197">
        <f t="shared" si="12"/>
        <v>1</v>
      </c>
      <c r="AI181" s="44">
        <f t="shared" si="12"/>
        <v>0</v>
      </c>
      <c r="AJ181" s="192" t="s">
        <v>486</v>
      </c>
      <c r="AK181" s="311"/>
      <c r="AL181" s="288"/>
      <c r="AM181" s="189" t="s">
        <v>441</v>
      </c>
      <c r="AN181" s="189" t="s">
        <v>442</v>
      </c>
      <c r="AO181" s="25" t="s">
        <v>443</v>
      </c>
      <c r="AP181" s="25" t="s">
        <v>444</v>
      </c>
      <c r="AQ181" s="72"/>
    </row>
    <row r="182" spans="1:43" s="46" customFormat="1" ht="42.75" x14ac:dyDescent="0.25">
      <c r="A182" s="42" t="s">
        <v>41</v>
      </c>
      <c r="B182" s="43" t="s">
        <v>437</v>
      </c>
      <c r="C182" s="43">
        <v>420</v>
      </c>
      <c r="D182" s="192" t="s">
        <v>487</v>
      </c>
      <c r="E182" s="192" t="s">
        <v>488</v>
      </c>
      <c r="F182" s="23">
        <v>44621</v>
      </c>
      <c r="G182" s="23">
        <v>44895</v>
      </c>
      <c r="H182" s="264">
        <f>+I182+I183+I184+I185+I186+I187+I188+I189</f>
        <v>0.99999999999999989</v>
      </c>
      <c r="I182" s="197">
        <v>0.1</v>
      </c>
      <c r="J182" s="197"/>
      <c r="K182" s="197"/>
      <c r="L182" s="197"/>
      <c r="M182" s="197"/>
      <c r="N182" s="197">
        <v>0.1</v>
      </c>
      <c r="O182" s="197"/>
      <c r="P182" s="197"/>
      <c r="Q182" s="197"/>
      <c r="R182" s="197">
        <v>0.2</v>
      </c>
      <c r="S182" s="197"/>
      <c r="T182" s="197"/>
      <c r="U182" s="197"/>
      <c r="V182" s="197">
        <v>0.3</v>
      </c>
      <c r="W182" s="197"/>
      <c r="X182" s="197"/>
      <c r="Y182" s="197"/>
      <c r="Z182" s="197">
        <v>0.2</v>
      </c>
      <c r="AA182" s="197"/>
      <c r="AB182" s="197"/>
      <c r="AC182" s="197"/>
      <c r="AD182" s="197">
        <v>0.2</v>
      </c>
      <c r="AE182" s="197"/>
      <c r="AF182" s="197"/>
      <c r="AG182" s="197"/>
      <c r="AH182" s="197">
        <f t="shared" si="12"/>
        <v>1</v>
      </c>
      <c r="AI182" s="44">
        <f t="shared" si="12"/>
        <v>0</v>
      </c>
      <c r="AJ182" s="192" t="s">
        <v>489</v>
      </c>
      <c r="AK182" s="189" t="s">
        <v>82</v>
      </c>
      <c r="AL182" s="195" t="s">
        <v>82</v>
      </c>
      <c r="AM182" s="189" t="s">
        <v>441</v>
      </c>
      <c r="AN182" s="189" t="s">
        <v>442</v>
      </c>
      <c r="AO182" s="25" t="s">
        <v>443</v>
      </c>
      <c r="AP182" s="25" t="s">
        <v>444</v>
      </c>
      <c r="AQ182" s="72"/>
    </row>
    <row r="183" spans="1:43" s="46" customFormat="1" ht="57" x14ac:dyDescent="0.25">
      <c r="A183" s="42" t="s">
        <v>41</v>
      </c>
      <c r="B183" s="43" t="s">
        <v>437</v>
      </c>
      <c r="C183" s="43">
        <v>420</v>
      </c>
      <c r="D183" s="192" t="s">
        <v>487</v>
      </c>
      <c r="E183" s="192" t="s">
        <v>490</v>
      </c>
      <c r="F183" s="23">
        <v>44774</v>
      </c>
      <c r="G183" s="23">
        <v>44925</v>
      </c>
      <c r="H183" s="265"/>
      <c r="I183" s="197">
        <v>0.1</v>
      </c>
      <c r="J183" s="197"/>
      <c r="K183" s="197"/>
      <c r="L183" s="197"/>
      <c r="M183" s="197"/>
      <c r="N183" s="197"/>
      <c r="O183" s="197"/>
      <c r="P183" s="197"/>
      <c r="Q183" s="197"/>
      <c r="R183" s="197"/>
      <c r="S183" s="197"/>
      <c r="T183" s="197"/>
      <c r="U183" s="197"/>
      <c r="V183" s="197"/>
      <c r="W183" s="197"/>
      <c r="X183" s="197">
        <v>0.2</v>
      </c>
      <c r="Y183" s="197"/>
      <c r="Z183" s="197">
        <v>0.25</v>
      </c>
      <c r="AA183" s="197"/>
      <c r="AB183" s="197">
        <v>0.25</v>
      </c>
      <c r="AC183" s="197"/>
      <c r="AD183" s="197"/>
      <c r="AE183" s="197"/>
      <c r="AF183" s="197">
        <v>0.3</v>
      </c>
      <c r="AG183" s="197"/>
      <c r="AH183" s="197">
        <f t="shared" si="12"/>
        <v>1</v>
      </c>
      <c r="AI183" s="44">
        <f t="shared" si="12"/>
        <v>0</v>
      </c>
      <c r="AJ183" s="192" t="s">
        <v>491</v>
      </c>
      <c r="AK183" s="195" t="s">
        <v>82</v>
      </c>
      <c r="AL183" s="195" t="s">
        <v>82</v>
      </c>
      <c r="AM183" s="189" t="s">
        <v>441</v>
      </c>
      <c r="AN183" s="189" t="s">
        <v>492</v>
      </c>
      <c r="AO183" s="25" t="s">
        <v>443</v>
      </c>
      <c r="AP183" s="25" t="s">
        <v>444</v>
      </c>
      <c r="AQ183" s="72"/>
    </row>
    <row r="184" spans="1:43" s="46" customFormat="1" ht="99.75" x14ac:dyDescent="0.25">
      <c r="A184" s="42" t="s">
        <v>41</v>
      </c>
      <c r="B184" s="43" t="s">
        <v>437</v>
      </c>
      <c r="C184" s="43">
        <v>420</v>
      </c>
      <c r="D184" s="192" t="s">
        <v>487</v>
      </c>
      <c r="E184" s="192" t="s">
        <v>493</v>
      </c>
      <c r="F184" s="23">
        <v>44652</v>
      </c>
      <c r="G184" s="23">
        <v>44926</v>
      </c>
      <c r="H184" s="265"/>
      <c r="I184" s="197">
        <v>0.2</v>
      </c>
      <c r="J184" s="197"/>
      <c r="K184" s="197"/>
      <c r="L184" s="197"/>
      <c r="M184" s="197"/>
      <c r="N184" s="197"/>
      <c r="O184" s="197"/>
      <c r="P184" s="197">
        <v>0.1</v>
      </c>
      <c r="Q184" s="197"/>
      <c r="R184" s="197">
        <v>0.1</v>
      </c>
      <c r="S184" s="197"/>
      <c r="T184" s="197">
        <v>0.1</v>
      </c>
      <c r="U184" s="197"/>
      <c r="V184" s="197">
        <v>0.1</v>
      </c>
      <c r="W184" s="197"/>
      <c r="X184" s="197">
        <v>0.15</v>
      </c>
      <c r="Y184" s="197"/>
      <c r="Z184" s="197">
        <v>0.1</v>
      </c>
      <c r="AA184" s="197"/>
      <c r="AB184" s="197">
        <v>0.1</v>
      </c>
      <c r="AC184" s="197"/>
      <c r="AD184" s="197">
        <v>0.1</v>
      </c>
      <c r="AE184" s="197"/>
      <c r="AF184" s="197">
        <v>0.15</v>
      </c>
      <c r="AG184" s="197"/>
      <c r="AH184" s="197">
        <f t="shared" si="12"/>
        <v>1</v>
      </c>
      <c r="AI184" s="44">
        <f t="shared" si="12"/>
        <v>0</v>
      </c>
      <c r="AJ184" s="192" t="s">
        <v>494</v>
      </c>
      <c r="AK184" s="195" t="s">
        <v>82</v>
      </c>
      <c r="AL184" s="195" t="s">
        <v>82</v>
      </c>
      <c r="AM184" s="189" t="s">
        <v>441</v>
      </c>
      <c r="AN184" s="189" t="s">
        <v>442</v>
      </c>
      <c r="AO184" s="25" t="s">
        <v>443</v>
      </c>
      <c r="AP184" s="25" t="s">
        <v>444</v>
      </c>
      <c r="AQ184" s="72"/>
    </row>
    <row r="185" spans="1:43" s="46" customFormat="1" ht="171" customHeight="1" x14ac:dyDescent="0.25">
      <c r="A185" s="42" t="s">
        <v>41</v>
      </c>
      <c r="B185" s="43" t="s">
        <v>437</v>
      </c>
      <c r="C185" s="43">
        <v>420</v>
      </c>
      <c r="D185" s="192" t="s">
        <v>487</v>
      </c>
      <c r="E185" s="192" t="s">
        <v>495</v>
      </c>
      <c r="F185" s="23">
        <v>44652</v>
      </c>
      <c r="G185" s="23">
        <v>44925</v>
      </c>
      <c r="H185" s="265"/>
      <c r="I185" s="197">
        <v>0.1</v>
      </c>
      <c r="J185" s="197"/>
      <c r="K185" s="197"/>
      <c r="L185" s="197"/>
      <c r="M185" s="197"/>
      <c r="N185" s="197"/>
      <c r="O185" s="197"/>
      <c r="P185" s="197">
        <v>0.2</v>
      </c>
      <c r="Q185" s="197"/>
      <c r="R185" s="197"/>
      <c r="S185" s="197"/>
      <c r="T185" s="197">
        <v>0.2</v>
      </c>
      <c r="U185" s="197"/>
      <c r="V185" s="197"/>
      <c r="W185" s="197"/>
      <c r="X185" s="197">
        <v>0.2</v>
      </c>
      <c r="Y185" s="197"/>
      <c r="Z185" s="197"/>
      <c r="AA185" s="197"/>
      <c r="AB185" s="197">
        <v>0.2</v>
      </c>
      <c r="AC185" s="197"/>
      <c r="AD185" s="197"/>
      <c r="AE185" s="197"/>
      <c r="AF185" s="197">
        <v>0.2</v>
      </c>
      <c r="AG185" s="197"/>
      <c r="AH185" s="197">
        <f t="shared" si="12"/>
        <v>1</v>
      </c>
      <c r="AI185" s="44">
        <f t="shared" si="12"/>
        <v>0</v>
      </c>
      <c r="AJ185" s="192" t="s">
        <v>496</v>
      </c>
      <c r="AK185" s="189" t="s">
        <v>82</v>
      </c>
      <c r="AL185" s="195" t="s">
        <v>82</v>
      </c>
      <c r="AM185" s="189" t="s">
        <v>441</v>
      </c>
      <c r="AN185" s="189" t="s">
        <v>442</v>
      </c>
      <c r="AO185" s="25" t="s">
        <v>443</v>
      </c>
      <c r="AP185" s="25" t="s">
        <v>444</v>
      </c>
      <c r="AQ185" s="72"/>
    </row>
    <row r="186" spans="1:43" s="46" customFormat="1" ht="155.25" customHeight="1" x14ac:dyDescent="0.25">
      <c r="A186" s="42" t="s">
        <v>41</v>
      </c>
      <c r="B186" s="43" t="s">
        <v>437</v>
      </c>
      <c r="C186" s="43">
        <v>420</v>
      </c>
      <c r="D186" s="192" t="s">
        <v>487</v>
      </c>
      <c r="E186" s="192" t="s">
        <v>497</v>
      </c>
      <c r="F186" s="23">
        <v>44622</v>
      </c>
      <c r="G186" s="23">
        <v>44925</v>
      </c>
      <c r="H186" s="265"/>
      <c r="I186" s="197">
        <v>0.2</v>
      </c>
      <c r="J186" s="197"/>
      <c r="K186" s="197"/>
      <c r="L186" s="197"/>
      <c r="M186" s="197"/>
      <c r="N186" s="197">
        <v>0.2</v>
      </c>
      <c r="O186" s="197"/>
      <c r="P186" s="197"/>
      <c r="Q186" s="197"/>
      <c r="R186" s="197"/>
      <c r="S186" s="197"/>
      <c r="T186" s="197">
        <v>0.3</v>
      </c>
      <c r="U186" s="197"/>
      <c r="V186" s="197"/>
      <c r="W186" s="197"/>
      <c r="X186" s="197"/>
      <c r="Y186" s="197"/>
      <c r="Z186" s="197">
        <v>0.3</v>
      </c>
      <c r="AA186" s="197"/>
      <c r="AB186" s="197"/>
      <c r="AC186" s="197"/>
      <c r="AD186" s="197"/>
      <c r="AE186" s="197"/>
      <c r="AF186" s="197">
        <v>0.2</v>
      </c>
      <c r="AG186" s="197"/>
      <c r="AH186" s="197">
        <f t="shared" si="12"/>
        <v>1</v>
      </c>
      <c r="AI186" s="44">
        <f t="shared" si="12"/>
        <v>0</v>
      </c>
      <c r="AJ186" s="192" t="s">
        <v>498</v>
      </c>
      <c r="AK186" s="189" t="s">
        <v>82</v>
      </c>
      <c r="AL186" s="195" t="s">
        <v>82</v>
      </c>
      <c r="AM186" s="189" t="s">
        <v>441</v>
      </c>
      <c r="AN186" s="189" t="s">
        <v>442</v>
      </c>
      <c r="AO186" s="25" t="s">
        <v>443</v>
      </c>
      <c r="AP186" s="25" t="s">
        <v>444</v>
      </c>
      <c r="AQ186" s="72"/>
    </row>
    <row r="187" spans="1:43" s="46" customFormat="1" ht="66.75" customHeight="1" x14ac:dyDescent="0.25">
      <c r="A187" s="42" t="s">
        <v>41</v>
      </c>
      <c r="B187" s="43" t="s">
        <v>437</v>
      </c>
      <c r="C187" s="43">
        <v>420</v>
      </c>
      <c r="D187" s="192" t="s">
        <v>487</v>
      </c>
      <c r="E187" s="192" t="s">
        <v>499</v>
      </c>
      <c r="F187" s="23">
        <v>44621</v>
      </c>
      <c r="G187" s="23">
        <v>44681</v>
      </c>
      <c r="H187" s="265"/>
      <c r="I187" s="197">
        <v>0.1</v>
      </c>
      <c r="J187" s="197"/>
      <c r="K187" s="197"/>
      <c r="L187" s="197"/>
      <c r="M187" s="197"/>
      <c r="N187" s="197">
        <v>0.3</v>
      </c>
      <c r="O187" s="197"/>
      <c r="P187" s="197">
        <v>0.7</v>
      </c>
      <c r="Q187" s="197"/>
      <c r="R187" s="197"/>
      <c r="S187" s="197"/>
      <c r="T187" s="197"/>
      <c r="U187" s="197"/>
      <c r="V187" s="197"/>
      <c r="W187" s="197"/>
      <c r="X187" s="197"/>
      <c r="Y187" s="197"/>
      <c r="Z187" s="197"/>
      <c r="AA187" s="197"/>
      <c r="AB187" s="197"/>
      <c r="AC187" s="197"/>
      <c r="AD187" s="197"/>
      <c r="AE187" s="197"/>
      <c r="AF187" s="197"/>
      <c r="AG187" s="197"/>
      <c r="AH187" s="197">
        <f t="shared" si="12"/>
        <v>1</v>
      </c>
      <c r="AI187" s="44">
        <f t="shared" si="12"/>
        <v>0</v>
      </c>
      <c r="AJ187" s="192" t="s">
        <v>500</v>
      </c>
      <c r="AK187" s="189" t="s">
        <v>82</v>
      </c>
      <c r="AL187" s="195" t="s">
        <v>82</v>
      </c>
      <c r="AM187" s="189" t="s">
        <v>441</v>
      </c>
      <c r="AN187" s="189" t="s">
        <v>442</v>
      </c>
      <c r="AO187" s="25" t="s">
        <v>443</v>
      </c>
      <c r="AP187" s="25" t="s">
        <v>444</v>
      </c>
      <c r="AQ187" s="72"/>
    </row>
    <row r="188" spans="1:43" s="46" customFormat="1" ht="71.25" x14ac:dyDescent="0.25">
      <c r="A188" s="42" t="s">
        <v>41</v>
      </c>
      <c r="B188" s="43" t="s">
        <v>437</v>
      </c>
      <c r="C188" s="43">
        <v>420</v>
      </c>
      <c r="D188" s="192" t="s">
        <v>487</v>
      </c>
      <c r="E188" s="192" t="s">
        <v>501</v>
      </c>
      <c r="F188" s="23">
        <v>44593</v>
      </c>
      <c r="G188" s="23">
        <v>44925</v>
      </c>
      <c r="H188" s="265"/>
      <c r="I188" s="197">
        <v>0.1</v>
      </c>
      <c r="J188" s="197"/>
      <c r="K188" s="197"/>
      <c r="L188" s="197"/>
      <c r="M188" s="197"/>
      <c r="N188" s="197">
        <v>0.25</v>
      </c>
      <c r="O188" s="197"/>
      <c r="P188" s="197"/>
      <c r="Q188" s="197"/>
      <c r="R188" s="197"/>
      <c r="S188" s="197"/>
      <c r="T188" s="197">
        <v>0.25</v>
      </c>
      <c r="U188" s="197"/>
      <c r="V188" s="197"/>
      <c r="W188" s="197"/>
      <c r="X188" s="197"/>
      <c r="Y188" s="197"/>
      <c r="Z188" s="197">
        <v>0.25</v>
      </c>
      <c r="AA188" s="197"/>
      <c r="AB188" s="197"/>
      <c r="AC188" s="197"/>
      <c r="AD188" s="197"/>
      <c r="AE188" s="197"/>
      <c r="AF188" s="197">
        <v>0.25</v>
      </c>
      <c r="AG188" s="197"/>
      <c r="AH188" s="197">
        <f t="shared" si="12"/>
        <v>1</v>
      </c>
      <c r="AI188" s="44">
        <f t="shared" si="12"/>
        <v>0</v>
      </c>
      <c r="AJ188" s="192" t="s">
        <v>502</v>
      </c>
      <c r="AK188" s="189" t="s">
        <v>82</v>
      </c>
      <c r="AL188" s="195" t="s">
        <v>82</v>
      </c>
      <c r="AM188" s="189" t="s">
        <v>441</v>
      </c>
      <c r="AN188" s="189" t="s">
        <v>442</v>
      </c>
      <c r="AO188" s="25" t="s">
        <v>443</v>
      </c>
      <c r="AP188" s="25" t="s">
        <v>444</v>
      </c>
      <c r="AQ188" s="72"/>
    </row>
    <row r="189" spans="1:43" s="46" customFormat="1" ht="110.25" customHeight="1" x14ac:dyDescent="0.25">
      <c r="A189" s="69" t="s">
        <v>41</v>
      </c>
      <c r="B189" s="70" t="s">
        <v>437</v>
      </c>
      <c r="C189" s="70">
        <v>420</v>
      </c>
      <c r="D189" s="71" t="s">
        <v>487</v>
      </c>
      <c r="E189" s="71" t="s">
        <v>1013</v>
      </c>
      <c r="F189" s="81">
        <v>44774</v>
      </c>
      <c r="G189" s="81">
        <v>44926</v>
      </c>
      <c r="H189" s="266"/>
      <c r="I189" s="68">
        <v>0.1</v>
      </c>
      <c r="J189" s="68"/>
      <c r="K189" s="68"/>
      <c r="L189" s="68"/>
      <c r="M189" s="68"/>
      <c r="N189" s="68"/>
      <c r="O189" s="68"/>
      <c r="P189" s="68"/>
      <c r="Q189" s="68"/>
      <c r="R189" s="68"/>
      <c r="S189" s="68"/>
      <c r="T189" s="68"/>
      <c r="U189" s="68"/>
      <c r="V189" s="68"/>
      <c r="W189" s="68"/>
      <c r="X189" s="68">
        <v>0.2</v>
      </c>
      <c r="Y189" s="68"/>
      <c r="Z189" s="68">
        <v>0.2</v>
      </c>
      <c r="AA189" s="68"/>
      <c r="AB189" s="68">
        <v>0.2</v>
      </c>
      <c r="AC189" s="68"/>
      <c r="AD189" s="68">
        <v>0.2</v>
      </c>
      <c r="AE189" s="68"/>
      <c r="AF189" s="68">
        <v>0.2</v>
      </c>
      <c r="AG189" s="68"/>
      <c r="AH189" s="68">
        <f t="shared" si="12"/>
        <v>1</v>
      </c>
      <c r="AI189" s="77">
        <f t="shared" si="12"/>
        <v>0</v>
      </c>
      <c r="AJ189" s="71" t="s">
        <v>989</v>
      </c>
      <c r="AK189" s="78" t="s">
        <v>82</v>
      </c>
      <c r="AL189" s="80" t="s">
        <v>82</v>
      </c>
      <c r="AM189" s="78" t="s">
        <v>441</v>
      </c>
      <c r="AN189" s="78" t="s">
        <v>442</v>
      </c>
      <c r="AO189" s="79" t="s">
        <v>443</v>
      </c>
      <c r="AP189" s="79" t="s">
        <v>444</v>
      </c>
      <c r="AQ189" s="82" t="s">
        <v>1014</v>
      </c>
    </row>
    <row r="190" spans="1:43" s="46" customFormat="1" ht="71.25" x14ac:dyDescent="0.25">
      <c r="A190" s="42" t="s">
        <v>503</v>
      </c>
      <c r="B190" s="43" t="s">
        <v>504</v>
      </c>
      <c r="C190" s="43">
        <v>27</v>
      </c>
      <c r="D190" s="192" t="s">
        <v>505</v>
      </c>
      <c r="E190" s="192" t="s">
        <v>506</v>
      </c>
      <c r="F190" s="23">
        <v>44593</v>
      </c>
      <c r="G190" s="23">
        <v>44925</v>
      </c>
      <c r="H190" s="271">
        <f>I190+I191+I192+I193+I194</f>
        <v>1</v>
      </c>
      <c r="I190" s="197">
        <v>0.2</v>
      </c>
      <c r="J190" s="197"/>
      <c r="K190" s="197"/>
      <c r="L190" s="197">
        <v>0.1</v>
      </c>
      <c r="M190" s="197"/>
      <c r="N190" s="197">
        <v>0.1</v>
      </c>
      <c r="O190" s="197"/>
      <c r="P190" s="197">
        <v>0.1</v>
      </c>
      <c r="Q190" s="197"/>
      <c r="R190" s="197">
        <v>0.1</v>
      </c>
      <c r="S190" s="197"/>
      <c r="T190" s="197">
        <v>0.1</v>
      </c>
      <c r="U190" s="197"/>
      <c r="V190" s="197">
        <v>0.1</v>
      </c>
      <c r="W190" s="197"/>
      <c r="X190" s="197">
        <v>0.1</v>
      </c>
      <c r="Y190" s="197"/>
      <c r="Z190" s="197">
        <v>0.1</v>
      </c>
      <c r="AA190" s="197"/>
      <c r="AB190" s="197">
        <v>0.1</v>
      </c>
      <c r="AC190" s="197"/>
      <c r="AD190" s="197">
        <v>0.05</v>
      </c>
      <c r="AE190" s="197"/>
      <c r="AF190" s="197">
        <v>0.05</v>
      </c>
      <c r="AG190" s="197"/>
      <c r="AH190" s="197">
        <f>+J190+L190+N190+P190+R190+T190+V190+X190+Z190+AB190+AD190+AF190</f>
        <v>1</v>
      </c>
      <c r="AI190" s="44">
        <f>+K190+M190+O190+Q190+S190+U190+W190+Y190+AA190+AC190+AE190+AG190</f>
        <v>0</v>
      </c>
      <c r="AJ190" s="192" t="s">
        <v>507</v>
      </c>
      <c r="AK190" s="309">
        <v>0.25</v>
      </c>
      <c r="AL190" s="269">
        <v>206000000</v>
      </c>
      <c r="AM190" s="189" t="s">
        <v>508</v>
      </c>
      <c r="AN190" s="189" t="s">
        <v>509</v>
      </c>
      <c r="AO190" s="25" t="s">
        <v>510</v>
      </c>
      <c r="AP190" s="25" t="s">
        <v>511</v>
      </c>
      <c r="AQ190" s="72"/>
    </row>
    <row r="191" spans="1:43" s="46" customFormat="1" ht="72.75" customHeight="1" x14ac:dyDescent="0.25">
      <c r="A191" s="42" t="s">
        <v>503</v>
      </c>
      <c r="B191" s="43" t="s">
        <v>504</v>
      </c>
      <c r="C191" s="43">
        <v>27</v>
      </c>
      <c r="D191" s="192" t="s">
        <v>505</v>
      </c>
      <c r="E191" s="192" t="s">
        <v>512</v>
      </c>
      <c r="F191" s="23">
        <v>44593</v>
      </c>
      <c r="G191" s="23">
        <v>44925</v>
      </c>
      <c r="H191" s="271"/>
      <c r="I191" s="197">
        <v>0.05</v>
      </c>
      <c r="J191" s="197"/>
      <c r="K191" s="197"/>
      <c r="L191" s="197">
        <v>0.1</v>
      </c>
      <c r="M191" s="197"/>
      <c r="N191" s="197">
        <v>0.1</v>
      </c>
      <c r="O191" s="197"/>
      <c r="P191" s="197">
        <v>0.1</v>
      </c>
      <c r="Q191" s="197"/>
      <c r="R191" s="197">
        <v>0.1</v>
      </c>
      <c r="S191" s="197"/>
      <c r="T191" s="197">
        <v>0.1</v>
      </c>
      <c r="U191" s="197"/>
      <c r="V191" s="197">
        <v>0.1</v>
      </c>
      <c r="W191" s="197"/>
      <c r="X191" s="197">
        <v>0.1</v>
      </c>
      <c r="Y191" s="197"/>
      <c r="Z191" s="197">
        <v>0.1</v>
      </c>
      <c r="AA191" s="197"/>
      <c r="AB191" s="197">
        <v>0.1</v>
      </c>
      <c r="AC191" s="197"/>
      <c r="AD191" s="197">
        <v>0.05</v>
      </c>
      <c r="AE191" s="197"/>
      <c r="AF191" s="197">
        <v>0.05</v>
      </c>
      <c r="AG191" s="197"/>
      <c r="AH191" s="197">
        <f t="shared" ref="AH191:AI196" si="13">+J191+L191+N191+P191+R191+T191+V191+X191+Z191+AB191+AD191+AF191</f>
        <v>1</v>
      </c>
      <c r="AI191" s="44">
        <f t="shared" si="13"/>
        <v>0</v>
      </c>
      <c r="AJ191" s="192" t="s">
        <v>513</v>
      </c>
      <c r="AK191" s="302"/>
      <c r="AL191" s="270"/>
      <c r="AM191" s="189" t="s">
        <v>508</v>
      </c>
      <c r="AN191" s="189" t="s">
        <v>509</v>
      </c>
      <c r="AO191" s="25" t="s">
        <v>510</v>
      </c>
      <c r="AP191" s="25" t="s">
        <v>511</v>
      </c>
      <c r="AQ191" s="72"/>
    </row>
    <row r="192" spans="1:43" s="46" customFormat="1" ht="186" customHeight="1" x14ac:dyDescent="0.25">
      <c r="A192" s="42" t="s">
        <v>503</v>
      </c>
      <c r="B192" s="43" t="s">
        <v>504</v>
      </c>
      <c r="C192" s="43">
        <v>27</v>
      </c>
      <c r="D192" s="192" t="s">
        <v>505</v>
      </c>
      <c r="E192" s="192" t="s">
        <v>514</v>
      </c>
      <c r="F192" s="23">
        <v>44621</v>
      </c>
      <c r="G192" s="23">
        <v>44926</v>
      </c>
      <c r="H192" s="271"/>
      <c r="I192" s="197">
        <v>0.3</v>
      </c>
      <c r="J192" s="197"/>
      <c r="K192" s="197"/>
      <c r="L192" s="197"/>
      <c r="M192" s="197"/>
      <c r="N192" s="197">
        <v>0.1</v>
      </c>
      <c r="O192" s="197"/>
      <c r="P192" s="197">
        <v>0.1</v>
      </c>
      <c r="Q192" s="197"/>
      <c r="R192" s="197">
        <v>0.1</v>
      </c>
      <c r="S192" s="197"/>
      <c r="T192" s="197">
        <v>0.1</v>
      </c>
      <c r="U192" s="197"/>
      <c r="V192" s="197">
        <v>0.1</v>
      </c>
      <c r="W192" s="197"/>
      <c r="X192" s="197">
        <v>0.1</v>
      </c>
      <c r="Y192" s="197"/>
      <c r="Z192" s="197">
        <v>0.1</v>
      </c>
      <c r="AA192" s="197"/>
      <c r="AB192" s="197">
        <v>0.1</v>
      </c>
      <c r="AC192" s="197"/>
      <c r="AD192" s="197">
        <v>0.1</v>
      </c>
      <c r="AE192" s="197"/>
      <c r="AF192" s="197">
        <v>0.1</v>
      </c>
      <c r="AG192" s="197"/>
      <c r="AH192" s="197">
        <f t="shared" si="13"/>
        <v>0.99999999999999989</v>
      </c>
      <c r="AI192" s="44">
        <f t="shared" si="13"/>
        <v>0</v>
      </c>
      <c r="AJ192" s="192" t="s">
        <v>515</v>
      </c>
      <c r="AK192" s="302"/>
      <c r="AL192" s="270"/>
      <c r="AM192" s="189" t="s">
        <v>508</v>
      </c>
      <c r="AN192" s="189" t="s">
        <v>509</v>
      </c>
      <c r="AO192" s="25" t="s">
        <v>510</v>
      </c>
      <c r="AP192" s="25" t="s">
        <v>511</v>
      </c>
      <c r="AQ192" s="72"/>
    </row>
    <row r="193" spans="1:43" s="46" customFormat="1" ht="71.25" x14ac:dyDescent="0.25">
      <c r="A193" s="42" t="s">
        <v>503</v>
      </c>
      <c r="B193" s="43" t="s">
        <v>504</v>
      </c>
      <c r="C193" s="43">
        <v>27</v>
      </c>
      <c r="D193" s="192" t="s">
        <v>505</v>
      </c>
      <c r="E193" s="192" t="s">
        <v>516</v>
      </c>
      <c r="F193" s="23">
        <v>44621</v>
      </c>
      <c r="G193" s="23">
        <v>44926</v>
      </c>
      <c r="H193" s="271"/>
      <c r="I193" s="197">
        <v>0.4</v>
      </c>
      <c r="J193" s="197"/>
      <c r="K193" s="197"/>
      <c r="L193" s="197"/>
      <c r="M193" s="197"/>
      <c r="N193" s="197">
        <v>0.1</v>
      </c>
      <c r="O193" s="197"/>
      <c r="P193" s="197">
        <v>0.1</v>
      </c>
      <c r="Q193" s="197"/>
      <c r="R193" s="197">
        <v>0.1</v>
      </c>
      <c r="S193" s="197"/>
      <c r="T193" s="197">
        <v>0.1</v>
      </c>
      <c r="U193" s="197"/>
      <c r="V193" s="197">
        <v>0.1</v>
      </c>
      <c r="W193" s="197"/>
      <c r="X193" s="197">
        <v>0.1</v>
      </c>
      <c r="Y193" s="197"/>
      <c r="Z193" s="197">
        <v>0.1</v>
      </c>
      <c r="AA193" s="197"/>
      <c r="AB193" s="197">
        <v>0.1</v>
      </c>
      <c r="AC193" s="197"/>
      <c r="AD193" s="197">
        <v>0.1</v>
      </c>
      <c r="AE193" s="197"/>
      <c r="AF193" s="197">
        <v>0.1</v>
      </c>
      <c r="AG193" s="197"/>
      <c r="AH193" s="197">
        <f t="shared" si="13"/>
        <v>0.99999999999999989</v>
      </c>
      <c r="AI193" s="44">
        <f t="shared" si="13"/>
        <v>0</v>
      </c>
      <c r="AJ193" s="192" t="s">
        <v>517</v>
      </c>
      <c r="AK193" s="302"/>
      <c r="AL193" s="270"/>
      <c r="AM193" s="189" t="s">
        <v>508</v>
      </c>
      <c r="AN193" s="189" t="s">
        <v>509</v>
      </c>
      <c r="AO193" s="25" t="s">
        <v>510</v>
      </c>
      <c r="AP193" s="25" t="s">
        <v>511</v>
      </c>
      <c r="AQ193" s="72"/>
    </row>
    <row r="194" spans="1:43" s="46" customFormat="1" ht="69" customHeight="1" x14ac:dyDescent="0.25">
      <c r="A194" s="42" t="s">
        <v>503</v>
      </c>
      <c r="B194" s="43" t="s">
        <v>504</v>
      </c>
      <c r="C194" s="43">
        <v>27</v>
      </c>
      <c r="D194" s="192" t="s">
        <v>505</v>
      </c>
      <c r="E194" s="192" t="s">
        <v>518</v>
      </c>
      <c r="F194" s="23">
        <v>44621</v>
      </c>
      <c r="G194" s="23">
        <v>44926</v>
      </c>
      <c r="H194" s="271"/>
      <c r="I194" s="197">
        <v>0.05</v>
      </c>
      <c r="J194" s="197"/>
      <c r="K194" s="197"/>
      <c r="L194" s="197"/>
      <c r="M194" s="197"/>
      <c r="N194" s="197">
        <v>0.1</v>
      </c>
      <c r="O194" s="197"/>
      <c r="P194" s="197">
        <v>0.1</v>
      </c>
      <c r="Q194" s="197"/>
      <c r="R194" s="197">
        <v>0.1</v>
      </c>
      <c r="S194" s="197"/>
      <c r="T194" s="197">
        <v>0.1</v>
      </c>
      <c r="U194" s="197"/>
      <c r="V194" s="197">
        <v>0.1</v>
      </c>
      <c r="W194" s="197"/>
      <c r="X194" s="197">
        <v>0.1</v>
      </c>
      <c r="Y194" s="197"/>
      <c r="Z194" s="197">
        <v>0.1</v>
      </c>
      <c r="AA194" s="197"/>
      <c r="AB194" s="197">
        <v>0.1</v>
      </c>
      <c r="AC194" s="197"/>
      <c r="AD194" s="197">
        <v>0.1</v>
      </c>
      <c r="AE194" s="197"/>
      <c r="AF194" s="197">
        <v>0.1</v>
      </c>
      <c r="AG194" s="197"/>
      <c r="AH194" s="197">
        <f t="shared" si="13"/>
        <v>0.99999999999999989</v>
      </c>
      <c r="AI194" s="44">
        <f t="shared" si="13"/>
        <v>0</v>
      </c>
      <c r="AJ194" s="192" t="s">
        <v>519</v>
      </c>
      <c r="AK194" s="302"/>
      <c r="AL194" s="277"/>
      <c r="AM194" s="189" t="s">
        <v>508</v>
      </c>
      <c r="AN194" s="189" t="s">
        <v>509</v>
      </c>
      <c r="AO194" s="25" t="s">
        <v>510</v>
      </c>
      <c r="AP194" s="25" t="s">
        <v>511</v>
      </c>
      <c r="AQ194" s="72"/>
    </row>
    <row r="195" spans="1:43" s="46" customFormat="1" ht="126.75" customHeight="1" x14ac:dyDescent="0.25">
      <c r="A195" s="42" t="s">
        <v>503</v>
      </c>
      <c r="B195" s="43" t="s">
        <v>504</v>
      </c>
      <c r="C195" s="43">
        <v>27</v>
      </c>
      <c r="D195" s="192" t="s">
        <v>505</v>
      </c>
      <c r="E195" s="192" t="s">
        <v>981</v>
      </c>
      <c r="F195" s="23">
        <v>44713</v>
      </c>
      <c r="G195" s="23">
        <v>44926</v>
      </c>
      <c r="H195" s="191">
        <f>+I195</f>
        <v>1</v>
      </c>
      <c r="I195" s="197">
        <v>1</v>
      </c>
      <c r="J195" s="197"/>
      <c r="K195" s="197"/>
      <c r="L195" s="197"/>
      <c r="M195" s="197"/>
      <c r="N195" s="197"/>
      <c r="O195" s="197"/>
      <c r="P195" s="197"/>
      <c r="Q195" s="197"/>
      <c r="R195" s="197"/>
      <c r="S195" s="197"/>
      <c r="T195" s="197">
        <v>0.15</v>
      </c>
      <c r="U195" s="197"/>
      <c r="V195" s="197">
        <v>0.15</v>
      </c>
      <c r="W195" s="197"/>
      <c r="X195" s="197">
        <v>0.15</v>
      </c>
      <c r="Y195" s="197"/>
      <c r="Z195" s="197">
        <v>0.15</v>
      </c>
      <c r="AA195" s="197"/>
      <c r="AB195" s="197">
        <v>0.15</v>
      </c>
      <c r="AC195" s="197"/>
      <c r="AD195" s="197">
        <v>0.15</v>
      </c>
      <c r="AE195" s="197"/>
      <c r="AF195" s="197">
        <v>0.1</v>
      </c>
      <c r="AG195" s="197"/>
      <c r="AH195" s="197">
        <f t="shared" si="13"/>
        <v>1</v>
      </c>
      <c r="AI195" s="44">
        <f t="shared" si="13"/>
        <v>0</v>
      </c>
      <c r="AJ195" s="192" t="s">
        <v>982</v>
      </c>
      <c r="AK195" s="189"/>
      <c r="AL195" s="187"/>
      <c r="AM195" s="189" t="s">
        <v>508</v>
      </c>
      <c r="AN195" s="189" t="s">
        <v>983</v>
      </c>
      <c r="AO195" s="25" t="s">
        <v>510</v>
      </c>
      <c r="AP195" s="25" t="s">
        <v>511</v>
      </c>
      <c r="AQ195" s="72"/>
    </row>
    <row r="196" spans="1:43" s="46" customFormat="1" ht="69" customHeight="1" x14ac:dyDescent="0.25">
      <c r="A196" s="42" t="s">
        <v>503</v>
      </c>
      <c r="B196" s="43" t="s">
        <v>504</v>
      </c>
      <c r="C196" s="43">
        <v>27</v>
      </c>
      <c r="D196" s="192" t="s">
        <v>520</v>
      </c>
      <c r="E196" s="192" t="s">
        <v>521</v>
      </c>
      <c r="F196" s="23">
        <v>44713</v>
      </c>
      <c r="G196" s="23">
        <v>44742</v>
      </c>
      <c r="H196" s="191">
        <v>1</v>
      </c>
      <c r="I196" s="197">
        <v>1</v>
      </c>
      <c r="J196" s="197"/>
      <c r="K196" s="197"/>
      <c r="L196" s="197"/>
      <c r="M196" s="197"/>
      <c r="N196" s="197"/>
      <c r="O196" s="197"/>
      <c r="P196" s="197"/>
      <c r="Q196" s="197"/>
      <c r="R196" s="197"/>
      <c r="S196" s="197"/>
      <c r="T196" s="197">
        <v>1</v>
      </c>
      <c r="U196" s="197"/>
      <c r="V196" s="197"/>
      <c r="W196" s="197"/>
      <c r="X196" s="197"/>
      <c r="Y196" s="197"/>
      <c r="Z196" s="197"/>
      <c r="AA196" s="197"/>
      <c r="AB196" s="197"/>
      <c r="AC196" s="197"/>
      <c r="AD196" s="197"/>
      <c r="AE196" s="197"/>
      <c r="AF196" s="197"/>
      <c r="AG196" s="197"/>
      <c r="AH196" s="197">
        <f t="shared" si="13"/>
        <v>1</v>
      </c>
      <c r="AI196" s="44">
        <f t="shared" si="13"/>
        <v>0</v>
      </c>
      <c r="AJ196" s="192" t="s">
        <v>522</v>
      </c>
      <c r="AK196" s="189" t="s">
        <v>82</v>
      </c>
      <c r="AL196" s="195" t="s">
        <v>82</v>
      </c>
      <c r="AM196" s="189" t="s">
        <v>508</v>
      </c>
      <c r="AN196" s="189" t="s">
        <v>509</v>
      </c>
      <c r="AO196" s="25" t="s">
        <v>510</v>
      </c>
      <c r="AP196" s="25" t="s">
        <v>511</v>
      </c>
      <c r="AQ196" s="72"/>
    </row>
    <row r="197" spans="1:43" s="46" customFormat="1" ht="101.25" customHeight="1" x14ac:dyDescent="0.25">
      <c r="A197" s="42" t="s">
        <v>411</v>
      </c>
      <c r="B197" s="43" t="s">
        <v>412</v>
      </c>
      <c r="C197" s="43">
        <v>325</v>
      </c>
      <c r="D197" s="192" t="s">
        <v>523</v>
      </c>
      <c r="E197" s="192" t="s">
        <v>524</v>
      </c>
      <c r="F197" s="23">
        <v>44593</v>
      </c>
      <c r="G197" s="23">
        <v>44620</v>
      </c>
      <c r="H197" s="271">
        <f>+I197+I198+I199+I200+I201+I202+I203</f>
        <v>1</v>
      </c>
      <c r="I197" s="197">
        <v>0.2</v>
      </c>
      <c r="J197" s="197">
        <v>1</v>
      </c>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f>+J197+L197+N197+P197+R197+T197+V197+X197+Z197+AB197+AD197+AF197</f>
        <v>1</v>
      </c>
      <c r="AI197" s="44">
        <f>+K197+M197+O197+Q197+S197+U197+W197+Y197+AA197+AC197+AE197+AG197</f>
        <v>0</v>
      </c>
      <c r="AJ197" s="192" t="s">
        <v>525</v>
      </c>
      <c r="AK197" s="302">
        <v>67</v>
      </c>
      <c r="AL197" s="269">
        <v>692500309</v>
      </c>
      <c r="AM197" s="189" t="s">
        <v>526</v>
      </c>
      <c r="AN197" s="189" t="s">
        <v>527</v>
      </c>
      <c r="AO197" s="25" t="s">
        <v>528</v>
      </c>
      <c r="AP197" s="25" t="s">
        <v>416</v>
      </c>
      <c r="AQ197" s="72"/>
    </row>
    <row r="198" spans="1:43" s="46" customFormat="1" ht="97.5" customHeight="1" x14ac:dyDescent="0.25">
      <c r="A198" s="42" t="s">
        <v>411</v>
      </c>
      <c r="B198" s="43" t="s">
        <v>412</v>
      </c>
      <c r="C198" s="43">
        <v>325</v>
      </c>
      <c r="D198" s="192" t="s">
        <v>523</v>
      </c>
      <c r="E198" s="192" t="s">
        <v>529</v>
      </c>
      <c r="F198" s="23">
        <v>44621</v>
      </c>
      <c r="G198" s="23">
        <v>44712</v>
      </c>
      <c r="H198" s="271"/>
      <c r="I198" s="197">
        <v>0.1</v>
      </c>
      <c r="J198" s="197"/>
      <c r="K198" s="197"/>
      <c r="L198" s="197"/>
      <c r="M198" s="197"/>
      <c r="N198" s="197">
        <v>0.3</v>
      </c>
      <c r="O198" s="197"/>
      <c r="P198" s="197">
        <v>0.3</v>
      </c>
      <c r="Q198" s="197"/>
      <c r="R198" s="197">
        <v>0.4</v>
      </c>
      <c r="S198" s="197"/>
      <c r="T198" s="197"/>
      <c r="U198" s="197"/>
      <c r="V198" s="197"/>
      <c r="W198" s="197"/>
      <c r="X198" s="197"/>
      <c r="Y198" s="197"/>
      <c r="Z198" s="197"/>
      <c r="AA198" s="197"/>
      <c r="AB198" s="197"/>
      <c r="AC198" s="197"/>
      <c r="AD198" s="197"/>
      <c r="AE198" s="197"/>
      <c r="AF198" s="197"/>
      <c r="AG198" s="197"/>
      <c r="AH198" s="197">
        <f t="shared" ref="AH198:AI216" si="14">+J198+L198+N198+P198+R198+T198+V198+X198+Z198+AB198+AD198+AF198</f>
        <v>1</v>
      </c>
      <c r="AI198" s="44">
        <f t="shared" si="14"/>
        <v>0</v>
      </c>
      <c r="AJ198" s="192" t="s">
        <v>530</v>
      </c>
      <c r="AK198" s="302"/>
      <c r="AL198" s="270"/>
      <c r="AM198" s="189" t="s">
        <v>526</v>
      </c>
      <c r="AN198" s="189" t="s">
        <v>527</v>
      </c>
      <c r="AO198" s="25" t="s">
        <v>528</v>
      </c>
      <c r="AP198" s="25" t="s">
        <v>416</v>
      </c>
      <c r="AQ198" s="72"/>
    </row>
    <row r="199" spans="1:43" s="46" customFormat="1" ht="90" customHeight="1" x14ac:dyDescent="0.25">
      <c r="A199" s="42" t="s">
        <v>411</v>
      </c>
      <c r="B199" s="43" t="s">
        <v>412</v>
      </c>
      <c r="C199" s="43">
        <v>325</v>
      </c>
      <c r="D199" s="192" t="s">
        <v>523</v>
      </c>
      <c r="E199" s="192" t="s">
        <v>531</v>
      </c>
      <c r="F199" s="23">
        <v>44593</v>
      </c>
      <c r="G199" s="23">
        <v>44681</v>
      </c>
      <c r="H199" s="271"/>
      <c r="I199" s="197">
        <v>0.05</v>
      </c>
      <c r="J199" s="197"/>
      <c r="K199" s="197"/>
      <c r="L199" s="197">
        <v>0.5</v>
      </c>
      <c r="M199" s="197"/>
      <c r="N199" s="197">
        <v>0.3</v>
      </c>
      <c r="O199" s="197"/>
      <c r="P199" s="197">
        <v>0.2</v>
      </c>
      <c r="Q199" s="197"/>
      <c r="R199" s="197"/>
      <c r="S199" s="197"/>
      <c r="T199" s="197"/>
      <c r="U199" s="197"/>
      <c r="V199" s="197"/>
      <c r="W199" s="197"/>
      <c r="X199" s="197"/>
      <c r="Y199" s="197"/>
      <c r="Z199" s="197"/>
      <c r="AA199" s="197"/>
      <c r="AB199" s="197"/>
      <c r="AC199" s="197"/>
      <c r="AD199" s="197"/>
      <c r="AE199" s="197"/>
      <c r="AF199" s="197"/>
      <c r="AG199" s="197"/>
      <c r="AH199" s="197">
        <f t="shared" si="14"/>
        <v>1</v>
      </c>
      <c r="AI199" s="44">
        <f t="shared" si="14"/>
        <v>0</v>
      </c>
      <c r="AJ199" s="192" t="s">
        <v>532</v>
      </c>
      <c r="AK199" s="302"/>
      <c r="AL199" s="270"/>
      <c r="AM199" s="189" t="s">
        <v>526</v>
      </c>
      <c r="AN199" s="189" t="s">
        <v>527</v>
      </c>
      <c r="AO199" s="25" t="s">
        <v>528</v>
      </c>
      <c r="AP199" s="25" t="s">
        <v>416</v>
      </c>
      <c r="AQ199" s="72"/>
    </row>
    <row r="200" spans="1:43" s="46" customFormat="1" ht="87" customHeight="1" x14ac:dyDescent="0.25">
      <c r="A200" s="42" t="s">
        <v>411</v>
      </c>
      <c r="B200" s="43" t="s">
        <v>412</v>
      </c>
      <c r="C200" s="43">
        <v>325</v>
      </c>
      <c r="D200" s="192" t="s">
        <v>523</v>
      </c>
      <c r="E200" s="192" t="s">
        <v>533</v>
      </c>
      <c r="F200" s="23">
        <v>44652</v>
      </c>
      <c r="G200" s="23">
        <v>44773</v>
      </c>
      <c r="H200" s="271"/>
      <c r="I200" s="197">
        <v>0.05</v>
      </c>
      <c r="J200" s="197"/>
      <c r="K200" s="197"/>
      <c r="L200" s="197"/>
      <c r="M200" s="197"/>
      <c r="N200" s="197"/>
      <c r="O200" s="197"/>
      <c r="P200" s="197"/>
      <c r="Q200" s="197"/>
      <c r="R200" s="197"/>
      <c r="S200" s="197"/>
      <c r="T200" s="197">
        <v>0.5</v>
      </c>
      <c r="U200" s="197"/>
      <c r="V200" s="197">
        <v>0.5</v>
      </c>
      <c r="W200" s="197"/>
      <c r="X200" s="197"/>
      <c r="Y200" s="197"/>
      <c r="Z200" s="197"/>
      <c r="AA200" s="197"/>
      <c r="AB200" s="197"/>
      <c r="AC200" s="197"/>
      <c r="AD200" s="197"/>
      <c r="AE200" s="197"/>
      <c r="AF200" s="197"/>
      <c r="AG200" s="197"/>
      <c r="AH200" s="197">
        <f t="shared" si="14"/>
        <v>1</v>
      </c>
      <c r="AI200" s="44">
        <f t="shared" si="14"/>
        <v>0</v>
      </c>
      <c r="AJ200" s="192" t="s">
        <v>534</v>
      </c>
      <c r="AK200" s="302"/>
      <c r="AL200" s="270"/>
      <c r="AM200" s="189" t="s">
        <v>526</v>
      </c>
      <c r="AN200" s="189" t="s">
        <v>527</v>
      </c>
      <c r="AO200" s="25" t="s">
        <v>528</v>
      </c>
      <c r="AP200" s="25" t="s">
        <v>416</v>
      </c>
      <c r="AQ200" s="72"/>
    </row>
    <row r="201" spans="1:43" s="98" customFormat="1" ht="71.25" x14ac:dyDescent="0.25">
      <c r="A201" s="50" t="s">
        <v>411</v>
      </c>
      <c r="B201" s="195" t="s">
        <v>412</v>
      </c>
      <c r="C201" s="195">
        <v>325</v>
      </c>
      <c r="D201" s="192" t="s">
        <v>523</v>
      </c>
      <c r="E201" s="192" t="s">
        <v>535</v>
      </c>
      <c r="F201" s="23">
        <v>44774</v>
      </c>
      <c r="G201" s="23">
        <v>44804</v>
      </c>
      <c r="H201" s="271"/>
      <c r="I201" s="197">
        <v>0.1</v>
      </c>
      <c r="J201" s="197"/>
      <c r="K201" s="197"/>
      <c r="L201" s="197"/>
      <c r="M201" s="197"/>
      <c r="N201" s="197"/>
      <c r="O201" s="197"/>
      <c r="P201" s="197"/>
      <c r="Q201" s="197"/>
      <c r="R201" s="195"/>
      <c r="S201" s="197"/>
      <c r="T201" s="194"/>
      <c r="U201" s="197"/>
      <c r="V201" s="195"/>
      <c r="W201" s="197"/>
      <c r="X201" s="197">
        <v>1</v>
      </c>
      <c r="Y201" s="197"/>
      <c r="Z201" s="197"/>
      <c r="AA201" s="197"/>
      <c r="AB201" s="197"/>
      <c r="AC201" s="197"/>
      <c r="AD201" s="197"/>
      <c r="AE201" s="197"/>
      <c r="AF201" s="197"/>
      <c r="AG201" s="197"/>
      <c r="AH201" s="197">
        <f t="shared" si="14"/>
        <v>1</v>
      </c>
      <c r="AI201" s="44">
        <f t="shared" si="14"/>
        <v>0</v>
      </c>
      <c r="AJ201" s="192" t="s">
        <v>536</v>
      </c>
      <c r="AK201" s="302"/>
      <c r="AL201" s="270"/>
      <c r="AM201" s="189" t="s">
        <v>526</v>
      </c>
      <c r="AN201" s="189" t="s">
        <v>527</v>
      </c>
      <c r="AO201" s="25" t="s">
        <v>528</v>
      </c>
      <c r="AP201" s="25" t="s">
        <v>416</v>
      </c>
      <c r="AQ201" s="102"/>
    </row>
    <row r="202" spans="1:43" s="98" customFormat="1" ht="57" x14ac:dyDescent="0.25">
      <c r="A202" s="50" t="s">
        <v>411</v>
      </c>
      <c r="B202" s="195" t="s">
        <v>412</v>
      </c>
      <c r="C202" s="195">
        <v>325</v>
      </c>
      <c r="D202" s="192" t="s">
        <v>523</v>
      </c>
      <c r="E202" s="192" t="s">
        <v>537</v>
      </c>
      <c r="F202" s="23">
        <v>44774</v>
      </c>
      <c r="G202" s="23">
        <v>44895</v>
      </c>
      <c r="H202" s="271"/>
      <c r="I202" s="197">
        <v>0.4</v>
      </c>
      <c r="J202" s="197"/>
      <c r="K202" s="197"/>
      <c r="L202" s="197"/>
      <c r="M202" s="197"/>
      <c r="N202" s="197"/>
      <c r="O202" s="197"/>
      <c r="P202" s="197"/>
      <c r="Q202" s="197"/>
      <c r="R202" s="197"/>
      <c r="S202" s="197"/>
      <c r="T202" s="197"/>
      <c r="U202" s="197"/>
      <c r="V202" s="197"/>
      <c r="W202" s="197"/>
      <c r="X202" s="197">
        <v>0.25</v>
      </c>
      <c r="Y202" s="197"/>
      <c r="Z202" s="197">
        <v>0.25</v>
      </c>
      <c r="AA202" s="197"/>
      <c r="AB202" s="197">
        <v>0.25</v>
      </c>
      <c r="AC202" s="197"/>
      <c r="AD202" s="197">
        <v>0.25</v>
      </c>
      <c r="AE202" s="197"/>
      <c r="AF202" s="197"/>
      <c r="AG202" s="197"/>
      <c r="AH202" s="197">
        <f t="shared" si="14"/>
        <v>1</v>
      </c>
      <c r="AI202" s="44">
        <f t="shared" si="14"/>
        <v>0</v>
      </c>
      <c r="AJ202" s="192" t="s">
        <v>538</v>
      </c>
      <c r="AK202" s="302"/>
      <c r="AL202" s="270"/>
      <c r="AM202" s="189" t="s">
        <v>526</v>
      </c>
      <c r="AN202" s="189" t="s">
        <v>527</v>
      </c>
      <c r="AO202" s="25" t="s">
        <v>528</v>
      </c>
      <c r="AP202" s="25" t="s">
        <v>416</v>
      </c>
      <c r="AQ202" s="102"/>
    </row>
    <row r="203" spans="1:43" s="46" customFormat="1" ht="57" x14ac:dyDescent="0.25">
      <c r="A203" s="42" t="s">
        <v>411</v>
      </c>
      <c r="B203" s="43" t="s">
        <v>412</v>
      </c>
      <c r="C203" s="43">
        <v>325</v>
      </c>
      <c r="D203" s="192" t="s">
        <v>523</v>
      </c>
      <c r="E203" s="192" t="s">
        <v>539</v>
      </c>
      <c r="F203" s="23">
        <v>44896</v>
      </c>
      <c r="G203" s="23">
        <v>44925</v>
      </c>
      <c r="H203" s="271"/>
      <c r="I203" s="197">
        <v>0.1</v>
      </c>
      <c r="J203" s="197"/>
      <c r="K203" s="197"/>
      <c r="L203" s="197"/>
      <c r="M203" s="197"/>
      <c r="N203" s="197"/>
      <c r="O203" s="197"/>
      <c r="P203" s="197"/>
      <c r="Q203" s="197"/>
      <c r="R203" s="197"/>
      <c r="S203" s="197"/>
      <c r="T203" s="197"/>
      <c r="U203" s="197"/>
      <c r="V203" s="197"/>
      <c r="W203" s="197"/>
      <c r="X203" s="195"/>
      <c r="Y203" s="197"/>
      <c r="Z203" s="197"/>
      <c r="AA203" s="197"/>
      <c r="AB203" s="197"/>
      <c r="AC203" s="197"/>
      <c r="AD203" s="197"/>
      <c r="AE203" s="197"/>
      <c r="AF203" s="197">
        <v>1</v>
      </c>
      <c r="AG203" s="197"/>
      <c r="AH203" s="197">
        <f t="shared" si="14"/>
        <v>1</v>
      </c>
      <c r="AI203" s="44">
        <f t="shared" si="14"/>
        <v>0</v>
      </c>
      <c r="AJ203" s="192" t="s">
        <v>540</v>
      </c>
      <c r="AK203" s="302"/>
      <c r="AL203" s="270"/>
      <c r="AM203" s="189" t="s">
        <v>526</v>
      </c>
      <c r="AN203" s="189" t="s">
        <v>527</v>
      </c>
      <c r="AO203" s="25" t="s">
        <v>528</v>
      </c>
      <c r="AP203" s="25" t="s">
        <v>416</v>
      </c>
      <c r="AQ203" s="72"/>
    </row>
    <row r="204" spans="1:43" s="46" customFormat="1" ht="57" x14ac:dyDescent="0.25">
      <c r="A204" s="42" t="s">
        <v>411</v>
      </c>
      <c r="B204" s="43" t="s">
        <v>412</v>
      </c>
      <c r="C204" s="43">
        <v>328</v>
      </c>
      <c r="D204" s="192" t="s">
        <v>541</v>
      </c>
      <c r="E204" s="192" t="s">
        <v>542</v>
      </c>
      <c r="F204" s="23">
        <v>44593</v>
      </c>
      <c r="G204" s="23">
        <v>44895</v>
      </c>
      <c r="H204" s="271">
        <f>+I204+I205+I206+I207+I208</f>
        <v>1</v>
      </c>
      <c r="I204" s="197">
        <v>0.2</v>
      </c>
      <c r="J204" s="197"/>
      <c r="K204" s="197"/>
      <c r="L204" s="197">
        <v>0.3</v>
      </c>
      <c r="M204" s="197"/>
      <c r="N204" s="197">
        <v>0.3</v>
      </c>
      <c r="O204" s="197"/>
      <c r="P204" s="197">
        <v>0.4</v>
      </c>
      <c r="Q204" s="197"/>
      <c r="R204" s="197"/>
      <c r="S204" s="197"/>
      <c r="T204" s="197"/>
      <c r="U204" s="197"/>
      <c r="V204" s="197"/>
      <c r="W204" s="197"/>
      <c r="X204" s="197"/>
      <c r="Y204" s="197"/>
      <c r="Z204" s="197"/>
      <c r="AA204" s="197"/>
      <c r="AB204" s="197"/>
      <c r="AC204" s="197"/>
      <c r="AD204" s="197"/>
      <c r="AE204" s="197"/>
      <c r="AF204" s="197"/>
      <c r="AG204" s="197"/>
      <c r="AH204" s="197">
        <f t="shared" si="14"/>
        <v>1</v>
      </c>
      <c r="AI204" s="44">
        <f t="shared" si="14"/>
        <v>0</v>
      </c>
      <c r="AJ204" s="192" t="s">
        <v>543</v>
      </c>
      <c r="AK204" s="302">
        <v>30</v>
      </c>
      <c r="AL204" s="270"/>
      <c r="AM204" s="189" t="s">
        <v>526</v>
      </c>
      <c r="AN204" s="189" t="s">
        <v>527</v>
      </c>
      <c r="AO204" s="25" t="s">
        <v>528</v>
      </c>
      <c r="AP204" s="25" t="s">
        <v>416</v>
      </c>
      <c r="AQ204" s="72"/>
    </row>
    <row r="205" spans="1:43" s="98" customFormat="1" ht="57" customHeight="1" x14ac:dyDescent="0.25">
      <c r="A205" s="50" t="s">
        <v>411</v>
      </c>
      <c r="B205" s="195" t="s">
        <v>412</v>
      </c>
      <c r="C205" s="195">
        <v>328</v>
      </c>
      <c r="D205" s="192" t="s">
        <v>541</v>
      </c>
      <c r="E205" s="192" t="s">
        <v>544</v>
      </c>
      <c r="F205" s="23">
        <v>44621</v>
      </c>
      <c r="G205" s="23">
        <v>44895</v>
      </c>
      <c r="H205" s="271"/>
      <c r="I205" s="197">
        <v>0.05</v>
      </c>
      <c r="J205" s="197"/>
      <c r="K205" s="197"/>
      <c r="L205" s="197"/>
      <c r="M205" s="197"/>
      <c r="N205" s="197"/>
      <c r="O205" s="197"/>
      <c r="P205" s="197"/>
      <c r="Q205" s="197"/>
      <c r="R205" s="197"/>
      <c r="S205" s="197"/>
      <c r="T205" s="197">
        <v>0.15</v>
      </c>
      <c r="U205" s="197"/>
      <c r="V205" s="197">
        <v>0.15</v>
      </c>
      <c r="W205" s="197"/>
      <c r="X205" s="197">
        <v>0.2</v>
      </c>
      <c r="Y205" s="197"/>
      <c r="Z205" s="197">
        <v>0.15</v>
      </c>
      <c r="AA205" s="197"/>
      <c r="AB205" s="197">
        <v>0.15</v>
      </c>
      <c r="AC205" s="197"/>
      <c r="AD205" s="197">
        <v>0.2</v>
      </c>
      <c r="AE205" s="197"/>
      <c r="AF205" s="197"/>
      <c r="AG205" s="197"/>
      <c r="AH205" s="197">
        <f t="shared" si="14"/>
        <v>1</v>
      </c>
      <c r="AI205" s="44">
        <f t="shared" si="14"/>
        <v>0</v>
      </c>
      <c r="AJ205" s="192" t="s">
        <v>545</v>
      </c>
      <c r="AK205" s="302"/>
      <c r="AL205" s="270"/>
      <c r="AM205" s="189" t="s">
        <v>526</v>
      </c>
      <c r="AN205" s="189" t="s">
        <v>527</v>
      </c>
      <c r="AO205" s="25" t="s">
        <v>528</v>
      </c>
      <c r="AP205" s="25" t="s">
        <v>416</v>
      </c>
      <c r="AQ205" s="102"/>
    </row>
    <row r="206" spans="1:43" s="46" customFormat="1" ht="57" customHeight="1" x14ac:dyDescent="0.25">
      <c r="A206" s="42" t="s">
        <v>411</v>
      </c>
      <c r="B206" s="43" t="s">
        <v>412</v>
      </c>
      <c r="C206" s="43">
        <v>328</v>
      </c>
      <c r="D206" s="192" t="s">
        <v>541</v>
      </c>
      <c r="E206" s="192" t="s">
        <v>546</v>
      </c>
      <c r="F206" s="23">
        <v>44652</v>
      </c>
      <c r="G206" s="23">
        <v>44895</v>
      </c>
      <c r="H206" s="271"/>
      <c r="I206" s="197">
        <v>0.3</v>
      </c>
      <c r="J206" s="197"/>
      <c r="K206" s="197"/>
      <c r="L206" s="197"/>
      <c r="M206" s="197"/>
      <c r="N206" s="197"/>
      <c r="O206" s="197"/>
      <c r="P206" s="197">
        <v>0.3</v>
      </c>
      <c r="Q206" s="197"/>
      <c r="R206" s="197">
        <v>0.1</v>
      </c>
      <c r="S206" s="197"/>
      <c r="T206" s="197">
        <v>0.1</v>
      </c>
      <c r="U206" s="197"/>
      <c r="V206" s="197">
        <v>0.1</v>
      </c>
      <c r="W206" s="197"/>
      <c r="X206" s="197">
        <v>0.1</v>
      </c>
      <c r="Y206" s="197"/>
      <c r="Z206" s="197">
        <v>0.1</v>
      </c>
      <c r="AA206" s="197"/>
      <c r="AB206" s="197">
        <v>0.1</v>
      </c>
      <c r="AC206" s="197"/>
      <c r="AD206" s="197">
        <v>0.1</v>
      </c>
      <c r="AE206" s="197"/>
      <c r="AF206" s="197"/>
      <c r="AG206" s="197"/>
      <c r="AH206" s="197">
        <f t="shared" si="14"/>
        <v>0.99999999999999989</v>
      </c>
      <c r="AI206" s="44">
        <f t="shared" si="14"/>
        <v>0</v>
      </c>
      <c r="AJ206" s="192" t="s">
        <v>547</v>
      </c>
      <c r="AK206" s="302"/>
      <c r="AL206" s="270"/>
      <c r="AM206" s="189" t="s">
        <v>526</v>
      </c>
      <c r="AN206" s="189" t="s">
        <v>527</v>
      </c>
      <c r="AO206" s="25" t="s">
        <v>528</v>
      </c>
      <c r="AP206" s="25" t="s">
        <v>416</v>
      </c>
      <c r="AQ206" s="72"/>
    </row>
    <row r="207" spans="1:43" s="46" customFormat="1" ht="57" customHeight="1" x14ac:dyDescent="0.25">
      <c r="A207" s="42" t="s">
        <v>411</v>
      </c>
      <c r="B207" s="43" t="s">
        <v>412</v>
      </c>
      <c r="C207" s="43">
        <v>328</v>
      </c>
      <c r="D207" s="192" t="s">
        <v>541</v>
      </c>
      <c r="E207" s="192" t="s">
        <v>548</v>
      </c>
      <c r="F207" s="23">
        <v>44684</v>
      </c>
      <c r="G207" s="23">
        <v>44895</v>
      </c>
      <c r="H207" s="271"/>
      <c r="I207" s="197">
        <v>0.4</v>
      </c>
      <c r="J207" s="197"/>
      <c r="K207" s="197"/>
      <c r="L207" s="197"/>
      <c r="M207" s="197"/>
      <c r="N207" s="197"/>
      <c r="O207" s="197"/>
      <c r="P207" s="197"/>
      <c r="Q207" s="197"/>
      <c r="R207" s="197">
        <v>0.15</v>
      </c>
      <c r="S207" s="197"/>
      <c r="T207" s="197">
        <v>0.15</v>
      </c>
      <c r="U207" s="197"/>
      <c r="V207" s="197">
        <v>0.15</v>
      </c>
      <c r="W207" s="197"/>
      <c r="X207" s="197">
        <v>0.15</v>
      </c>
      <c r="Y207" s="197"/>
      <c r="Z207" s="197">
        <v>0.15</v>
      </c>
      <c r="AA207" s="197"/>
      <c r="AB207" s="197">
        <v>0.15</v>
      </c>
      <c r="AC207" s="197"/>
      <c r="AD207" s="197">
        <v>0.1</v>
      </c>
      <c r="AE207" s="197"/>
      <c r="AF207" s="197"/>
      <c r="AG207" s="197"/>
      <c r="AH207" s="197">
        <f t="shared" si="14"/>
        <v>1</v>
      </c>
      <c r="AI207" s="44">
        <f t="shared" si="14"/>
        <v>0</v>
      </c>
      <c r="AJ207" s="192" t="s">
        <v>549</v>
      </c>
      <c r="AK207" s="302"/>
      <c r="AL207" s="270"/>
      <c r="AM207" s="189" t="s">
        <v>526</v>
      </c>
      <c r="AN207" s="189" t="s">
        <v>527</v>
      </c>
      <c r="AO207" s="25" t="s">
        <v>528</v>
      </c>
      <c r="AP207" s="25" t="s">
        <v>416</v>
      </c>
      <c r="AQ207" s="72"/>
    </row>
    <row r="208" spans="1:43" s="46" customFormat="1" ht="57" x14ac:dyDescent="0.25">
      <c r="A208" s="42" t="s">
        <v>411</v>
      </c>
      <c r="B208" s="43" t="s">
        <v>412</v>
      </c>
      <c r="C208" s="43">
        <v>328</v>
      </c>
      <c r="D208" s="192" t="s">
        <v>541</v>
      </c>
      <c r="E208" s="192" t="s">
        <v>550</v>
      </c>
      <c r="F208" s="23">
        <v>44896</v>
      </c>
      <c r="G208" s="23">
        <v>44925</v>
      </c>
      <c r="H208" s="271"/>
      <c r="I208" s="197">
        <v>0.05</v>
      </c>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v>1</v>
      </c>
      <c r="AG208" s="197"/>
      <c r="AH208" s="197">
        <f t="shared" si="14"/>
        <v>1</v>
      </c>
      <c r="AI208" s="44">
        <f t="shared" si="14"/>
        <v>0</v>
      </c>
      <c r="AJ208" s="192" t="s">
        <v>551</v>
      </c>
      <c r="AK208" s="302"/>
      <c r="AL208" s="277"/>
      <c r="AM208" s="189" t="s">
        <v>526</v>
      </c>
      <c r="AN208" s="189" t="s">
        <v>527</v>
      </c>
      <c r="AO208" s="25" t="s">
        <v>528</v>
      </c>
      <c r="AP208" s="25" t="s">
        <v>416</v>
      </c>
      <c r="AQ208" s="72"/>
    </row>
    <row r="209" spans="1:43" s="46" customFormat="1" ht="57" x14ac:dyDescent="0.25">
      <c r="A209" s="42" t="s">
        <v>411</v>
      </c>
      <c r="B209" s="43" t="s">
        <v>412</v>
      </c>
      <c r="C209" s="43">
        <v>326</v>
      </c>
      <c r="D209" s="192" t="s">
        <v>552</v>
      </c>
      <c r="E209" s="192" t="s">
        <v>553</v>
      </c>
      <c r="F209" s="23">
        <v>44682</v>
      </c>
      <c r="G209" s="23">
        <v>44925</v>
      </c>
      <c r="H209" s="283">
        <f>+I209+I210+I211+I212+I213+I214+I215+I216+I217+I218</f>
        <v>0.99999999999999989</v>
      </c>
      <c r="I209" s="197">
        <v>0.1</v>
      </c>
      <c r="J209" s="197"/>
      <c r="K209" s="197"/>
      <c r="L209" s="197"/>
      <c r="M209" s="197"/>
      <c r="N209" s="197"/>
      <c r="O209" s="197"/>
      <c r="P209" s="197"/>
      <c r="Q209" s="197"/>
      <c r="R209" s="197">
        <v>0.33</v>
      </c>
      <c r="S209" s="197"/>
      <c r="T209" s="197"/>
      <c r="U209" s="197"/>
      <c r="V209" s="197"/>
      <c r="W209" s="197"/>
      <c r="X209" s="197"/>
      <c r="Y209" s="197"/>
      <c r="Z209" s="197">
        <v>0.33</v>
      </c>
      <c r="AA209" s="197"/>
      <c r="AB209" s="197"/>
      <c r="AC209" s="197"/>
      <c r="AD209" s="197"/>
      <c r="AE209" s="197"/>
      <c r="AF209" s="197">
        <v>0.34</v>
      </c>
      <c r="AG209" s="197"/>
      <c r="AH209" s="197">
        <f t="shared" si="14"/>
        <v>1</v>
      </c>
      <c r="AI209" s="44">
        <f t="shared" si="14"/>
        <v>0</v>
      </c>
      <c r="AJ209" s="192" t="s">
        <v>554</v>
      </c>
      <c r="AK209" s="189" t="s">
        <v>82</v>
      </c>
      <c r="AL209" s="195" t="s">
        <v>82</v>
      </c>
      <c r="AM209" s="189" t="s">
        <v>526</v>
      </c>
      <c r="AN209" s="189" t="s">
        <v>527</v>
      </c>
      <c r="AO209" s="25" t="s">
        <v>528</v>
      </c>
      <c r="AP209" s="25" t="s">
        <v>444</v>
      </c>
      <c r="AQ209" s="72"/>
    </row>
    <row r="210" spans="1:43" s="46" customFormat="1" ht="57" x14ac:dyDescent="0.25">
      <c r="A210" s="42" t="s">
        <v>411</v>
      </c>
      <c r="B210" s="43" t="s">
        <v>412</v>
      </c>
      <c r="C210" s="43">
        <v>326</v>
      </c>
      <c r="D210" s="192" t="s">
        <v>552</v>
      </c>
      <c r="E210" s="192" t="s">
        <v>555</v>
      </c>
      <c r="F210" s="23">
        <v>44621</v>
      </c>
      <c r="G210" s="23">
        <v>44925</v>
      </c>
      <c r="H210" s="283"/>
      <c r="I210" s="197">
        <v>0.1</v>
      </c>
      <c r="J210" s="197"/>
      <c r="K210" s="197"/>
      <c r="L210" s="197"/>
      <c r="M210" s="197"/>
      <c r="N210" s="197">
        <v>0.25</v>
      </c>
      <c r="O210" s="197"/>
      <c r="P210" s="197"/>
      <c r="Q210" s="197"/>
      <c r="R210" s="197"/>
      <c r="S210" s="197"/>
      <c r="T210" s="197">
        <v>0.25</v>
      </c>
      <c r="U210" s="197"/>
      <c r="V210" s="197"/>
      <c r="W210" s="197"/>
      <c r="X210" s="197"/>
      <c r="Y210" s="197"/>
      <c r="Z210" s="197">
        <v>0.25</v>
      </c>
      <c r="AA210" s="197"/>
      <c r="AB210" s="197"/>
      <c r="AC210" s="197"/>
      <c r="AD210" s="197"/>
      <c r="AE210" s="197"/>
      <c r="AF210" s="197">
        <v>0.25</v>
      </c>
      <c r="AG210" s="197"/>
      <c r="AH210" s="197">
        <f t="shared" si="14"/>
        <v>1</v>
      </c>
      <c r="AI210" s="44">
        <f t="shared" si="14"/>
        <v>0</v>
      </c>
      <c r="AJ210" s="192" t="s">
        <v>556</v>
      </c>
      <c r="AK210" s="189" t="s">
        <v>82</v>
      </c>
      <c r="AL210" s="195" t="s">
        <v>82</v>
      </c>
      <c r="AM210" s="189" t="s">
        <v>526</v>
      </c>
      <c r="AN210" s="189" t="s">
        <v>527</v>
      </c>
      <c r="AO210" s="25" t="s">
        <v>528</v>
      </c>
      <c r="AP210" s="25" t="s">
        <v>444</v>
      </c>
      <c r="AQ210" s="72"/>
    </row>
    <row r="211" spans="1:43" s="46" customFormat="1" ht="42" customHeight="1" x14ac:dyDescent="0.25">
      <c r="A211" s="42" t="s">
        <v>411</v>
      </c>
      <c r="B211" s="43" t="s">
        <v>412</v>
      </c>
      <c r="C211" s="43">
        <v>326</v>
      </c>
      <c r="D211" s="192" t="s">
        <v>552</v>
      </c>
      <c r="E211" s="192" t="s">
        <v>557</v>
      </c>
      <c r="F211" s="23">
        <v>44562</v>
      </c>
      <c r="G211" s="23">
        <v>44925</v>
      </c>
      <c r="H211" s="283"/>
      <c r="I211" s="197">
        <v>0.1</v>
      </c>
      <c r="J211" s="197">
        <v>8.3000000000000004E-2</v>
      </c>
      <c r="K211" s="197"/>
      <c r="L211" s="197">
        <v>8.3000000000000004E-2</v>
      </c>
      <c r="M211" s="197"/>
      <c r="N211" s="197">
        <v>8.3000000000000004E-2</v>
      </c>
      <c r="O211" s="197"/>
      <c r="P211" s="197">
        <v>8.3000000000000004E-2</v>
      </c>
      <c r="Q211" s="197"/>
      <c r="R211" s="197">
        <v>8.3000000000000004E-2</v>
      </c>
      <c r="S211" s="197"/>
      <c r="T211" s="197">
        <v>8.3000000000000004E-2</v>
      </c>
      <c r="U211" s="197"/>
      <c r="V211" s="197">
        <v>8.3000000000000004E-2</v>
      </c>
      <c r="W211" s="197"/>
      <c r="X211" s="197">
        <v>8.3000000000000004E-2</v>
      </c>
      <c r="Y211" s="197"/>
      <c r="Z211" s="197">
        <v>8.3000000000000004E-2</v>
      </c>
      <c r="AA211" s="197"/>
      <c r="AB211" s="197">
        <v>8.3000000000000004E-2</v>
      </c>
      <c r="AC211" s="197"/>
      <c r="AD211" s="197">
        <v>8.3000000000000004E-2</v>
      </c>
      <c r="AE211" s="197"/>
      <c r="AF211" s="197">
        <v>8.3000000000000004E-2</v>
      </c>
      <c r="AG211" s="197"/>
      <c r="AH211" s="197">
        <f t="shared" si="14"/>
        <v>0.99599999999999989</v>
      </c>
      <c r="AI211" s="44">
        <f t="shared" si="14"/>
        <v>0</v>
      </c>
      <c r="AJ211" s="192" t="s">
        <v>558</v>
      </c>
      <c r="AK211" s="189" t="s">
        <v>82</v>
      </c>
      <c r="AL211" s="195" t="s">
        <v>82</v>
      </c>
      <c r="AM211" s="189" t="s">
        <v>526</v>
      </c>
      <c r="AN211" s="189" t="s">
        <v>527</v>
      </c>
      <c r="AO211" s="25" t="s">
        <v>528</v>
      </c>
      <c r="AP211" s="25" t="s">
        <v>444</v>
      </c>
      <c r="AQ211" s="72"/>
    </row>
    <row r="212" spans="1:43" s="46" customFormat="1" ht="51" customHeight="1" x14ac:dyDescent="0.25">
      <c r="A212" s="42" t="s">
        <v>411</v>
      </c>
      <c r="B212" s="43" t="s">
        <v>412</v>
      </c>
      <c r="C212" s="43">
        <v>326</v>
      </c>
      <c r="D212" s="192" t="s">
        <v>552</v>
      </c>
      <c r="E212" s="192" t="s">
        <v>559</v>
      </c>
      <c r="F212" s="23">
        <v>44621</v>
      </c>
      <c r="G212" s="23">
        <v>44925</v>
      </c>
      <c r="H212" s="283"/>
      <c r="I212" s="197">
        <v>0.1</v>
      </c>
      <c r="J212" s="197"/>
      <c r="K212" s="197"/>
      <c r="L212" s="197"/>
      <c r="M212" s="197"/>
      <c r="N212" s="197">
        <v>0.1</v>
      </c>
      <c r="O212" s="197"/>
      <c r="P212" s="197">
        <v>0.1</v>
      </c>
      <c r="Q212" s="197"/>
      <c r="R212" s="197">
        <v>0.1</v>
      </c>
      <c r="S212" s="197"/>
      <c r="T212" s="197">
        <v>0.1</v>
      </c>
      <c r="U212" s="197"/>
      <c r="V212" s="197">
        <v>0.1</v>
      </c>
      <c r="W212" s="197"/>
      <c r="X212" s="197">
        <v>0.1</v>
      </c>
      <c r="Y212" s="197"/>
      <c r="Z212" s="197">
        <v>0.1</v>
      </c>
      <c r="AA212" s="197"/>
      <c r="AB212" s="197">
        <v>0.1</v>
      </c>
      <c r="AC212" s="197"/>
      <c r="AD212" s="197">
        <v>0.1</v>
      </c>
      <c r="AE212" s="197"/>
      <c r="AF212" s="197">
        <v>0.1</v>
      </c>
      <c r="AG212" s="197"/>
      <c r="AH212" s="197">
        <f t="shared" si="14"/>
        <v>0.99999999999999989</v>
      </c>
      <c r="AI212" s="44">
        <f t="shared" si="14"/>
        <v>0</v>
      </c>
      <c r="AJ212" s="192" t="s">
        <v>560</v>
      </c>
      <c r="AK212" s="189" t="s">
        <v>82</v>
      </c>
      <c r="AL212" s="195" t="s">
        <v>82</v>
      </c>
      <c r="AM212" s="189" t="s">
        <v>526</v>
      </c>
      <c r="AN212" s="189" t="s">
        <v>527</v>
      </c>
      <c r="AO212" s="25" t="s">
        <v>528</v>
      </c>
      <c r="AP212" s="25" t="s">
        <v>444</v>
      </c>
      <c r="AQ212" s="72"/>
    </row>
    <row r="213" spans="1:43" s="46" customFormat="1" ht="51" customHeight="1" x14ac:dyDescent="0.25">
      <c r="A213" s="42" t="s">
        <v>411</v>
      </c>
      <c r="B213" s="43" t="s">
        <v>412</v>
      </c>
      <c r="C213" s="43">
        <v>326</v>
      </c>
      <c r="D213" s="192" t="s">
        <v>552</v>
      </c>
      <c r="E213" s="192" t="s">
        <v>561</v>
      </c>
      <c r="F213" s="23">
        <v>44621</v>
      </c>
      <c r="G213" s="23">
        <v>44925</v>
      </c>
      <c r="H213" s="283"/>
      <c r="I213" s="197">
        <v>0.1</v>
      </c>
      <c r="J213" s="197"/>
      <c r="K213" s="197"/>
      <c r="L213" s="197"/>
      <c r="M213" s="197"/>
      <c r="N213" s="197">
        <v>0.1</v>
      </c>
      <c r="O213" s="197"/>
      <c r="P213" s="197">
        <v>0.1</v>
      </c>
      <c r="Q213" s="197"/>
      <c r="R213" s="197">
        <v>0.1</v>
      </c>
      <c r="S213" s="197"/>
      <c r="T213" s="197">
        <v>0.1</v>
      </c>
      <c r="U213" s="197"/>
      <c r="V213" s="197">
        <v>0.1</v>
      </c>
      <c r="W213" s="197"/>
      <c r="X213" s="197">
        <v>0.1</v>
      </c>
      <c r="Y213" s="197"/>
      <c r="Z213" s="197">
        <v>0.1</v>
      </c>
      <c r="AA213" s="197"/>
      <c r="AB213" s="197">
        <v>0.1</v>
      </c>
      <c r="AC213" s="197"/>
      <c r="AD213" s="197">
        <v>0.1</v>
      </c>
      <c r="AE213" s="197"/>
      <c r="AF213" s="197">
        <v>0.1</v>
      </c>
      <c r="AG213" s="197"/>
      <c r="AH213" s="197">
        <f t="shared" si="14"/>
        <v>0.99999999999999989</v>
      </c>
      <c r="AI213" s="44">
        <f>+K213+M213+O213+Q213+S213+U213+W213+Y213+AA213+AC213+AE213+AG213</f>
        <v>0</v>
      </c>
      <c r="AJ213" s="192" t="s">
        <v>562</v>
      </c>
      <c r="AK213" s="189" t="s">
        <v>82</v>
      </c>
      <c r="AL213" s="195" t="s">
        <v>82</v>
      </c>
      <c r="AM213" s="189" t="s">
        <v>526</v>
      </c>
      <c r="AN213" s="189" t="s">
        <v>527</v>
      </c>
      <c r="AO213" s="25" t="s">
        <v>528</v>
      </c>
      <c r="AP213" s="25" t="s">
        <v>444</v>
      </c>
      <c r="AQ213" s="72"/>
    </row>
    <row r="214" spans="1:43" s="46" customFormat="1" ht="39.75" customHeight="1" x14ac:dyDescent="0.25">
      <c r="A214" s="42" t="s">
        <v>411</v>
      </c>
      <c r="B214" s="43" t="s">
        <v>412</v>
      </c>
      <c r="C214" s="43">
        <v>326</v>
      </c>
      <c r="D214" s="192" t="s">
        <v>552</v>
      </c>
      <c r="E214" s="192" t="s">
        <v>563</v>
      </c>
      <c r="F214" s="23">
        <v>44621</v>
      </c>
      <c r="G214" s="23">
        <v>44925</v>
      </c>
      <c r="H214" s="283"/>
      <c r="I214" s="197">
        <v>0.1</v>
      </c>
      <c r="J214" s="197"/>
      <c r="K214" s="197"/>
      <c r="L214" s="197"/>
      <c r="M214" s="197"/>
      <c r="N214" s="197">
        <v>0.25</v>
      </c>
      <c r="O214" s="197"/>
      <c r="P214" s="197"/>
      <c r="Q214" s="197"/>
      <c r="R214" s="197"/>
      <c r="S214" s="197"/>
      <c r="T214" s="197">
        <v>0.25</v>
      </c>
      <c r="U214" s="197"/>
      <c r="V214" s="197"/>
      <c r="W214" s="197"/>
      <c r="X214" s="197"/>
      <c r="Y214" s="197"/>
      <c r="Z214" s="197">
        <v>0.25</v>
      </c>
      <c r="AA214" s="197"/>
      <c r="AB214" s="197"/>
      <c r="AC214" s="197"/>
      <c r="AD214" s="197"/>
      <c r="AE214" s="197"/>
      <c r="AF214" s="197">
        <v>0.25</v>
      </c>
      <c r="AG214" s="197"/>
      <c r="AH214" s="197">
        <f t="shared" si="14"/>
        <v>1</v>
      </c>
      <c r="AI214" s="44">
        <f>+K214+M214+O214+Q214+S214+U214+W214+Y214+AA214+AC214+AE214+AG214</f>
        <v>0</v>
      </c>
      <c r="AJ214" s="192" t="s">
        <v>564</v>
      </c>
      <c r="AK214" s="189" t="s">
        <v>82</v>
      </c>
      <c r="AL214" s="195" t="s">
        <v>82</v>
      </c>
      <c r="AM214" s="189" t="s">
        <v>526</v>
      </c>
      <c r="AN214" s="189" t="s">
        <v>527</v>
      </c>
      <c r="AO214" s="25" t="s">
        <v>528</v>
      </c>
      <c r="AP214" s="25" t="s">
        <v>444</v>
      </c>
      <c r="AQ214" s="72"/>
    </row>
    <row r="215" spans="1:43" s="46" customFormat="1" ht="57" x14ac:dyDescent="0.25">
      <c r="A215" s="42" t="s">
        <v>411</v>
      </c>
      <c r="B215" s="43" t="s">
        <v>412</v>
      </c>
      <c r="C215" s="43">
        <v>326</v>
      </c>
      <c r="D215" s="192" t="s">
        <v>552</v>
      </c>
      <c r="E215" s="192" t="s">
        <v>565</v>
      </c>
      <c r="F215" s="23">
        <v>44713</v>
      </c>
      <c r="G215" s="23">
        <v>44925</v>
      </c>
      <c r="H215" s="283"/>
      <c r="I215" s="197">
        <v>0.1</v>
      </c>
      <c r="J215" s="197"/>
      <c r="K215" s="197"/>
      <c r="L215" s="197"/>
      <c r="M215" s="197"/>
      <c r="N215" s="197"/>
      <c r="O215" s="197"/>
      <c r="P215" s="197"/>
      <c r="Q215" s="197"/>
      <c r="R215" s="197"/>
      <c r="S215" s="197"/>
      <c r="T215" s="197">
        <v>0.33</v>
      </c>
      <c r="U215" s="197"/>
      <c r="V215" s="197"/>
      <c r="W215" s="197"/>
      <c r="X215" s="197"/>
      <c r="Y215" s="197"/>
      <c r="Z215" s="197"/>
      <c r="AA215" s="197"/>
      <c r="AB215" s="197">
        <v>0.34</v>
      </c>
      <c r="AC215" s="197"/>
      <c r="AD215" s="197"/>
      <c r="AE215" s="197"/>
      <c r="AF215" s="197">
        <v>0.33</v>
      </c>
      <c r="AG215" s="197"/>
      <c r="AH215" s="197">
        <f t="shared" si="14"/>
        <v>1</v>
      </c>
      <c r="AI215" s="44">
        <f>+K215+M215+O215+Q215+S215+U215+W215+Y215+AA215+AC215+AE215+AG215</f>
        <v>0</v>
      </c>
      <c r="AJ215" s="192" t="s">
        <v>566</v>
      </c>
      <c r="AK215" s="189" t="s">
        <v>82</v>
      </c>
      <c r="AL215" s="195" t="s">
        <v>82</v>
      </c>
      <c r="AM215" s="189" t="s">
        <v>526</v>
      </c>
      <c r="AN215" s="189" t="s">
        <v>527</v>
      </c>
      <c r="AO215" s="25" t="s">
        <v>528</v>
      </c>
      <c r="AP215" s="25" t="s">
        <v>444</v>
      </c>
      <c r="AQ215" s="72"/>
    </row>
    <row r="216" spans="1:43" s="46" customFormat="1" ht="85.5" x14ac:dyDescent="0.25">
      <c r="A216" s="42" t="s">
        <v>411</v>
      </c>
      <c r="B216" s="43" t="s">
        <v>412</v>
      </c>
      <c r="C216" s="43">
        <v>326</v>
      </c>
      <c r="D216" s="192" t="s">
        <v>552</v>
      </c>
      <c r="E216" s="192" t="s">
        <v>567</v>
      </c>
      <c r="F216" s="23">
        <v>44621</v>
      </c>
      <c r="G216" s="23">
        <v>44925</v>
      </c>
      <c r="H216" s="283"/>
      <c r="I216" s="197">
        <v>0.1</v>
      </c>
      <c r="J216" s="195"/>
      <c r="K216" s="195"/>
      <c r="L216" s="195"/>
      <c r="M216" s="195"/>
      <c r="N216" s="197">
        <v>0.1</v>
      </c>
      <c r="O216" s="197"/>
      <c r="P216" s="197">
        <v>0.1</v>
      </c>
      <c r="Q216" s="197"/>
      <c r="R216" s="197">
        <v>0.1</v>
      </c>
      <c r="S216" s="197"/>
      <c r="T216" s="197">
        <v>0.1</v>
      </c>
      <c r="U216" s="197"/>
      <c r="V216" s="197">
        <v>0.1</v>
      </c>
      <c r="W216" s="197"/>
      <c r="X216" s="197">
        <v>0.1</v>
      </c>
      <c r="Y216" s="197"/>
      <c r="Z216" s="197">
        <v>0.1</v>
      </c>
      <c r="AA216" s="197"/>
      <c r="AB216" s="197">
        <v>0.1</v>
      </c>
      <c r="AC216" s="197"/>
      <c r="AD216" s="197">
        <v>0.1</v>
      </c>
      <c r="AE216" s="197"/>
      <c r="AF216" s="197">
        <v>0.1</v>
      </c>
      <c r="AG216" s="197"/>
      <c r="AH216" s="197">
        <f t="shared" si="14"/>
        <v>0.99999999999999989</v>
      </c>
      <c r="AI216" s="44">
        <f t="shared" si="14"/>
        <v>0</v>
      </c>
      <c r="AJ216" s="192" t="s">
        <v>568</v>
      </c>
      <c r="AK216" s="189" t="s">
        <v>82</v>
      </c>
      <c r="AL216" s="195" t="s">
        <v>82</v>
      </c>
      <c r="AM216" s="189" t="s">
        <v>526</v>
      </c>
      <c r="AN216" s="189" t="s">
        <v>527</v>
      </c>
      <c r="AO216" s="25" t="s">
        <v>528</v>
      </c>
      <c r="AP216" s="25" t="s">
        <v>444</v>
      </c>
      <c r="AQ216" s="72"/>
    </row>
    <row r="217" spans="1:43" s="46" customFormat="1" ht="57" x14ac:dyDescent="0.25">
      <c r="A217" s="42" t="s">
        <v>411</v>
      </c>
      <c r="B217" s="43" t="s">
        <v>412</v>
      </c>
      <c r="C217" s="43">
        <v>326</v>
      </c>
      <c r="D217" s="192" t="s">
        <v>552</v>
      </c>
      <c r="E217" s="192" t="s">
        <v>569</v>
      </c>
      <c r="F217" s="23">
        <v>44621</v>
      </c>
      <c r="G217" s="23">
        <v>44925</v>
      </c>
      <c r="H217" s="283"/>
      <c r="I217" s="197">
        <v>0.1</v>
      </c>
      <c r="J217" s="195"/>
      <c r="K217" s="195"/>
      <c r="L217" s="195"/>
      <c r="M217" s="195"/>
      <c r="N217" s="197">
        <v>0.1</v>
      </c>
      <c r="O217" s="197"/>
      <c r="P217" s="197">
        <v>0.1</v>
      </c>
      <c r="Q217" s="197"/>
      <c r="R217" s="197">
        <v>0.1</v>
      </c>
      <c r="S217" s="197"/>
      <c r="T217" s="197">
        <v>0.1</v>
      </c>
      <c r="U217" s="197"/>
      <c r="V217" s="197">
        <v>0.1</v>
      </c>
      <c r="W217" s="197"/>
      <c r="X217" s="197">
        <v>0.1</v>
      </c>
      <c r="Y217" s="197"/>
      <c r="Z217" s="197">
        <v>0.1</v>
      </c>
      <c r="AA217" s="197"/>
      <c r="AB217" s="197">
        <v>0.1</v>
      </c>
      <c r="AC217" s="197"/>
      <c r="AD217" s="197">
        <v>0.1</v>
      </c>
      <c r="AE217" s="197"/>
      <c r="AF217" s="197">
        <v>0.1</v>
      </c>
      <c r="AG217" s="197"/>
      <c r="AH217" s="197">
        <f t="shared" ref="AH217:AI232" si="15">+J217+L217+N217+P217+R217+T217+V217+X217+Z217+AB217+AD217+AF217</f>
        <v>0.99999999999999989</v>
      </c>
      <c r="AI217" s="44">
        <f t="shared" si="15"/>
        <v>0</v>
      </c>
      <c r="AJ217" s="54" t="s">
        <v>570</v>
      </c>
      <c r="AK217" s="189" t="s">
        <v>82</v>
      </c>
      <c r="AL217" s="195" t="s">
        <v>82</v>
      </c>
      <c r="AM217" s="189" t="s">
        <v>526</v>
      </c>
      <c r="AN217" s="189" t="s">
        <v>527</v>
      </c>
      <c r="AO217" s="25" t="s">
        <v>528</v>
      </c>
      <c r="AP217" s="25" t="s">
        <v>444</v>
      </c>
      <c r="AQ217" s="72"/>
    </row>
    <row r="218" spans="1:43" s="46" customFormat="1" ht="57" x14ac:dyDescent="0.25">
      <c r="A218" s="42" t="s">
        <v>411</v>
      </c>
      <c r="B218" s="43" t="s">
        <v>412</v>
      </c>
      <c r="C218" s="43">
        <v>326</v>
      </c>
      <c r="D218" s="192" t="s">
        <v>552</v>
      </c>
      <c r="E218" s="192" t="s">
        <v>571</v>
      </c>
      <c r="F218" s="23">
        <v>44713</v>
      </c>
      <c r="G218" s="23">
        <v>44742</v>
      </c>
      <c r="H218" s="283"/>
      <c r="I218" s="197">
        <v>0.1</v>
      </c>
      <c r="J218" s="197"/>
      <c r="K218" s="197"/>
      <c r="L218" s="197"/>
      <c r="M218" s="197"/>
      <c r="N218" s="197"/>
      <c r="O218" s="197"/>
      <c r="P218" s="197"/>
      <c r="Q218" s="197"/>
      <c r="R218" s="197"/>
      <c r="S218" s="197"/>
      <c r="T218" s="197">
        <v>1</v>
      </c>
      <c r="U218" s="197"/>
      <c r="V218" s="197"/>
      <c r="W218" s="197"/>
      <c r="X218" s="197"/>
      <c r="Y218" s="197"/>
      <c r="Z218" s="197"/>
      <c r="AA218" s="197"/>
      <c r="AB218" s="197"/>
      <c r="AC218" s="197"/>
      <c r="AD218" s="197"/>
      <c r="AE218" s="197"/>
      <c r="AF218" s="197"/>
      <c r="AG218" s="197"/>
      <c r="AH218" s="198">
        <f t="shared" si="15"/>
        <v>1</v>
      </c>
      <c r="AI218" s="29">
        <v>0</v>
      </c>
      <c r="AJ218" s="192" t="s">
        <v>522</v>
      </c>
      <c r="AK218" s="189" t="s">
        <v>82</v>
      </c>
      <c r="AL218" s="195" t="s">
        <v>82</v>
      </c>
      <c r="AM218" s="189" t="s">
        <v>526</v>
      </c>
      <c r="AN218" s="189" t="s">
        <v>527</v>
      </c>
      <c r="AO218" s="25" t="s">
        <v>528</v>
      </c>
      <c r="AP218" s="25" t="s">
        <v>444</v>
      </c>
      <c r="AQ218" s="72"/>
    </row>
    <row r="219" spans="1:43" s="46" customFormat="1" ht="99.75" x14ac:dyDescent="0.25">
      <c r="A219" s="42" t="s">
        <v>41</v>
      </c>
      <c r="B219" s="43" t="s">
        <v>437</v>
      </c>
      <c r="C219" s="43">
        <v>424</v>
      </c>
      <c r="D219" s="192" t="s">
        <v>572</v>
      </c>
      <c r="E219" s="192" t="s">
        <v>573</v>
      </c>
      <c r="F219" s="23">
        <v>44593</v>
      </c>
      <c r="G219" s="23">
        <v>44804</v>
      </c>
      <c r="H219" s="271">
        <f>+I219+I220+I221</f>
        <v>1</v>
      </c>
      <c r="I219" s="197">
        <v>0.6</v>
      </c>
      <c r="J219" s="197"/>
      <c r="K219" s="197"/>
      <c r="L219" s="197">
        <v>0.1</v>
      </c>
      <c r="M219" s="197"/>
      <c r="N219" s="197">
        <v>0.15</v>
      </c>
      <c r="O219" s="197"/>
      <c r="P219" s="197">
        <v>0.15</v>
      </c>
      <c r="Q219" s="197"/>
      <c r="R219" s="197">
        <v>0.15</v>
      </c>
      <c r="S219" s="197"/>
      <c r="T219" s="197">
        <v>0.15</v>
      </c>
      <c r="U219" s="197"/>
      <c r="V219" s="197">
        <v>0.15</v>
      </c>
      <c r="W219" s="197"/>
      <c r="X219" s="197">
        <v>0.15</v>
      </c>
      <c r="Y219" s="197"/>
      <c r="Z219" s="197"/>
      <c r="AA219" s="197"/>
      <c r="AB219" s="197"/>
      <c r="AC219" s="197"/>
      <c r="AD219" s="197"/>
      <c r="AE219" s="197"/>
      <c r="AF219" s="197"/>
      <c r="AG219" s="197"/>
      <c r="AH219" s="197">
        <f t="shared" si="15"/>
        <v>1</v>
      </c>
      <c r="AI219" s="44">
        <f t="shared" si="15"/>
        <v>0</v>
      </c>
      <c r="AJ219" s="192" t="s">
        <v>574</v>
      </c>
      <c r="AK219" s="309">
        <v>0.3</v>
      </c>
      <c r="AL219" s="269">
        <v>80000000</v>
      </c>
      <c r="AM219" s="189" t="s">
        <v>305</v>
      </c>
      <c r="AN219" s="189" t="s">
        <v>306</v>
      </c>
      <c r="AO219" s="189" t="s">
        <v>575</v>
      </c>
      <c r="AP219" s="25" t="s">
        <v>307</v>
      </c>
      <c r="AQ219" s="72"/>
    </row>
    <row r="220" spans="1:43" s="46" customFormat="1" ht="84.75" customHeight="1" x14ac:dyDescent="0.25">
      <c r="A220" s="42" t="s">
        <v>41</v>
      </c>
      <c r="B220" s="43" t="s">
        <v>437</v>
      </c>
      <c r="C220" s="43">
        <v>424</v>
      </c>
      <c r="D220" s="192" t="s">
        <v>572</v>
      </c>
      <c r="E220" s="192" t="s">
        <v>576</v>
      </c>
      <c r="F220" s="23">
        <v>44805</v>
      </c>
      <c r="G220" s="23">
        <v>44865</v>
      </c>
      <c r="H220" s="271"/>
      <c r="I220" s="197">
        <v>0.1</v>
      </c>
      <c r="J220" s="197"/>
      <c r="K220" s="197"/>
      <c r="L220" s="197"/>
      <c r="M220" s="197"/>
      <c r="N220" s="197"/>
      <c r="O220" s="197"/>
      <c r="P220" s="197"/>
      <c r="Q220" s="197"/>
      <c r="R220" s="197"/>
      <c r="S220" s="197"/>
      <c r="T220" s="197"/>
      <c r="U220" s="197"/>
      <c r="V220" s="197"/>
      <c r="W220" s="197"/>
      <c r="X220" s="197"/>
      <c r="Y220" s="197"/>
      <c r="Z220" s="197">
        <v>0.5</v>
      </c>
      <c r="AA220" s="197"/>
      <c r="AB220" s="197">
        <v>0.5</v>
      </c>
      <c r="AC220" s="197"/>
      <c r="AD220" s="197"/>
      <c r="AE220" s="197"/>
      <c r="AF220" s="197"/>
      <c r="AG220" s="197"/>
      <c r="AH220" s="197">
        <f t="shared" si="15"/>
        <v>1</v>
      </c>
      <c r="AI220" s="44">
        <f t="shared" si="15"/>
        <v>0</v>
      </c>
      <c r="AJ220" s="192" t="s">
        <v>577</v>
      </c>
      <c r="AK220" s="302"/>
      <c r="AL220" s="270"/>
      <c r="AM220" s="189" t="s">
        <v>305</v>
      </c>
      <c r="AN220" s="189" t="s">
        <v>306</v>
      </c>
      <c r="AO220" s="189" t="s">
        <v>575</v>
      </c>
      <c r="AP220" s="25" t="s">
        <v>307</v>
      </c>
      <c r="AQ220" s="72"/>
    </row>
    <row r="221" spans="1:43" s="46" customFormat="1" ht="57" x14ac:dyDescent="0.25">
      <c r="A221" s="42" t="s">
        <v>41</v>
      </c>
      <c r="B221" s="43" t="s">
        <v>437</v>
      </c>
      <c r="C221" s="43">
        <v>424</v>
      </c>
      <c r="D221" s="192" t="s">
        <v>572</v>
      </c>
      <c r="E221" s="192" t="s">
        <v>578</v>
      </c>
      <c r="F221" s="23">
        <v>44866</v>
      </c>
      <c r="G221" s="23">
        <v>44925</v>
      </c>
      <c r="H221" s="271"/>
      <c r="I221" s="197">
        <v>0.3</v>
      </c>
      <c r="J221" s="197"/>
      <c r="K221" s="197"/>
      <c r="L221" s="197"/>
      <c r="M221" s="197"/>
      <c r="N221" s="197"/>
      <c r="O221" s="197"/>
      <c r="P221" s="197"/>
      <c r="Q221" s="197"/>
      <c r="R221" s="197"/>
      <c r="S221" s="197"/>
      <c r="T221" s="197"/>
      <c r="U221" s="197"/>
      <c r="V221" s="197"/>
      <c r="W221" s="197"/>
      <c r="X221" s="197"/>
      <c r="Y221" s="197"/>
      <c r="Z221" s="197"/>
      <c r="AA221" s="197"/>
      <c r="AB221" s="197"/>
      <c r="AC221" s="197"/>
      <c r="AD221" s="197">
        <v>0.5</v>
      </c>
      <c r="AE221" s="197"/>
      <c r="AF221" s="197">
        <v>0.5</v>
      </c>
      <c r="AG221" s="197"/>
      <c r="AH221" s="197">
        <f t="shared" si="15"/>
        <v>1</v>
      </c>
      <c r="AI221" s="44">
        <f t="shared" si="15"/>
        <v>0</v>
      </c>
      <c r="AJ221" s="192" t="s">
        <v>579</v>
      </c>
      <c r="AK221" s="302"/>
      <c r="AL221" s="277"/>
      <c r="AM221" s="189" t="s">
        <v>305</v>
      </c>
      <c r="AN221" s="189" t="s">
        <v>306</v>
      </c>
      <c r="AO221" s="189" t="s">
        <v>575</v>
      </c>
      <c r="AP221" s="25" t="s">
        <v>307</v>
      </c>
      <c r="AQ221" s="72"/>
    </row>
    <row r="222" spans="1:43" s="46" customFormat="1" ht="42.75" x14ac:dyDescent="0.25">
      <c r="A222" s="42" t="s">
        <v>41</v>
      </c>
      <c r="B222" s="43" t="s">
        <v>437</v>
      </c>
      <c r="C222" s="43">
        <v>424</v>
      </c>
      <c r="D222" s="192" t="s">
        <v>580</v>
      </c>
      <c r="E222" s="192" t="s">
        <v>581</v>
      </c>
      <c r="F222" s="23">
        <v>44593</v>
      </c>
      <c r="G222" s="23">
        <v>44895</v>
      </c>
      <c r="H222" s="271">
        <f>+I222+I223+I224+I382+I225+I226+I227</f>
        <v>1</v>
      </c>
      <c r="I222" s="197">
        <v>0.2</v>
      </c>
      <c r="J222" s="197">
        <v>0.1</v>
      </c>
      <c r="K222" s="197"/>
      <c r="L222" s="197">
        <v>0.15</v>
      </c>
      <c r="M222" s="197"/>
      <c r="N222" s="197">
        <v>0.2</v>
      </c>
      <c r="O222" s="197"/>
      <c r="P222" s="197">
        <v>0.2</v>
      </c>
      <c r="Q222" s="197"/>
      <c r="R222" s="197">
        <v>0.2</v>
      </c>
      <c r="S222" s="197"/>
      <c r="T222" s="197">
        <v>0.15</v>
      </c>
      <c r="U222" s="197"/>
      <c r="V222" s="197"/>
      <c r="W222" s="197"/>
      <c r="X222" s="197"/>
      <c r="Y222" s="197"/>
      <c r="Z222" s="197"/>
      <c r="AA222" s="197"/>
      <c r="AB222" s="197"/>
      <c r="AC222" s="197"/>
      <c r="AD222" s="197"/>
      <c r="AE222" s="197"/>
      <c r="AF222" s="197"/>
      <c r="AG222" s="197"/>
      <c r="AH222" s="197">
        <f t="shared" si="15"/>
        <v>1</v>
      </c>
      <c r="AI222" s="44">
        <f t="shared" si="15"/>
        <v>0</v>
      </c>
      <c r="AJ222" s="192" t="s">
        <v>543</v>
      </c>
      <c r="AK222" s="302">
        <v>224</v>
      </c>
      <c r="AL222" s="269">
        <v>3186037000</v>
      </c>
      <c r="AM222" s="189" t="s">
        <v>305</v>
      </c>
      <c r="AN222" s="189" t="s">
        <v>306</v>
      </c>
      <c r="AO222" s="189" t="s">
        <v>575</v>
      </c>
      <c r="AP222" s="25" t="s">
        <v>307</v>
      </c>
      <c r="AQ222" s="72"/>
    </row>
    <row r="223" spans="1:43" s="46" customFormat="1" ht="42.75" x14ac:dyDescent="0.25">
      <c r="A223" s="42" t="s">
        <v>41</v>
      </c>
      <c r="B223" s="43" t="s">
        <v>437</v>
      </c>
      <c r="C223" s="43">
        <v>424</v>
      </c>
      <c r="D223" s="192" t="s">
        <v>580</v>
      </c>
      <c r="E223" s="192" t="s">
        <v>582</v>
      </c>
      <c r="F223" s="23">
        <v>44621</v>
      </c>
      <c r="G223" s="23">
        <v>44895</v>
      </c>
      <c r="H223" s="271"/>
      <c r="I223" s="197">
        <v>0.05</v>
      </c>
      <c r="J223" s="197"/>
      <c r="K223" s="197"/>
      <c r="L223" s="197"/>
      <c r="M223" s="197"/>
      <c r="N223" s="197">
        <v>0.15</v>
      </c>
      <c r="O223" s="197"/>
      <c r="P223" s="197">
        <v>0.15</v>
      </c>
      <c r="Q223" s="197"/>
      <c r="R223" s="197">
        <v>0.1</v>
      </c>
      <c r="S223" s="197"/>
      <c r="T223" s="197">
        <v>0.1</v>
      </c>
      <c r="U223" s="197"/>
      <c r="V223" s="197">
        <v>0.1</v>
      </c>
      <c r="W223" s="197"/>
      <c r="X223" s="197">
        <v>0.1</v>
      </c>
      <c r="Y223" s="197"/>
      <c r="Z223" s="197">
        <v>0.1</v>
      </c>
      <c r="AA223" s="197"/>
      <c r="AB223" s="197">
        <v>0.1</v>
      </c>
      <c r="AC223" s="197"/>
      <c r="AD223" s="197">
        <v>0.1</v>
      </c>
      <c r="AE223" s="197"/>
      <c r="AF223" s="197"/>
      <c r="AG223" s="197"/>
      <c r="AH223" s="197">
        <f t="shared" si="15"/>
        <v>0.99999999999999989</v>
      </c>
      <c r="AI223" s="44">
        <f t="shared" si="15"/>
        <v>0</v>
      </c>
      <c r="AJ223" s="192" t="s">
        <v>545</v>
      </c>
      <c r="AK223" s="302"/>
      <c r="AL223" s="270"/>
      <c r="AM223" s="189" t="s">
        <v>305</v>
      </c>
      <c r="AN223" s="189" t="s">
        <v>306</v>
      </c>
      <c r="AO223" s="189" t="s">
        <v>575</v>
      </c>
      <c r="AP223" s="25" t="s">
        <v>307</v>
      </c>
      <c r="AQ223" s="72"/>
    </row>
    <row r="224" spans="1:43" s="46" customFormat="1" ht="99.75" x14ac:dyDescent="0.25">
      <c r="A224" s="42" t="s">
        <v>41</v>
      </c>
      <c r="B224" s="43" t="s">
        <v>437</v>
      </c>
      <c r="C224" s="43">
        <v>424</v>
      </c>
      <c r="D224" s="192" t="s">
        <v>580</v>
      </c>
      <c r="E224" s="192" t="s">
        <v>583</v>
      </c>
      <c r="F224" s="23">
        <v>44621</v>
      </c>
      <c r="G224" s="23">
        <v>44895</v>
      </c>
      <c r="H224" s="271"/>
      <c r="I224" s="197">
        <v>0.25</v>
      </c>
      <c r="J224" s="197"/>
      <c r="K224" s="197"/>
      <c r="L224" s="197"/>
      <c r="M224" s="197"/>
      <c r="N224" s="197">
        <v>0.15</v>
      </c>
      <c r="O224" s="197"/>
      <c r="P224" s="197">
        <v>0.15</v>
      </c>
      <c r="Q224" s="197"/>
      <c r="R224" s="197">
        <v>0.1</v>
      </c>
      <c r="S224" s="197"/>
      <c r="T224" s="197">
        <v>0.1</v>
      </c>
      <c r="U224" s="197"/>
      <c r="V224" s="197">
        <v>0.1</v>
      </c>
      <c r="W224" s="197"/>
      <c r="X224" s="197">
        <v>0.1</v>
      </c>
      <c r="Y224" s="197"/>
      <c r="Z224" s="197">
        <v>0.1</v>
      </c>
      <c r="AA224" s="197"/>
      <c r="AB224" s="197">
        <v>0.1</v>
      </c>
      <c r="AC224" s="197"/>
      <c r="AD224" s="197">
        <v>0.1</v>
      </c>
      <c r="AE224" s="197"/>
      <c r="AF224" s="197"/>
      <c r="AG224" s="197"/>
      <c r="AH224" s="197">
        <f t="shared" si="15"/>
        <v>0.99999999999999989</v>
      </c>
      <c r="AI224" s="44">
        <f t="shared" si="15"/>
        <v>0</v>
      </c>
      <c r="AJ224" s="192" t="s">
        <v>460</v>
      </c>
      <c r="AK224" s="302"/>
      <c r="AL224" s="270"/>
      <c r="AM224" s="189" t="s">
        <v>305</v>
      </c>
      <c r="AN224" s="189" t="s">
        <v>306</v>
      </c>
      <c r="AO224" s="189" t="s">
        <v>575</v>
      </c>
      <c r="AP224" s="25" t="s">
        <v>307</v>
      </c>
      <c r="AQ224" s="72"/>
    </row>
    <row r="225" spans="1:43" s="46" customFormat="1" ht="142.5" x14ac:dyDescent="0.25">
      <c r="A225" s="42" t="s">
        <v>41</v>
      </c>
      <c r="B225" s="43" t="s">
        <v>437</v>
      </c>
      <c r="C225" s="43">
        <v>424</v>
      </c>
      <c r="D225" s="192" t="s">
        <v>580</v>
      </c>
      <c r="E225" s="192" t="s">
        <v>584</v>
      </c>
      <c r="F225" s="23">
        <v>44564</v>
      </c>
      <c r="G225" s="23">
        <v>44864</v>
      </c>
      <c r="H225" s="271"/>
      <c r="I225" s="197">
        <v>0.25</v>
      </c>
      <c r="J225" s="197">
        <v>0.1</v>
      </c>
      <c r="K225" s="197"/>
      <c r="L225" s="197">
        <v>0.1</v>
      </c>
      <c r="M225" s="197"/>
      <c r="N225" s="197">
        <v>0.1</v>
      </c>
      <c r="O225" s="197"/>
      <c r="P225" s="197">
        <v>0.1</v>
      </c>
      <c r="Q225" s="197"/>
      <c r="R225" s="197">
        <v>0.1</v>
      </c>
      <c r="S225" s="197"/>
      <c r="T225" s="197">
        <v>0.1</v>
      </c>
      <c r="U225" s="197"/>
      <c r="V225" s="197">
        <v>0.1</v>
      </c>
      <c r="W225" s="197"/>
      <c r="X225" s="197">
        <v>0.1</v>
      </c>
      <c r="Y225" s="197"/>
      <c r="Z225" s="197">
        <v>0.1</v>
      </c>
      <c r="AA225" s="197"/>
      <c r="AB225" s="197">
        <v>0.1</v>
      </c>
      <c r="AC225" s="197"/>
      <c r="AD225" s="197"/>
      <c r="AE225" s="197"/>
      <c r="AF225" s="197"/>
      <c r="AG225" s="197"/>
      <c r="AH225" s="197">
        <f t="shared" si="15"/>
        <v>0.99999999999999989</v>
      </c>
      <c r="AI225" s="44">
        <f t="shared" si="15"/>
        <v>0</v>
      </c>
      <c r="AJ225" s="192" t="s">
        <v>585</v>
      </c>
      <c r="AK225" s="302"/>
      <c r="AL225" s="270"/>
      <c r="AM225" s="189" t="s">
        <v>305</v>
      </c>
      <c r="AN225" s="189" t="s">
        <v>306</v>
      </c>
      <c r="AO225" s="189" t="s">
        <v>575</v>
      </c>
      <c r="AP225" s="25" t="s">
        <v>307</v>
      </c>
      <c r="AQ225" s="72"/>
    </row>
    <row r="226" spans="1:43" s="46" customFormat="1" ht="42.75" x14ac:dyDescent="0.25">
      <c r="A226" s="42" t="s">
        <v>41</v>
      </c>
      <c r="B226" s="43" t="s">
        <v>437</v>
      </c>
      <c r="C226" s="43">
        <v>424</v>
      </c>
      <c r="D226" s="192" t="s">
        <v>580</v>
      </c>
      <c r="E226" s="192" t="s">
        <v>586</v>
      </c>
      <c r="F226" s="23">
        <v>44564</v>
      </c>
      <c r="G226" s="23">
        <v>44925</v>
      </c>
      <c r="H226" s="271"/>
      <c r="I226" s="197">
        <v>0.2</v>
      </c>
      <c r="J226" s="197">
        <v>0.08</v>
      </c>
      <c r="K226" s="197"/>
      <c r="L226" s="197">
        <v>0.08</v>
      </c>
      <c r="M226" s="197"/>
      <c r="N226" s="197">
        <v>0.1</v>
      </c>
      <c r="O226" s="197"/>
      <c r="P226" s="197">
        <v>0.08</v>
      </c>
      <c r="Q226" s="197"/>
      <c r="R226" s="197">
        <v>0.08</v>
      </c>
      <c r="S226" s="197"/>
      <c r="T226" s="197">
        <v>0.1</v>
      </c>
      <c r="U226" s="197"/>
      <c r="V226" s="197">
        <v>0.08</v>
      </c>
      <c r="W226" s="197"/>
      <c r="X226" s="197">
        <v>0.08</v>
      </c>
      <c r="Y226" s="197"/>
      <c r="Z226" s="197">
        <v>0.08</v>
      </c>
      <c r="AA226" s="197"/>
      <c r="AB226" s="197">
        <v>0.08</v>
      </c>
      <c r="AC226" s="197"/>
      <c r="AD226" s="197">
        <v>0.08</v>
      </c>
      <c r="AE226" s="197"/>
      <c r="AF226" s="197">
        <v>0.08</v>
      </c>
      <c r="AG226" s="197"/>
      <c r="AH226" s="197">
        <f t="shared" si="15"/>
        <v>0.99999999999999978</v>
      </c>
      <c r="AI226" s="44">
        <f t="shared" si="15"/>
        <v>0</v>
      </c>
      <c r="AJ226" s="192" t="s">
        <v>587</v>
      </c>
      <c r="AK226" s="302"/>
      <c r="AL226" s="270"/>
      <c r="AM226" s="189" t="s">
        <v>305</v>
      </c>
      <c r="AN226" s="189" t="s">
        <v>306</v>
      </c>
      <c r="AO226" s="189" t="s">
        <v>575</v>
      </c>
      <c r="AP226" s="25" t="s">
        <v>307</v>
      </c>
      <c r="AQ226" s="72"/>
    </row>
    <row r="227" spans="1:43" s="46" customFormat="1" ht="87" customHeight="1" x14ac:dyDescent="0.25">
      <c r="A227" s="42" t="s">
        <v>41</v>
      </c>
      <c r="B227" s="43" t="s">
        <v>437</v>
      </c>
      <c r="C227" s="43">
        <v>424</v>
      </c>
      <c r="D227" s="192" t="s">
        <v>580</v>
      </c>
      <c r="E227" s="192" t="s">
        <v>588</v>
      </c>
      <c r="F227" s="23">
        <v>44743</v>
      </c>
      <c r="G227" s="23">
        <v>44925</v>
      </c>
      <c r="H227" s="271"/>
      <c r="I227" s="197">
        <v>0.05</v>
      </c>
      <c r="J227" s="197"/>
      <c r="K227" s="197"/>
      <c r="L227" s="197"/>
      <c r="M227" s="197"/>
      <c r="N227" s="197"/>
      <c r="O227" s="197"/>
      <c r="P227" s="197"/>
      <c r="Q227" s="197"/>
      <c r="R227" s="197"/>
      <c r="S227" s="197"/>
      <c r="T227" s="197"/>
      <c r="U227" s="197"/>
      <c r="V227" s="197">
        <v>0.1</v>
      </c>
      <c r="W227" s="197"/>
      <c r="X227" s="197">
        <v>0.15</v>
      </c>
      <c r="Y227" s="197"/>
      <c r="Z227" s="197">
        <v>0.2</v>
      </c>
      <c r="AA227" s="197"/>
      <c r="AB227" s="197">
        <v>0.2</v>
      </c>
      <c r="AC227" s="197"/>
      <c r="AD227" s="197">
        <v>0.2</v>
      </c>
      <c r="AE227" s="197"/>
      <c r="AF227" s="197">
        <v>0.15</v>
      </c>
      <c r="AG227" s="197"/>
      <c r="AH227" s="197">
        <f t="shared" si="15"/>
        <v>1</v>
      </c>
      <c r="AI227" s="44">
        <f t="shared" si="15"/>
        <v>0</v>
      </c>
      <c r="AJ227" s="192" t="s">
        <v>551</v>
      </c>
      <c r="AK227" s="302"/>
      <c r="AL227" s="270"/>
      <c r="AM227" s="189" t="s">
        <v>305</v>
      </c>
      <c r="AN227" s="189" t="s">
        <v>306</v>
      </c>
      <c r="AO227" s="189" t="s">
        <v>575</v>
      </c>
      <c r="AP227" s="25" t="s">
        <v>307</v>
      </c>
      <c r="AQ227" s="72"/>
    </row>
    <row r="228" spans="1:43" s="46" customFormat="1" ht="42.75" x14ac:dyDescent="0.25">
      <c r="A228" s="42" t="s">
        <v>41</v>
      </c>
      <c r="B228" s="43" t="s">
        <v>437</v>
      </c>
      <c r="C228" s="43">
        <v>424</v>
      </c>
      <c r="D228" s="192" t="s">
        <v>589</v>
      </c>
      <c r="E228" s="192" t="s">
        <v>590</v>
      </c>
      <c r="F228" s="23">
        <v>44682</v>
      </c>
      <c r="G228" s="23">
        <v>44895</v>
      </c>
      <c r="H228" s="264">
        <f>+I228+I230+I231+I232+I233</f>
        <v>1</v>
      </c>
      <c r="I228" s="197">
        <v>0.2</v>
      </c>
      <c r="J228" s="197"/>
      <c r="K228" s="197"/>
      <c r="L228" s="197"/>
      <c r="M228" s="197"/>
      <c r="N228" s="197"/>
      <c r="O228" s="197"/>
      <c r="P228" s="197"/>
      <c r="Q228" s="197"/>
      <c r="R228" s="197">
        <v>0.2</v>
      </c>
      <c r="S228" s="197"/>
      <c r="T228" s="197">
        <v>0.2</v>
      </c>
      <c r="U228" s="197"/>
      <c r="V228" s="197">
        <v>0.2</v>
      </c>
      <c r="W228" s="197"/>
      <c r="X228" s="197">
        <v>0.2</v>
      </c>
      <c r="Y228" s="197"/>
      <c r="Z228" s="197">
        <v>0.1</v>
      </c>
      <c r="AA228" s="197"/>
      <c r="AB228" s="197">
        <v>0.05</v>
      </c>
      <c r="AC228" s="197"/>
      <c r="AD228" s="197">
        <v>0.05</v>
      </c>
      <c r="AE228" s="197"/>
      <c r="AF228" s="197"/>
      <c r="AG228" s="197"/>
      <c r="AH228" s="197">
        <f t="shared" si="15"/>
        <v>1</v>
      </c>
      <c r="AI228" s="44">
        <f t="shared" si="15"/>
        <v>0</v>
      </c>
      <c r="AJ228" s="192" t="s">
        <v>543</v>
      </c>
      <c r="AK228" s="290">
        <v>1845</v>
      </c>
      <c r="AL228" s="270"/>
      <c r="AM228" s="189" t="s">
        <v>305</v>
      </c>
      <c r="AN228" s="189" t="s">
        <v>591</v>
      </c>
      <c r="AO228" s="189" t="s">
        <v>575</v>
      </c>
      <c r="AP228" s="25" t="s">
        <v>307</v>
      </c>
      <c r="AQ228" s="72"/>
    </row>
    <row r="229" spans="1:43" s="46" customFormat="1" ht="42.75" x14ac:dyDescent="0.25">
      <c r="A229" s="42" t="s">
        <v>41</v>
      </c>
      <c r="B229" s="43" t="s">
        <v>437</v>
      </c>
      <c r="C229" s="43">
        <v>424</v>
      </c>
      <c r="D229" s="192" t="s">
        <v>589</v>
      </c>
      <c r="E229" s="192" t="s">
        <v>592</v>
      </c>
      <c r="F229" s="23">
        <v>44684</v>
      </c>
      <c r="G229" s="23">
        <v>44804</v>
      </c>
      <c r="H229" s="265"/>
      <c r="I229" s="197">
        <v>0.2</v>
      </c>
      <c r="J229" s="197"/>
      <c r="K229" s="197"/>
      <c r="L229" s="197"/>
      <c r="M229" s="197"/>
      <c r="N229" s="197"/>
      <c r="O229" s="197"/>
      <c r="P229" s="197"/>
      <c r="Q229" s="197"/>
      <c r="R229" s="197">
        <v>0.1</v>
      </c>
      <c r="S229" s="197"/>
      <c r="T229" s="197">
        <v>0.1</v>
      </c>
      <c r="U229" s="197"/>
      <c r="V229" s="197">
        <v>0.1</v>
      </c>
      <c r="W229" s="197"/>
      <c r="X229" s="197">
        <v>0.7</v>
      </c>
      <c r="Y229" s="197"/>
      <c r="Z229" s="197"/>
      <c r="AA229" s="197"/>
      <c r="AB229" s="197"/>
      <c r="AC229" s="197"/>
      <c r="AD229" s="197"/>
      <c r="AE229" s="197"/>
      <c r="AF229" s="197"/>
      <c r="AG229" s="197"/>
      <c r="AH229" s="197">
        <f t="shared" si="15"/>
        <v>1</v>
      </c>
      <c r="AI229" s="44">
        <f t="shared" si="15"/>
        <v>0</v>
      </c>
      <c r="AJ229" s="192" t="s">
        <v>593</v>
      </c>
      <c r="AK229" s="291"/>
      <c r="AL229" s="270"/>
      <c r="AM229" s="189" t="s">
        <v>305</v>
      </c>
      <c r="AN229" s="189" t="s">
        <v>591</v>
      </c>
      <c r="AO229" s="189" t="s">
        <v>575</v>
      </c>
      <c r="AP229" s="25" t="s">
        <v>307</v>
      </c>
      <c r="AQ229" s="72"/>
    </row>
    <row r="230" spans="1:43" s="46" customFormat="1" ht="42.75" x14ac:dyDescent="0.25">
      <c r="A230" s="42" t="s">
        <v>41</v>
      </c>
      <c r="B230" s="43" t="s">
        <v>437</v>
      </c>
      <c r="C230" s="43">
        <v>424</v>
      </c>
      <c r="D230" s="192" t="s">
        <v>589</v>
      </c>
      <c r="E230" s="192" t="s">
        <v>594</v>
      </c>
      <c r="F230" s="23">
        <v>44621</v>
      </c>
      <c r="G230" s="23">
        <v>44742</v>
      </c>
      <c r="H230" s="265"/>
      <c r="I230" s="197">
        <v>0.05</v>
      </c>
      <c r="J230" s="197"/>
      <c r="K230" s="197"/>
      <c r="L230" s="197"/>
      <c r="M230" s="197"/>
      <c r="N230" s="197">
        <v>0.2</v>
      </c>
      <c r="O230" s="197"/>
      <c r="P230" s="197">
        <v>0.2</v>
      </c>
      <c r="Q230" s="197"/>
      <c r="R230" s="197">
        <v>0.3</v>
      </c>
      <c r="S230" s="197"/>
      <c r="T230" s="197">
        <v>0.3</v>
      </c>
      <c r="U230" s="197"/>
      <c r="V230" s="197"/>
      <c r="W230" s="197"/>
      <c r="X230" s="197"/>
      <c r="Y230" s="197"/>
      <c r="Z230" s="197"/>
      <c r="AA230" s="197"/>
      <c r="AB230" s="197"/>
      <c r="AC230" s="197"/>
      <c r="AD230" s="197"/>
      <c r="AE230" s="197"/>
      <c r="AF230" s="197"/>
      <c r="AG230" s="197"/>
      <c r="AH230" s="197">
        <f t="shared" si="15"/>
        <v>1</v>
      </c>
      <c r="AI230" s="44">
        <f t="shared" si="15"/>
        <v>0</v>
      </c>
      <c r="AJ230" s="192" t="s">
        <v>545</v>
      </c>
      <c r="AK230" s="291"/>
      <c r="AL230" s="270"/>
      <c r="AM230" s="189" t="s">
        <v>305</v>
      </c>
      <c r="AN230" s="189" t="s">
        <v>591</v>
      </c>
      <c r="AO230" s="189" t="s">
        <v>575</v>
      </c>
      <c r="AP230" s="25" t="s">
        <v>307</v>
      </c>
      <c r="AQ230" s="72"/>
    </row>
    <row r="231" spans="1:43" s="46" customFormat="1" ht="71.25" x14ac:dyDescent="0.25">
      <c r="A231" s="42" t="s">
        <v>41</v>
      </c>
      <c r="B231" s="43" t="s">
        <v>437</v>
      </c>
      <c r="C231" s="43">
        <v>424</v>
      </c>
      <c r="D231" s="192" t="s">
        <v>589</v>
      </c>
      <c r="E231" s="192" t="s">
        <v>595</v>
      </c>
      <c r="F231" s="23">
        <v>44621</v>
      </c>
      <c r="G231" s="23">
        <v>44895</v>
      </c>
      <c r="H231" s="265"/>
      <c r="I231" s="197">
        <v>0.3</v>
      </c>
      <c r="J231" s="197"/>
      <c r="K231" s="197"/>
      <c r="L231" s="197"/>
      <c r="M231" s="197"/>
      <c r="N231" s="197">
        <v>0.2</v>
      </c>
      <c r="O231" s="197"/>
      <c r="P231" s="197">
        <v>0.2</v>
      </c>
      <c r="Q231" s="197"/>
      <c r="R231" s="197">
        <v>0.1</v>
      </c>
      <c r="S231" s="197"/>
      <c r="T231" s="197">
        <v>0.1</v>
      </c>
      <c r="U231" s="197"/>
      <c r="V231" s="197">
        <v>0.1</v>
      </c>
      <c r="W231" s="197"/>
      <c r="X231" s="197">
        <v>0.1</v>
      </c>
      <c r="Y231" s="197"/>
      <c r="Z231" s="197">
        <v>0.1</v>
      </c>
      <c r="AA231" s="197"/>
      <c r="AB231" s="197">
        <v>0.05</v>
      </c>
      <c r="AC231" s="197"/>
      <c r="AD231" s="197">
        <v>0.05</v>
      </c>
      <c r="AE231" s="197"/>
      <c r="AF231" s="197"/>
      <c r="AG231" s="197"/>
      <c r="AH231" s="197">
        <f t="shared" si="15"/>
        <v>1</v>
      </c>
      <c r="AI231" s="44">
        <f t="shared" si="15"/>
        <v>0</v>
      </c>
      <c r="AJ231" s="192" t="s">
        <v>460</v>
      </c>
      <c r="AK231" s="291"/>
      <c r="AL231" s="270"/>
      <c r="AM231" s="189" t="s">
        <v>305</v>
      </c>
      <c r="AN231" s="189" t="s">
        <v>591</v>
      </c>
      <c r="AO231" s="189" t="s">
        <v>575</v>
      </c>
      <c r="AP231" s="25" t="s">
        <v>307</v>
      </c>
      <c r="AQ231" s="72"/>
    </row>
    <row r="232" spans="1:43" s="46" customFormat="1" ht="114" x14ac:dyDescent="0.25">
      <c r="A232" s="42" t="s">
        <v>41</v>
      </c>
      <c r="B232" s="43" t="s">
        <v>437</v>
      </c>
      <c r="C232" s="43">
        <v>424</v>
      </c>
      <c r="D232" s="192" t="s">
        <v>589</v>
      </c>
      <c r="E232" s="192" t="s">
        <v>596</v>
      </c>
      <c r="F232" s="23">
        <v>44593</v>
      </c>
      <c r="G232" s="23">
        <v>44895</v>
      </c>
      <c r="H232" s="265"/>
      <c r="I232" s="197">
        <v>0.4</v>
      </c>
      <c r="J232" s="197"/>
      <c r="K232" s="197"/>
      <c r="L232" s="197">
        <v>0.1</v>
      </c>
      <c r="M232" s="197"/>
      <c r="N232" s="197">
        <v>0.1</v>
      </c>
      <c r="O232" s="197"/>
      <c r="P232" s="197">
        <v>0.1</v>
      </c>
      <c r="Q232" s="197"/>
      <c r="R232" s="197">
        <v>0.1</v>
      </c>
      <c r="S232" s="197"/>
      <c r="T232" s="197">
        <v>0.1</v>
      </c>
      <c r="U232" s="197"/>
      <c r="V232" s="197">
        <v>0.1</v>
      </c>
      <c r="W232" s="197"/>
      <c r="X232" s="197">
        <v>0.1</v>
      </c>
      <c r="Y232" s="197"/>
      <c r="Z232" s="197">
        <v>0.1</v>
      </c>
      <c r="AA232" s="197"/>
      <c r="AB232" s="197">
        <v>0.1</v>
      </c>
      <c r="AC232" s="197"/>
      <c r="AD232" s="197">
        <v>0.1</v>
      </c>
      <c r="AE232" s="197"/>
      <c r="AF232" s="197"/>
      <c r="AG232" s="197"/>
      <c r="AH232" s="197">
        <f t="shared" si="15"/>
        <v>0.99999999999999989</v>
      </c>
      <c r="AI232" s="44">
        <f t="shared" si="15"/>
        <v>0</v>
      </c>
      <c r="AJ232" s="192" t="s">
        <v>597</v>
      </c>
      <c r="AK232" s="291"/>
      <c r="AL232" s="270"/>
      <c r="AM232" s="189" t="s">
        <v>305</v>
      </c>
      <c r="AN232" s="189" t="s">
        <v>591</v>
      </c>
      <c r="AO232" s="189" t="s">
        <v>575</v>
      </c>
      <c r="AP232" s="25" t="s">
        <v>307</v>
      </c>
      <c r="AQ232" s="72"/>
    </row>
    <row r="233" spans="1:43" s="46" customFormat="1" ht="57" x14ac:dyDescent="0.25">
      <c r="A233" s="42" t="s">
        <v>41</v>
      </c>
      <c r="B233" s="43" t="s">
        <v>437</v>
      </c>
      <c r="C233" s="43">
        <v>424</v>
      </c>
      <c r="D233" s="192" t="s">
        <v>589</v>
      </c>
      <c r="E233" s="192" t="s">
        <v>598</v>
      </c>
      <c r="F233" s="23">
        <v>44774</v>
      </c>
      <c r="G233" s="23">
        <v>44803</v>
      </c>
      <c r="H233" s="266"/>
      <c r="I233" s="197">
        <v>0.05</v>
      </c>
      <c r="J233" s="197"/>
      <c r="K233" s="197"/>
      <c r="L233" s="197"/>
      <c r="M233" s="197"/>
      <c r="N233" s="197"/>
      <c r="O233" s="197"/>
      <c r="P233" s="197"/>
      <c r="Q233" s="197"/>
      <c r="R233" s="197"/>
      <c r="S233" s="197"/>
      <c r="T233" s="197"/>
      <c r="U233" s="197"/>
      <c r="V233" s="197"/>
      <c r="W233" s="197"/>
      <c r="X233" s="197">
        <v>1</v>
      </c>
      <c r="Y233" s="197"/>
      <c r="Z233" s="197"/>
      <c r="AA233" s="197"/>
      <c r="AB233" s="197"/>
      <c r="AC233" s="197"/>
      <c r="AD233" s="197"/>
      <c r="AE233" s="197"/>
      <c r="AF233" s="197"/>
      <c r="AG233" s="197"/>
      <c r="AH233" s="197">
        <f t="shared" ref="AH233:AI250" si="16">+J233+L233+N233+P233+R233+T233+V233+X233+Z233+AB233+AD233+AF233</f>
        <v>1</v>
      </c>
      <c r="AI233" s="44">
        <f t="shared" si="16"/>
        <v>0</v>
      </c>
      <c r="AJ233" s="192" t="s">
        <v>551</v>
      </c>
      <c r="AK233" s="292"/>
      <c r="AL233" s="277"/>
      <c r="AM233" s="189" t="s">
        <v>305</v>
      </c>
      <c r="AN233" s="189" t="s">
        <v>591</v>
      </c>
      <c r="AO233" s="189" t="s">
        <v>575</v>
      </c>
      <c r="AP233" s="25" t="s">
        <v>307</v>
      </c>
      <c r="AQ233" s="72"/>
    </row>
    <row r="234" spans="1:43" s="46" customFormat="1" ht="48" customHeight="1" x14ac:dyDescent="0.25">
      <c r="A234" s="42" t="s">
        <v>41</v>
      </c>
      <c r="B234" s="43" t="s">
        <v>437</v>
      </c>
      <c r="C234" s="43">
        <v>424</v>
      </c>
      <c r="D234" s="192" t="s">
        <v>599</v>
      </c>
      <c r="E234" s="192" t="s">
        <v>600</v>
      </c>
      <c r="F234" s="23">
        <v>44593</v>
      </c>
      <c r="G234" s="23">
        <v>44408</v>
      </c>
      <c r="H234" s="196">
        <v>1</v>
      </c>
      <c r="I234" s="194">
        <v>1</v>
      </c>
      <c r="J234" s="195"/>
      <c r="K234" s="195"/>
      <c r="L234" s="194">
        <v>0.1</v>
      </c>
      <c r="M234" s="195"/>
      <c r="N234" s="194">
        <v>0.15</v>
      </c>
      <c r="O234" s="195"/>
      <c r="P234" s="194">
        <v>0.15</v>
      </c>
      <c r="Q234" s="195"/>
      <c r="R234" s="194">
        <v>0.2</v>
      </c>
      <c r="S234" s="195"/>
      <c r="T234" s="194">
        <v>0.2</v>
      </c>
      <c r="U234" s="195"/>
      <c r="V234" s="194">
        <v>0.2</v>
      </c>
      <c r="W234" s="195"/>
      <c r="X234" s="195"/>
      <c r="Y234" s="195"/>
      <c r="Z234" s="195"/>
      <c r="AA234" s="195"/>
      <c r="AB234" s="195"/>
      <c r="AC234" s="195"/>
      <c r="AD234" s="195"/>
      <c r="AE234" s="195"/>
      <c r="AF234" s="195"/>
      <c r="AG234" s="195"/>
      <c r="AH234" s="197">
        <f>+J234+L234+N234+P234+R234+T234+V234+X234+Z234+AB234+AD234+AF234</f>
        <v>1</v>
      </c>
      <c r="AI234" s="44">
        <f>+K234+M234+O234+Q234+S234+U234+W234+Y234+AA234+AC234+AE234+AG234</f>
        <v>0</v>
      </c>
      <c r="AJ234" s="192" t="s">
        <v>601</v>
      </c>
      <c r="AK234" s="195">
        <v>27.5</v>
      </c>
      <c r="AL234" s="66">
        <v>45000000</v>
      </c>
      <c r="AM234" s="189" t="s">
        <v>305</v>
      </c>
      <c r="AN234" s="189" t="s">
        <v>306</v>
      </c>
      <c r="AO234" s="189" t="s">
        <v>575</v>
      </c>
      <c r="AP234" s="25" t="s">
        <v>307</v>
      </c>
      <c r="AQ234" s="72"/>
    </row>
    <row r="235" spans="1:43" s="46" customFormat="1" ht="42.75" x14ac:dyDescent="0.25">
      <c r="A235" s="42" t="s">
        <v>41</v>
      </c>
      <c r="B235" s="43" t="s">
        <v>437</v>
      </c>
      <c r="C235" s="43">
        <v>424</v>
      </c>
      <c r="D235" s="192" t="s">
        <v>602</v>
      </c>
      <c r="E235" s="192" t="s">
        <v>603</v>
      </c>
      <c r="F235" s="23">
        <v>44501</v>
      </c>
      <c r="G235" s="23">
        <v>44895</v>
      </c>
      <c r="H235" s="264">
        <f>+I235+I236+I237+I238+I239+I240+I241+I242</f>
        <v>1</v>
      </c>
      <c r="I235" s="197">
        <v>0.1</v>
      </c>
      <c r="J235" s="197"/>
      <c r="K235" s="197"/>
      <c r="L235" s="197"/>
      <c r="M235" s="197"/>
      <c r="N235" s="197"/>
      <c r="O235" s="197"/>
      <c r="P235" s="197"/>
      <c r="Q235" s="197"/>
      <c r="R235" s="197"/>
      <c r="S235" s="197"/>
      <c r="T235" s="197"/>
      <c r="U235" s="197"/>
      <c r="V235" s="197"/>
      <c r="W235" s="197"/>
      <c r="X235" s="197"/>
      <c r="Y235" s="197"/>
      <c r="Z235" s="197"/>
      <c r="AA235" s="197"/>
      <c r="AB235" s="197"/>
      <c r="AC235" s="197"/>
      <c r="AD235" s="197">
        <v>1</v>
      </c>
      <c r="AE235" s="197"/>
      <c r="AF235" s="197"/>
      <c r="AG235" s="197"/>
      <c r="AH235" s="197">
        <f t="shared" si="16"/>
        <v>1</v>
      </c>
      <c r="AI235" s="44">
        <f>+K235+M235+O235+Q235+S235+U235+W235+Y235+AA235+AC235+AE235+AG235</f>
        <v>0</v>
      </c>
      <c r="AJ235" s="192" t="s">
        <v>604</v>
      </c>
      <c r="AK235" s="195" t="s">
        <v>82</v>
      </c>
      <c r="AL235" s="195" t="s">
        <v>82</v>
      </c>
      <c r="AM235" s="189" t="s">
        <v>305</v>
      </c>
      <c r="AN235" s="189" t="s">
        <v>306</v>
      </c>
      <c r="AO235" s="189" t="s">
        <v>575</v>
      </c>
      <c r="AP235" s="25" t="s">
        <v>307</v>
      </c>
      <c r="AQ235" s="72"/>
    </row>
    <row r="236" spans="1:43" s="46" customFormat="1" ht="42.75" x14ac:dyDescent="0.25">
      <c r="A236" s="42" t="s">
        <v>41</v>
      </c>
      <c r="B236" s="43" t="s">
        <v>437</v>
      </c>
      <c r="C236" s="43">
        <v>424</v>
      </c>
      <c r="D236" s="192" t="s">
        <v>602</v>
      </c>
      <c r="E236" s="192" t="s">
        <v>605</v>
      </c>
      <c r="F236" s="23">
        <v>44774</v>
      </c>
      <c r="G236" s="23">
        <v>44803</v>
      </c>
      <c r="H236" s="265"/>
      <c r="I236" s="197">
        <v>0.1</v>
      </c>
      <c r="J236" s="197"/>
      <c r="K236" s="197"/>
      <c r="L236" s="197"/>
      <c r="M236" s="197"/>
      <c r="N236" s="197"/>
      <c r="O236" s="197"/>
      <c r="P236" s="197"/>
      <c r="Q236" s="197"/>
      <c r="R236" s="197"/>
      <c r="S236" s="197"/>
      <c r="T236" s="197"/>
      <c r="U236" s="197"/>
      <c r="V236" s="197"/>
      <c r="W236" s="197"/>
      <c r="X236" s="197">
        <v>1</v>
      </c>
      <c r="Y236" s="197"/>
      <c r="Z236" s="197"/>
      <c r="AA236" s="197"/>
      <c r="AB236" s="197"/>
      <c r="AC236" s="197"/>
      <c r="AD236" s="197"/>
      <c r="AE236" s="197"/>
      <c r="AF236" s="197"/>
      <c r="AG236" s="197"/>
      <c r="AH236" s="197">
        <f t="shared" si="16"/>
        <v>1</v>
      </c>
      <c r="AI236" s="44">
        <f t="shared" si="16"/>
        <v>0</v>
      </c>
      <c r="AJ236" s="192" t="s">
        <v>604</v>
      </c>
      <c r="AK236" s="195" t="s">
        <v>82</v>
      </c>
      <c r="AL236" s="195" t="s">
        <v>82</v>
      </c>
      <c r="AM236" s="189" t="s">
        <v>305</v>
      </c>
      <c r="AN236" s="189" t="s">
        <v>306</v>
      </c>
      <c r="AO236" s="189" t="s">
        <v>575</v>
      </c>
      <c r="AP236" s="25" t="s">
        <v>307</v>
      </c>
      <c r="AQ236" s="72"/>
    </row>
    <row r="237" spans="1:43" s="46" customFormat="1" ht="42.75" x14ac:dyDescent="0.25">
      <c r="A237" s="42" t="s">
        <v>41</v>
      </c>
      <c r="B237" s="43" t="s">
        <v>437</v>
      </c>
      <c r="C237" s="43">
        <v>424</v>
      </c>
      <c r="D237" s="192" t="s">
        <v>602</v>
      </c>
      <c r="E237" s="192" t="s">
        <v>606</v>
      </c>
      <c r="F237" s="23">
        <v>44652</v>
      </c>
      <c r="G237" s="23">
        <v>44681</v>
      </c>
      <c r="H237" s="265"/>
      <c r="I237" s="197">
        <v>0.2</v>
      </c>
      <c r="J237" s="197"/>
      <c r="K237" s="197"/>
      <c r="L237" s="197"/>
      <c r="M237" s="197"/>
      <c r="N237" s="197"/>
      <c r="O237" s="197"/>
      <c r="P237" s="197">
        <v>1</v>
      </c>
      <c r="Q237" s="197"/>
      <c r="R237" s="197"/>
      <c r="S237" s="197"/>
      <c r="T237" s="197"/>
      <c r="U237" s="197"/>
      <c r="V237" s="197"/>
      <c r="W237" s="197"/>
      <c r="X237" s="197"/>
      <c r="Y237" s="197"/>
      <c r="Z237" s="197"/>
      <c r="AA237" s="197"/>
      <c r="AB237" s="197"/>
      <c r="AC237" s="197"/>
      <c r="AD237" s="197"/>
      <c r="AE237" s="197"/>
      <c r="AF237" s="197"/>
      <c r="AG237" s="197"/>
      <c r="AH237" s="197">
        <f>+J237+L237+N237+P237+R237+T237+V237+X237+Z237+AB237+AD237+AF237</f>
        <v>1</v>
      </c>
      <c r="AI237" s="44">
        <f t="shared" si="16"/>
        <v>0</v>
      </c>
      <c r="AJ237" s="192" t="s">
        <v>607</v>
      </c>
      <c r="AK237" s="195" t="s">
        <v>82</v>
      </c>
      <c r="AL237" s="195" t="s">
        <v>82</v>
      </c>
      <c r="AM237" s="189" t="s">
        <v>305</v>
      </c>
      <c r="AN237" s="189" t="s">
        <v>306</v>
      </c>
      <c r="AO237" s="189" t="s">
        <v>575</v>
      </c>
      <c r="AP237" s="25" t="s">
        <v>307</v>
      </c>
      <c r="AQ237" s="72"/>
    </row>
    <row r="238" spans="1:43" s="46" customFormat="1" ht="42.75" x14ac:dyDescent="0.25">
      <c r="A238" s="42" t="s">
        <v>41</v>
      </c>
      <c r="B238" s="43" t="s">
        <v>437</v>
      </c>
      <c r="C238" s="43">
        <v>424</v>
      </c>
      <c r="D238" s="192" t="s">
        <v>602</v>
      </c>
      <c r="E238" s="192" t="s">
        <v>608</v>
      </c>
      <c r="F238" s="23">
        <v>44743</v>
      </c>
      <c r="G238" s="23">
        <v>44773</v>
      </c>
      <c r="H238" s="265"/>
      <c r="I238" s="197">
        <v>0.2</v>
      </c>
      <c r="J238" s="197"/>
      <c r="K238" s="197"/>
      <c r="L238" s="197"/>
      <c r="M238" s="197"/>
      <c r="N238" s="197"/>
      <c r="O238" s="197"/>
      <c r="P238" s="197"/>
      <c r="Q238" s="197"/>
      <c r="R238" s="197"/>
      <c r="S238" s="197"/>
      <c r="T238" s="197"/>
      <c r="U238" s="197"/>
      <c r="V238" s="197">
        <v>1</v>
      </c>
      <c r="W238" s="197"/>
      <c r="X238" s="197"/>
      <c r="Y238" s="197"/>
      <c r="Z238" s="197"/>
      <c r="AA238" s="197"/>
      <c r="AB238" s="197"/>
      <c r="AC238" s="197"/>
      <c r="AD238" s="197"/>
      <c r="AE238" s="197"/>
      <c r="AF238" s="197"/>
      <c r="AG238" s="197"/>
      <c r="AH238" s="197">
        <f t="shared" si="16"/>
        <v>1</v>
      </c>
      <c r="AI238" s="44">
        <f t="shared" si="16"/>
        <v>0</v>
      </c>
      <c r="AJ238" s="192" t="s">
        <v>607</v>
      </c>
      <c r="AK238" s="195" t="s">
        <v>82</v>
      </c>
      <c r="AL238" s="195" t="s">
        <v>82</v>
      </c>
      <c r="AM238" s="189" t="s">
        <v>305</v>
      </c>
      <c r="AN238" s="189" t="s">
        <v>306</v>
      </c>
      <c r="AO238" s="189" t="s">
        <v>575</v>
      </c>
      <c r="AP238" s="25" t="s">
        <v>307</v>
      </c>
      <c r="AQ238" s="72"/>
    </row>
    <row r="239" spans="1:43" s="46" customFormat="1" ht="42.75" x14ac:dyDescent="0.25">
      <c r="A239" s="42" t="s">
        <v>41</v>
      </c>
      <c r="B239" s="43" t="s">
        <v>437</v>
      </c>
      <c r="C239" s="43">
        <v>424</v>
      </c>
      <c r="D239" s="192" t="s">
        <v>602</v>
      </c>
      <c r="E239" s="192" t="s">
        <v>609</v>
      </c>
      <c r="F239" s="23">
        <v>44713</v>
      </c>
      <c r="G239" s="23">
        <v>44742</v>
      </c>
      <c r="H239" s="265"/>
      <c r="I239" s="197">
        <v>0.1</v>
      </c>
      <c r="J239" s="197"/>
      <c r="K239" s="197"/>
      <c r="L239" s="197"/>
      <c r="M239" s="197"/>
      <c r="N239" s="197"/>
      <c r="O239" s="197"/>
      <c r="P239" s="197"/>
      <c r="Q239" s="197"/>
      <c r="R239" s="197"/>
      <c r="S239" s="197"/>
      <c r="T239" s="197">
        <v>1</v>
      </c>
      <c r="U239" s="197"/>
      <c r="V239" s="197"/>
      <c r="W239" s="197"/>
      <c r="X239" s="197"/>
      <c r="Y239" s="197"/>
      <c r="Z239" s="197"/>
      <c r="AA239" s="197"/>
      <c r="AB239" s="197"/>
      <c r="AC239" s="197"/>
      <c r="AD239" s="197"/>
      <c r="AE239" s="197"/>
      <c r="AF239" s="197"/>
      <c r="AG239" s="197"/>
      <c r="AH239" s="197">
        <f t="shared" si="16"/>
        <v>1</v>
      </c>
      <c r="AI239" s="44">
        <f t="shared" si="16"/>
        <v>0</v>
      </c>
      <c r="AJ239" s="192" t="s">
        <v>610</v>
      </c>
      <c r="AK239" s="195" t="s">
        <v>82</v>
      </c>
      <c r="AL239" s="195" t="s">
        <v>82</v>
      </c>
      <c r="AM239" s="189" t="s">
        <v>305</v>
      </c>
      <c r="AN239" s="189" t="s">
        <v>306</v>
      </c>
      <c r="AO239" s="189" t="s">
        <v>575</v>
      </c>
      <c r="AP239" s="25" t="s">
        <v>307</v>
      </c>
      <c r="AQ239" s="72"/>
    </row>
    <row r="240" spans="1:43" s="46" customFormat="1" ht="57.75" customHeight="1" x14ac:dyDescent="0.25">
      <c r="A240" s="42" t="s">
        <v>41</v>
      </c>
      <c r="B240" s="43" t="s">
        <v>437</v>
      </c>
      <c r="C240" s="43">
        <v>424</v>
      </c>
      <c r="D240" s="192" t="s">
        <v>602</v>
      </c>
      <c r="E240" s="192" t="s">
        <v>611</v>
      </c>
      <c r="F240" s="23">
        <v>44805</v>
      </c>
      <c r="G240" s="23">
        <v>44834</v>
      </c>
      <c r="H240" s="265"/>
      <c r="I240" s="197">
        <v>0.1</v>
      </c>
      <c r="J240" s="197"/>
      <c r="K240" s="197"/>
      <c r="L240" s="197"/>
      <c r="M240" s="197"/>
      <c r="N240" s="197"/>
      <c r="O240" s="197"/>
      <c r="P240" s="197"/>
      <c r="Q240" s="197"/>
      <c r="R240" s="197"/>
      <c r="S240" s="197"/>
      <c r="T240" s="197"/>
      <c r="U240" s="197"/>
      <c r="V240" s="197"/>
      <c r="W240" s="197"/>
      <c r="X240" s="197"/>
      <c r="Y240" s="197"/>
      <c r="Z240" s="197">
        <v>1</v>
      </c>
      <c r="AA240" s="197"/>
      <c r="AB240" s="197"/>
      <c r="AC240" s="197"/>
      <c r="AD240" s="197"/>
      <c r="AE240" s="197"/>
      <c r="AF240" s="197"/>
      <c r="AG240" s="197"/>
      <c r="AH240" s="197">
        <f t="shared" si="16"/>
        <v>1</v>
      </c>
      <c r="AI240" s="44">
        <f t="shared" si="16"/>
        <v>0</v>
      </c>
      <c r="AJ240" s="192" t="s">
        <v>610</v>
      </c>
      <c r="AK240" s="195" t="s">
        <v>82</v>
      </c>
      <c r="AL240" s="195" t="s">
        <v>82</v>
      </c>
      <c r="AM240" s="189" t="s">
        <v>305</v>
      </c>
      <c r="AN240" s="189" t="s">
        <v>306</v>
      </c>
      <c r="AO240" s="189" t="s">
        <v>575</v>
      </c>
      <c r="AP240" s="25" t="s">
        <v>307</v>
      </c>
      <c r="AQ240" s="72"/>
    </row>
    <row r="241" spans="1:43" s="46" customFormat="1" ht="42.75" x14ac:dyDescent="0.25">
      <c r="A241" s="42" t="s">
        <v>41</v>
      </c>
      <c r="B241" s="43" t="s">
        <v>437</v>
      </c>
      <c r="C241" s="43">
        <v>424</v>
      </c>
      <c r="D241" s="192" t="s">
        <v>602</v>
      </c>
      <c r="E241" s="192" t="s">
        <v>571</v>
      </c>
      <c r="F241" s="23">
        <v>44713</v>
      </c>
      <c r="G241" s="23">
        <v>44742</v>
      </c>
      <c r="H241" s="265"/>
      <c r="I241" s="194">
        <v>0.1</v>
      </c>
      <c r="J241" s="195"/>
      <c r="K241" s="195"/>
      <c r="L241" s="195"/>
      <c r="M241" s="195"/>
      <c r="N241" s="195"/>
      <c r="O241" s="195"/>
      <c r="P241" s="195"/>
      <c r="Q241" s="195"/>
      <c r="R241" s="195"/>
      <c r="S241" s="195"/>
      <c r="T241" s="194">
        <v>1</v>
      </c>
      <c r="U241" s="195"/>
      <c r="V241" s="195"/>
      <c r="W241" s="195"/>
      <c r="X241" s="195"/>
      <c r="Y241" s="195"/>
      <c r="Z241" s="195"/>
      <c r="AA241" s="195"/>
      <c r="AB241" s="195"/>
      <c r="AC241" s="195"/>
      <c r="AD241" s="195"/>
      <c r="AE241" s="195"/>
      <c r="AF241" s="195"/>
      <c r="AG241" s="195"/>
      <c r="AH241" s="197">
        <f t="shared" si="16"/>
        <v>1</v>
      </c>
      <c r="AI241" s="44">
        <f t="shared" si="16"/>
        <v>0</v>
      </c>
      <c r="AJ241" s="192" t="s">
        <v>522</v>
      </c>
      <c r="AK241" s="195" t="s">
        <v>82</v>
      </c>
      <c r="AL241" s="195" t="s">
        <v>82</v>
      </c>
      <c r="AM241" s="189" t="s">
        <v>305</v>
      </c>
      <c r="AN241" s="189" t="s">
        <v>306</v>
      </c>
      <c r="AO241" s="189" t="s">
        <v>575</v>
      </c>
      <c r="AP241" s="25" t="s">
        <v>307</v>
      </c>
      <c r="AQ241" s="72"/>
    </row>
    <row r="242" spans="1:43" s="46" customFormat="1" ht="42.75" x14ac:dyDescent="0.25">
      <c r="A242" s="42" t="s">
        <v>41</v>
      </c>
      <c r="B242" s="43" t="s">
        <v>437</v>
      </c>
      <c r="C242" s="43">
        <v>424</v>
      </c>
      <c r="D242" s="50" t="s">
        <v>602</v>
      </c>
      <c r="E242" s="50" t="s">
        <v>612</v>
      </c>
      <c r="F242" s="23">
        <v>44593</v>
      </c>
      <c r="G242" s="23">
        <v>44907</v>
      </c>
      <c r="H242" s="266"/>
      <c r="I242" s="194">
        <v>0.1</v>
      </c>
      <c r="J242" s="197"/>
      <c r="K242" s="197"/>
      <c r="L242" s="197">
        <v>0.05</v>
      </c>
      <c r="M242" s="197"/>
      <c r="N242" s="197">
        <v>0.1</v>
      </c>
      <c r="O242" s="197"/>
      <c r="P242" s="197">
        <v>0.1</v>
      </c>
      <c r="Q242" s="197"/>
      <c r="R242" s="197">
        <v>0.1</v>
      </c>
      <c r="S242" s="197"/>
      <c r="T242" s="197">
        <v>0.1</v>
      </c>
      <c r="U242" s="197"/>
      <c r="V242" s="197">
        <v>0.1</v>
      </c>
      <c r="W242" s="197"/>
      <c r="X242" s="197">
        <v>0.1</v>
      </c>
      <c r="Y242" s="197"/>
      <c r="Z242" s="197">
        <v>0.1</v>
      </c>
      <c r="AA242" s="197"/>
      <c r="AB242" s="197">
        <v>0.1</v>
      </c>
      <c r="AC242" s="197"/>
      <c r="AD242" s="197">
        <v>0.1</v>
      </c>
      <c r="AE242" s="197"/>
      <c r="AF242" s="197">
        <v>0.05</v>
      </c>
      <c r="AG242" s="197"/>
      <c r="AH242" s="197">
        <f t="shared" si="16"/>
        <v>0.99999999999999989</v>
      </c>
      <c r="AI242" s="44">
        <f t="shared" si="16"/>
        <v>0</v>
      </c>
      <c r="AJ242" s="192" t="s">
        <v>613</v>
      </c>
      <c r="AK242" s="195" t="s">
        <v>82</v>
      </c>
      <c r="AL242" s="195" t="s">
        <v>82</v>
      </c>
      <c r="AM242" s="189" t="s">
        <v>305</v>
      </c>
      <c r="AN242" s="189" t="s">
        <v>306</v>
      </c>
      <c r="AO242" s="189" t="s">
        <v>575</v>
      </c>
      <c r="AP242" s="25" t="s">
        <v>307</v>
      </c>
      <c r="AQ242" s="72"/>
    </row>
    <row r="243" spans="1:43" s="46" customFormat="1" ht="110.25" customHeight="1" x14ac:dyDescent="0.25">
      <c r="A243" s="69" t="s">
        <v>41</v>
      </c>
      <c r="B243" s="70" t="s">
        <v>437</v>
      </c>
      <c r="C243" s="70">
        <v>424</v>
      </c>
      <c r="D243" s="74" t="s">
        <v>602</v>
      </c>
      <c r="E243" s="71" t="s">
        <v>1013</v>
      </c>
      <c r="F243" s="81">
        <v>44774</v>
      </c>
      <c r="G243" s="81">
        <v>44926</v>
      </c>
      <c r="H243" s="218">
        <v>1</v>
      </c>
      <c r="I243" s="68">
        <v>0.1</v>
      </c>
      <c r="J243" s="68"/>
      <c r="K243" s="68"/>
      <c r="L243" s="68"/>
      <c r="M243" s="68"/>
      <c r="N243" s="68"/>
      <c r="O243" s="68"/>
      <c r="P243" s="68"/>
      <c r="Q243" s="68"/>
      <c r="R243" s="68"/>
      <c r="S243" s="68"/>
      <c r="T243" s="68"/>
      <c r="U243" s="68"/>
      <c r="V243" s="68"/>
      <c r="W243" s="68"/>
      <c r="X243" s="68">
        <v>0.2</v>
      </c>
      <c r="Y243" s="68"/>
      <c r="Z243" s="68">
        <v>0.2</v>
      </c>
      <c r="AA243" s="68"/>
      <c r="AB243" s="68">
        <v>0.2</v>
      </c>
      <c r="AC243" s="68"/>
      <c r="AD243" s="68">
        <v>0.2</v>
      </c>
      <c r="AE243" s="68"/>
      <c r="AF243" s="68">
        <v>0.2</v>
      </c>
      <c r="AG243" s="68"/>
      <c r="AH243" s="68">
        <f t="shared" si="16"/>
        <v>1</v>
      </c>
      <c r="AI243" s="77">
        <f t="shared" si="16"/>
        <v>0</v>
      </c>
      <c r="AJ243" s="71" t="s">
        <v>989</v>
      </c>
      <c r="AK243" s="78" t="s">
        <v>82</v>
      </c>
      <c r="AL243" s="80" t="s">
        <v>82</v>
      </c>
      <c r="AM243" s="78" t="s">
        <v>305</v>
      </c>
      <c r="AN243" s="78" t="s">
        <v>306</v>
      </c>
      <c r="AO243" s="78" t="s">
        <v>575</v>
      </c>
      <c r="AP243" s="79" t="s">
        <v>307</v>
      </c>
      <c r="AQ243" s="82" t="s">
        <v>1014</v>
      </c>
    </row>
    <row r="244" spans="1:43" s="46" customFormat="1" ht="142.5" x14ac:dyDescent="0.25">
      <c r="A244" s="42" t="s">
        <v>411</v>
      </c>
      <c r="B244" s="43" t="s">
        <v>412</v>
      </c>
      <c r="C244" s="43">
        <v>326</v>
      </c>
      <c r="D244" s="192" t="s">
        <v>614</v>
      </c>
      <c r="E244" s="192" t="s">
        <v>615</v>
      </c>
      <c r="F244" s="23">
        <v>44562</v>
      </c>
      <c r="G244" s="23">
        <v>44926</v>
      </c>
      <c r="H244" s="191">
        <f>+I244</f>
        <v>1</v>
      </c>
      <c r="I244" s="197">
        <v>1</v>
      </c>
      <c r="J244" s="197">
        <v>8.3333333333333343E-2</v>
      </c>
      <c r="K244" s="197"/>
      <c r="L244" s="197">
        <v>8.3333333333333343E-2</v>
      </c>
      <c r="M244" s="197"/>
      <c r="N244" s="197">
        <v>8.3333333333333343E-2</v>
      </c>
      <c r="O244" s="197"/>
      <c r="P244" s="197">
        <v>8.3333333333333343E-2</v>
      </c>
      <c r="Q244" s="197"/>
      <c r="R244" s="197">
        <v>8.3333333333333343E-2</v>
      </c>
      <c r="S244" s="197"/>
      <c r="T244" s="197">
        <v>8.3333333333333343E-2</v>
      </c>
      <c r="U244" s="197"/>
      <c r="V244" s="197">
        <v>8.3333333333333343E-2</v>
      </c>
      <c r="W244" s="197"/>
      <c r="X244" s="197">
        <v>8.3333333333333343E-2</v>
      </c>
      <c r="Y244" s="197"/>
      <c r="Z244" s="197">
        <v>8.3333333333333343E-2</v>
      </c>
      <c r="AA244" s="197"/>
      <c r="AB244" s="197">
        <v>8.3333333333333343E-2</v>
      </c>
      <c r="AC244" s="197"/>
      <c r="AD244" s="197">
        <v>8.3333333333333343E-2</v>
      </c>
      <c r="AE244" s="197"/>
      <c r="AF244" s="197">
        <v>8.3333333333333343E-2</v>
      </c>
      <c r="AG244" s="197"/>
      <c r="AH244" s="197">
        <f t="shared" si="16"/>
        <v>1.0000000000000002</v>
      </c>
      <c r="AI244" s="44">
        <f t="shared" si="16"/>
        <v>0</v>
      </c>
      <c r="AJ244" s="192" t="s">
        <v>616</v>
      </c>
      <c r="AK244" s="189">
        <v>17</v>
      </c>
      <c r="AL244" s="269">
        <v>396377767</v>
      </c>
      <c r="AM244" s="189" t="s">
        <v>617</v>
      </c>
      <c r="AN244" s="189" t="s">
        <v>618</v>
      </c>
      <c r="AO244" s="25" t="s">
        <v>619</v>
      </c>
      <c r="AP244" s="25" t="s">
        <v>416</v>
      </c>
      <c r="AQ244" s="72"/>
    </row>
    <row r="245" spans="1:43" s="46" customFormat="1" ht="57" customHeight="1" x14ac:dyDescent="0.25">
      <c r="A245" s="42" t="s">
        <v>411</v>
      </c>
      <c r="B245" s="43" t="s">
        <v>412</v>
      </c>
      <c r="C245" s="43">
        <v>326</v>
      </c>
      <c r="D245" s="192" t="s">
        <v>620</v>
      </c>
      <c r="E245" s="192" t="s">
        <v>621</v>
      </c>
      <c r="F245" s="23">
        <v>44713</v>
      </c>
      <c r="G245" s="23">
        <v>44926</v>
      </c>
      <c r="H245" s="271">
        <f>+I245+I246</f>
        <v>1</v>
      </c>
      <c r="I245" s="197">
        <v>0.5</v>
      </c>
      <c r="J245" s="197"/>
      <c r="K245" s="197"/>
      <c r="L245" s="197"/>
      <c r="M245" s="197"/>
      <c r="N245" s="197"/>
      <c r="O245" s="197"/>
      <c r="P245" s="197"/>
      <c r="Q245" s="197"/>
      <c r="R245" s="197"/>
      <c r="S245" s="197"/>
      <c r="T245" s="197">
        <v>0.5</v>
      </c>
      <c r="U245" s="197"/>
      <c r="V245" s="197"/>
      <c r="W245" s="197"/>
      <c r="X245" s="197"/>
      <c r="Y245" s="197"/>
      <c r="Z245" s="197"/>
      <c r="AA245" s="197"/>
      <c r="AB245" s="197"/>
      <c r="AC245" s="197"/>
      <c r="AD245" s="197">
        <v>0.5</v>
      </c>
      <c r="AE245" s="197"/>
      <c r="AF245" s="197"/>
      <c r="AG245" s="197"/>
      <c r="AH245" s="197">
        <f>+J245+L245+N245+P245+R245+T245+V245+X245+Z245+AB245+AD245+AF245</f>
        <v>1</v>
      </c>
      <c r="AI245" s="44">
        <f>+K245+M245+O245+Q245+S245+U245+W245+Y245+AA245+AC245+AE245+AG245</f>
        <v>0</v>
      </c>
      <c r="AJ245" s="192" t="s">
        <v>622</v>
      </c>
      <c r="AK245" s="195" t="s">
        <v>82</v>
      </c>
      <c r="AL245" s="291"/>
      <c r="AM245" s="189" t="s">
        <v>617</v>
      </c>
      <c r="AN245" s="189" t="s">
        <v>618</v>
      </c>
      <c r="AO245" s="25" t="s">
        <v>619</v>
      </c>
      <c r="AP245" s="25" t="s">
        <v>416</v>
      </c>
      <c r="AQ245" s="72"/>
    </row>
    <row r="246" spans="1:43" s="98" customFormat="1" ht="57" customHeight="1" x14ac:dyDescent="0.25">
      <c r="A246" s="50" t="s">
        <v>411</v>
      </c>
      <c r="B246" s="195" t="s">
        <v>412</v>
      </c>
      <c r="C246" s="195">
        <v>326</v>
      </c>
      <c r="D246" s="192" t="s">
        <v>620</v>
      </c>
      <c r="E246" s="192" t="s">
        <v>623</v>
      </c>
      <c r="F246" s="23">
        <v>44866</v>
      </c>
      <c r="G246" s="23">
        <v>44895</v>
      </c>
      <c r="H246" s="271"/>
      <c r="I246" s="197">
        <v>0.5</v>
      </c>
      <c r="J246" s="197"/>
      <c r="K246" s="197"/>
      <c r="L246" s="197"/>
      <c r="M246" s="197"/>
      <c r="N246" s="197"/>
      <c r="O246" s="197"/>
      <c r="P246" s="197"/>
      <c r="Q246" s="197"/>
      <c r="R246" s="197"/>
      <c r="S246" s="197"/>
      <c r="T246" s="197"/>
      <c r="U246" s="197"/>
      <c r="V246" s="197"/>
      <c r="W246" s="197"/>
      <c r="X246" s="197"/>
      <c r="Y246" s="197"/>
      <c r="Z246" s="197"/>
      <c r="AA246" s="197"/>
      <c r="AB246" s="197"/>
      <c r="AC246" s="197"/>
      <c r="AD246" s="197">
        <v>1</v>
      </c>
      <c r="AE246" s="197"/>
      <c r="AF246" s="197"/>
      <c r="AG246" s="197"/>
      <c r="AH246" s="197">
        <f t="shared" ref="AH246:AI246" si="17">+J246+L246+N246+P246+R246+T246+V246+X246+Z246+AB246+AD246+AF246</f>
        <v>1</v>
      </c>
      <c r="AI246" s="44">
        <f t="shared" si="17"/>
        <v>0</v>
      </c>
      <c r="AJ246" s="192" t="s">
        <v>624</v>
      </c>
      <c r="AK246" s="195" t="s">
        <v>82</v>
      </c>
      <c r="AL246" s="291"/>
      <c r="AM246" s="189" t="s">
        <v>617</v>
      </c>
      <c r="AN246" s="189" t="s">
        <v>618</v>
      </c>
      <c r="AO246" s="25" t="s">
        <v>619</v>
      </c>
      <c r="AP246" s="25" t="s">
        <v>416</v>
      </c>
      <c r="AQ246" s="102"/>
    </row>
    <row r="247" spans="1:43" s="46" customFormat="1" ht="57.75" x14ac:dyDescent="0.25">
      <c r="A247" s="42" t="s">
        <v>411</v>
      </c>
      <c r="B247" s="43" t="s">
        <v>412</v>
      </c>
      <c r="C247" s="43">
        <v>326</v>
      </c>
      <c r="D247" s="192" t="s">
        <v>625</v>
      </c>
      <c r="E247" s="192" t="s">
        <v>626</v>
      </c>
      <c r="F247" s="23">
        <v>44621</v>
      </c>
      <c r="G247" s="23">
        <v>44681</v>
      </c>
      <c r="H247" s="271">
        <f>+I247+I248+I249+I250+I251</f>
        <v>1</v>
      </c>
      <c r="I247" s="197">
        <v>0.2</v>
      </c>
      <c r="J247" s="197"/>
      <c r="K247" s="197"/>
      <c r="L247" s="197"/>
      <c r="M247" s="197"/>
      <c r="N247" s="197">
        <v>0.5</v>
      </c>
      <c r="O247" s="197"/>
      <c r="P247" s="197">
        <v>0.5</v>
      </c>
      <c r="Q247" s="197"/>
      <c r="R247" s="197"/>
      <c r="S247" s="197"/>
      <c r="T247" s="197"/>
      <c r="U247" s="197"/>
      <c r="V247" s="197"/>
      <c r="W247" s="197"/>
      <c r="X247" s="197"/>
      <c r="Y247" s="197"/>
      <c r="Z247" s="197"/>
      <c r="AA247" s="197"/>
      <c r="AB247" s="197"/>
      <c r="AC247" s="197"/>
      <c r="AD247" s="197"/>
      <c r="AE247" s="197"/>
      <c r="AF247" s="197"/>
      <c r="AG247" s="197"/>
      <c r="AH247" s="197">
        <f t="shared" si="16"/>
        <v>1</v>
      </c>
      <c r="AI247" s="44">
        <f t="shared" si="16"/>
        <v>0</v>
      </c>
      <c r="AJ247" s="192" t="s">
        <v>627</v>
      </c>
      <c r="AK247" s="302">
        <v>1</v>
      </c>
      <c r="AL247" s="270"/>
      <c r="AM247" s="189" t="s">
        <v>617</v>
      </c>
      <c r="AN247" s="189" t="s">
        <v>618</v>
      </c>
      <c r="AO247" s="25" t="s">
        <v>619</v>
      </c>
      <c r="AP247" s="25" t="s">
        <v>416</v>
      </c>
      <c r="AQ247" s="72"/>
    </row>
    <row r="248" spans="1:43" s="46" customFormat="1" ht="57.75" x14ac:dyDescent="0.25">
      <c r="A248" s="42" t="s">
        <v>411</v>
      </c>
      <c r="B248" s="43" t="s">
        <v>412</v>
      </c>
      <c r="C248" s="43">
        <v>326</v>
      </c>
      <c r="D248" s="192" t="s">
        <v>625</v>
      </c>
      <c r="E248" s="192" t="s">
        <v>628</v>
      </c>
      <c r="F248" s="23">
        <v>44652</v>
      </c>
      <c r="G248" s="23">
        <v>44681</v>
      </c>
      <c r="H248" s="271"/>
      <c r="I248" s="197">
        <v>0.2</v>
      </c>
      <c r="J248" s="197"/>
      <c r="K248" s="197"/>
      <c r="L248" s="197"/>
      <c r="M248" s="197"/>
      <c r="N248" s="197"/>
      <c r="O248" s="197"/>
      <c r="P248" s="197">
        <v>1</v>
      </c>
      <c r="Q248" s="197"/>
      <c r="R248" s="197"/>
      <c r="S248" s="197"/>
      <c r="T248" s="197"/>
      <c r="U248" s="197"/>
      <c r="V248" s="197"/>
      <c r="W248" s="197"/>
      <c r="X248" s="197"/>
      <c r="Y248" s="197"/>
      <c r="Z248" s="197"/>
      <c r="AA248" s="197"/>
      <c r="AB248" s="197"/>
      <c r="AC248" s="197"/>
      <c r="AD248" s="197"/>
      <c r="AE248" s="197"/>
      <c r="AF248" s="197"/>
      <c r="AG248" s="197"/>
      <c r="AH248" s="197">
        <f t="shared" si="16"/>
        <v>1</v>
      </c>
      <c r="AI248" s="44">
        <f t="shared" si="16"/>
        <v>0</v>
      </c>
      <c r="AJ248" s="192" t="s">
        <v>629</v>
      </c>
      <c r="AK248" s="302"/>
      <c r="AL248" s="270"/>
      <c r="AM248" s="189" t="s">
        <v>617</v>
      </c>
      <c r="AN248" s="189" t="s">
        <v>618</v>
      </c>
      <c r="AO248" s="25" t="s">
        <v>619</v>
      </c>
      <c r="AP248" s="25" t="s">
        <v>416</v>
      </c>
      <c r="AQ248" s="72"/>
    </row>
    <row r="249" spans="1:43" s="98" customFormat="1" ht="57.75" x14ac:dyDescent="0.25">
      <c r="A249" s="50" t="s">
        <v>411</v>
      </c>
      <c r="B249" s="195" t="s">
        <v>412</v>
      </c>
      <c r="C249" s="195">
        <v>326</v>
      </c>
      <c r="D249" s="192" t="s">
        <v>625</v>
      </c>
      <c r="E249" s="192" t="s">
        <v>630</v>
      </c>
      <c r="F249" s="23">
        <v>44805</v>
      </c>
      <c r="G249" s="23">
        <v>44895</v>
      </c>
      <c r="H249" s="271"/>
      <c r="I249" s="197">
        <v>0.1</v>
      </c>
      <c r="J249" s="197"/>
      <c r="K249" s="197"/>
      <c r="L249" s="197"/>
      <c r="M249" s="197"/>
      <c r="N249" s="197"/>
      <c r="O249" s="197"/>
      <c r="P249" s="197"/>
      <c r="Q249" s="197"/>
      <c r="R249" s="197"/>
      <c r="S249" s="197"/>
      <c r="T249" s="197"/>
      <c r="U249" s="197"/>
      <c r="V249" s="197"/>
      <c r="W249" s="197"/>
      <c r="X249" s="197"/>
      <c r="Y249" s="197"/>
      <c r="Z249" s="197">
        <v>0.35</v>
      </c>
      <c r="AA249" s="197"/>
      <c r="AB249" s="197">
        <v>0.35</v>
      </c>
      <c r="AC249" s="197"/>
      <c r="AD249" s="197">
        <v>0.3</v>
      </c>
      <c r="AE249" s="197"/>
      <c r="AF249" s="197"/>
      <c r="AG249" s="197"/>
      <c r="AH249" s="197">
        <f t="shared" si="16"/>
        <v>1</v>
      </c>
      <c r="AI249" s="44">
        <f t="shared" si="16"/>
        <v>0</v>
      </c>
      <c r="AJ249" s="192" t="s">
        <v>631</v>
      </c>
      <c r="AK249" s="302"/>
      <c r="AL249" s="270"/>
      <c r="AM249" s="189" t="s">
        <v>617</v>
      </c>
      <c r="AN249" s="189" t="s">
        <v>618</v>
      </c>
      <c r="AO249" s="25" t="s">
        <v>619</v>
      </c>
      <c r="AP249" s="25" t="s">
        <v>416</v>
      </c>
      <c r="AQ249" s="102"/>
    </row>
    <row r="250" spans="1:43" s="98" customFormat="1" ht="57.75" x14ac:dyDescent="0.25">
      <c r="A250" s="50" t="s">
        <v>411</v>
      </c>
      <c r="B250" s="195" t="s">
        <v>412</v>
      </c>
      <c r="C250" s="195">
        <v>326</v>
      </c>
      <c r="D250" s="192" t="s">
        <v>625</v>
      </c>
      <c r="E250" s="192" t="s">
        <v>632</v>
      </c>
      <c r="F250" s="23">
        <v>44866</v>
      </c>
      <c r="G250" s="23">
        <v>44895</v>
      </c>
      <c r="H250" s="271"/>
      <c r="I250" s="197">
        <v>0.4</v>
      </c>
      <c r="J250" s="197"/>
      <c r="K250" s="197"/>
      <c r="L250" s="197"/>
      <c r="M250" s="197"/>
      <c r="N250" s="197"/>
      <c r="O250" s="197"/>
      <c r="P250" s="197"/>
      <c r="Q250" s="197"/>
      <c r="R250" s="197"/>
      <c r="S250" s="197"/>
      <c r="T250" s="197"/>
      <c r="U250" s="197"/>
      <c r="V250" s="197"/>
      <c r="W250" s="197"/>
      <c r="X250" s="197"/>
      <c r="Y250" s="197"/>
      <c r="Z250" s="197"/>
      <c r="AA250" s="197"/>
      <c r="AB250" s="197"/>
      <c r="AC250" s="197"/>
      <c r="AD250" s="197">
        <v>1</v>
      </c>
      <c r="AE250" s="197"/>
      <c r="AF250" s="197"/>
      <c r="AG250" s="197"/>
      <c r="AH250" s="197">
        <f t="shared" si="16"/>
        <v>1</v>
      </c>
      <c r="AI250" s="44">
        <f t="shared" si="16"/>
        <v>0</v>
      </c>
      <c r="AJ250" s="192" t="s">
        <v>633</v>
      </c>
      <c r="AK250" s="302"/>
      <c r="AL250" s="270"/>
      <c r="AM250" s="189" t="s">
        <v>617</v>
      </c>
      <c r="AN250" s="189" t="s">
        <v>618</v>
      </c>
      <c r="AO250" s="25" t="s">
        <v>619</v>
      </c>
      <c r="AP250" s="25" t="s">
        <v>416</v>
      </c>
      <c r="AQ250" s="102"/>
    </row>
    <row r="251" spans="1:43" s="98" customFormat="1" ht="57.75" x14ac:dyDescent="0.25">
      <c r="A251" s="50" t="s">
        <v>411</v>
      </c>
      <c r="B251" s="195" t="s">
        <v>412</v>
      </c>
      <c r="C251" s="195">
        <v>326</v>
      </c>
      <c r="D251" s="192" t="s">
        <v>625</v>
      </c>
      <c r="E251" s="192" t="s">
        <v>634</v>
      </c>
      <c r="F251" s="23">
        <v>44866</v>
      </c>
      <c r="G251" s="23">
        <v>44895</v>
      </c>
      <c r="H251" s="271"/>
      <c r="I251" s="197">
        <v>0.1</v>
      </c>
      <c r="J251" s="197"/>
      <c r="K251" s="197"/>
      <c r="L251" s="197"/>
      <c r="M251" s="197"/>
      <c r="N251" s="197"/>
      <c r="O251" s="197"/>
      <c r="P251" s="197"/>
      <c r="Q251" s="197"/>
      <c r="R251" s="197"/>
      <c r="S251" s="197"/>
      <c r="T251" s="197"/>
      <c r="U251" s="197"/>
      <c r="V251" s="197"/>
      <c r="W251" s="197"/>
      <c r="X251" s="197"/>
      <c r="Y251" s="197"/>
      <c r="Z251" s="197"/>
      <c r="AA251" s="197"/>
      <c r="AB251" s="197"/>
      <c r="AC251" s="197"/>
      <c r="AD251" s="197">
        <v>1</v>
      </c>
      <c r="AE251" s="197"/>
      <c r="AF251" s="197"/>
      <c r="AG251" s="197"/>
      <c r="AH251" s="197">
        <f t="shared" ref="AH251:AI277" si="18">+J251+L251+N251+P251+R251+T251+V251+X251+Z251+AB251+AD251+AF251</f>
        <v>1</v>
      </c>
      <c r="AI251" s="44">
        <f t="shared" si="18"/>
        <v>0</v>
      </c>
      <c r="AJ251" s="192" t="s">
        <v>635</v>
      </c>
      <c r="AK251" s="302"/>
      <c r="AL251" s="277"/>
      <c r="AM251" s="189" t="s">
        <v>617</v>
      </c>
      <c r="AN251" s="189" t="s">
        <v>618</v>
      </c>
      <c r="AO251" s="25" t="s">
        <v>619</v>
      </c>
      <c r="AP251" s="25" t="s">
        <v>416</v>
      </c>
      <c r="AQ251" s="102"/>
    </row>
    <row r="252" spans="1:43" s="46" customFormat="1" ht="71.25" x14ac:dyDescent="0.25">
      <c r="A252" s="42" t="s">
        <v>41</v>
      </c>
      <c r="B252" s="43" t="s">
        <v>437</v>
      </c>
      <c r="C252" s="43">
        <v>432</v>
      </c>
      <c r="D252" s="192" t="s">
        <v>636</v>
      </c>
      <c r="E252" s="192" t="s">
        <v>637</v>
      </c>
      <c r="F252" s="23">
        <v>44593</v>
      </c>
      <c r="G252" s="23">
        <v>44651</v>
      </c>
      <c r="H252" s="271">
        <f>I252+I253+I254+I256</f>
        <v>1</v>
      </c>
      <c r="I252" s="197">
        <v>0.4</v>
      </c>
      <c r="J252" s="197"/>
      <c r="K252" s="197"/>
      <c r="L252" s="197">
        <v>0.5</v>
      </c>
      <c r="M252" s="197"/>
      <c r="N252" s="197">
        <v>0.5</v>
      </c>
      <c r="O252" s="197"/>
      <c r="P252" s="197"/>
      <c r="Q252" s="197"/>
      <c r="R252" s="197"/>
      <c r="S252" s="197"/>
      <c r="T252" s="197"/>
      <c r="U252" s="197"/>
      <c r="V252" s="197"/>
      <c r="W252" s="197"/>
      <c r="X252" s="197"/>
      <c r="Y252" s="197"/>
      <c r="Z252" s="197"/>
      <c r="AA252" s="197"/>
      <c r="AB252" s="197"/>
      <c r="AC252" s="197"/>
      <c r="AD252" s="197"/>
      <c r="AE252" s="197"/>
      <c r="AF252" s="197"/>
      <c r="AG252" s="197"/>
      <c r="AH252" s="197">
        <f t="shared" si="18"/>
        <v>1</v>
      </c>
      <c r="AI252" s="44">
        <f t="shared" si="18"/>
        <v>0</v>
      </c>
      <c r="AJ252" s="192" t="s">
        <v>638</v>
      </c>
      <c r="AK252" s="309">
        <v>0.26</v>
      </c>
      <c r="AL252" s="269">
        <v>268830000</v>
      </c>
      <c r="AM252" s="189" t="s">
        <v>617</v>
      </c>
      <c r="AN252" s="189" t="s">
        <v>618</v>
      </c>
      <c r="AO252" s="25" t="s">
        <v>619</v>
      </c>
      <c r="AP252" s="25" t="s">
        <v>416</v>
      </c>
      <c r="AQ252" s="72"/>
    </row>
    <row r="253" spans="1:43" s="46" customFormat="1" ht="71.25" x14ac:dyDescent="0.25">
      <c r="A253" s="42" t="s">
        <v>41</v>
      </c>
      <c r="B253" s="43" t="s">
        <v>437</v>
      </c>
      <c r="C253" s="43">
        <v>432</v>
      </c>
      <c r="D253" s="192" t="s">
        <v>636</v>
      </c>
      <c r="E253" s="192" t="s">
        <v>639</v>
      </c>
      <c r="F253" s="23">
        <v>44652</v>
      </c>
      <c r="G253" s="23">
        <v>44681</v>
      </c>
      <c r="H253" s="271"/>
      <c r="I253" s="197">
        <v>0.1</v>
      </c>
      <c r="J253" s="197"/>
      <c r="K253" s="197"/>
      <c r="L253" s="197"/>
      <c r="M253" s="197"/>
      <c r="N253" s="197"/>
      <c r="O253" s="197"/>
      <c r="P253" s="197">
        <v>1</v>
      </c>
      <c r="Q253" s="197"/>
      <c r="R253" s="197"/>
      <c r="S253" s="197"/>
      <c r="T253" s="197"/>
      <c r="U253" s="197"/>
      <c r="V253" s="197"/>
      <c r="W253" s="197"/>
      <c r="X253" s="197"/>
      <c r="Y253" s="197"/>
      <c r="Z253" s="197"/>
      <c r="AA253" s="197"/>
      <c r="AB253" s="197"/>
      <c r="AC253" s="197"/>
      <c r="AD253" s="197"/>
      <c r="AE253" s="197"/>
      <c r="AF253" s="197"/>
      <c r="AG253" s="197"/>
      <c r="AH253" s="197">
        <f t="shared" si="18"/>
        <v>1</v>
      </c>
      <c r="AI253" s="44">
        <f t="shared" si="18"/>
        <v>0</v>
      </c>
      <c r="AJ253" s="192" t="s">
        <v>640</v>
      </c>
      <c r="AK253" s="309"/>
      <c r="AL253" s="270"/>
      <c r="AM253" s="189" t="s">
        <v>617</v>
      </c>
      <c r="AN253" s="189" t="s">
        <v>618</v>
      </c>
      <c r="AO253" s="25" t="s">
        <v>619</v>
      </c>
      <c r="AP253" s="25" t="s">
        <v>416</v>
      </c>
      <c r="AQ253" s="72"/>
    </row>
    <row r="254" spans="1:43" s="98" customFormat="1" ht="42.75" x14ac:dyDescent="0.25">
      <c r="A254" s="50" t="s">
        <v>41</v>
      </c>
      <c r="B254" s="195" t="s">
        <v>437</v>
      </c>
      <c r="C254" s="195">
        <v>432</v>
      </c>
      <c r="D254" s="192" t="s">
        <v>636</v>
      </c>
      <c r="E254" s="192" t="s">
        <v>641</v>
      </c>
      <c r="F254" s="23">
        <v>44774</v>
      </c>
      <c r="G254" s="23">
        <v>44804</v>
      </c>
      <c r="H254" s="271"/>
      <c r="I254" s="197">
        <v>0.35</v>
      </c>
      <c r="J254" s="197"/>
      <c r="K254" s="197"/>
      <c r="L254" s="197"/>
      <c r="M254" s="197"/>
      <c r="N254" s="197"/>
      <c r="O254" s="197"/>
      <c r="P254" s="197"/>
      <c r="Q254" s="197"/>
      <c r="R254" s="197"/>
      <c r="S254" s="197"/>
      <c r="T254" s="197"/>
      <c r="U254" s="197"/>
      <c r="V254" s="197"/>
      <c r="W254" s="197"/>
      <c r="X254" s="197">
        <v>1</v>
      </c>
      <c r="Y254" s="197"/>
      <c r="Z254" s="197"/>
      <c r="AA254" s="197"/>
      <c r="AB254" s="197"/>
      <c r="AC254" s="197"/>
      <c r="AD254" s="197"/>
      <c r="AE254" s="197"/>
      <c r="AF254" s="197"/>
      <c r="AG254" s="197"/>
      <c r="AH254" s="197">
        <f t="shared" si="18"/>
        <v>1</v>
      </c>
      <c r="AI254" s="44">
        <f t="shared" si="18"/>
        <v>0</v>
      </c>
      <c r="AJ254" s="192" t="s">
        <v>642</v>
      </c>
      <c r="AK254" s="309"/>
      <c r="AL254" s="270"/>
      <c r="AM254" s="189" t="s">
        <v>617</v>
      </c>
      <c r="AN254" s="189" t="s">
        <v>618</v>
      </c>
      <c r="AO254" s="25" t="s">
        <v>619</v>
      </c>
      <c r="AP254" s="25" t="s">
        <v>416</v>
      </c>
      <c r="AQ254" s="102"/>
    </row>
    <row r="255" spans="1:43" s="144" customFormat="1" ht="85.5" x14ac:dyDescent="0.25">
      <c r="A255" s="91" t="s">
        <v>41</v>
      </c>
      <c r="B255" s="87" t="s">
        <v>437</v>
      </c>
      <c r="C255" s="87">
        <v>432</v>
      </c>
      <c r="D255" s="92" t="s">
        <v>1006</v>
      </c>
      <c r="E255" s="92" t="s">
        <v>641</v>
      </c>
      <c r="F255" s="93">
        <v>44805</v>
      </c>
      <c r="G255" s="93">
        <v>44834</v>
      </c>
      <c r="H255" s="271"/>
      <c r="I255" s="76">
        <v>0.35</v>
      </c>
      <c r="J255" s="76"/>
      <c r="K255" s="76"/>
      <c r="L255" s="76"/>
      <c r="M255" s="76"/>
      <c r="N255" s="76"/>
      <c r="O255" s="76"/>
      <c r="P255" s="76"/>
      <c r="Q255" s="76"/>
      <c r="R255" s="76"/>
      <c r="S255" s="76"/>
      <c r="T255" s="76"/>
      <c r="U255" s="76"/>
      <c r="V255" s="76"/>
      <c r="W255" s="76"/>
      <c r="X255" s="214"/>
      <c r="Y255" s="76"/>
      <c r="Z255" s="76">
        <v>1</v>
      </c>
      <c r="AA255" s="76"/>
      <c r="AB255" s="76"/>
      <c r="AC255" s="76"/>
      <c r="AD255" s="76"/>
      <c r="AE255" s="76"/>
      <c r="AF255" s="76"/>
      <c r="AG255" s="76"/>
      <c r="AH255" s="68">
        <f t="shared" ref="AH255" si="19">+J255+L255+N255+P255+R255+T255+V255+X255+Z255+AB255+AD255+AF255</f>
        <v>1</v>
      </c>
      <c r="AI255" s="77">
        <f t="shared" ref="AI255" si="20">+K255+M255+O255+Q255+S255+U255+W255+Y255+AA255+AC255+AE255+AG255</f>
        <v>0</v>
      </c>
      <c r="AJ255" s="92" t="s">
        <v>642</v>
      </c>
      <c r="AK255" s="309"/>
      <c r="AL255" s="270"/>
      <c r="AM255" s="78" t="s">
        <v>617</v>
      </c>
      <c r="AN255" s="78" t="s">
        <v>618</v>
      </c>
      <c r="AO255" s="79" t="s">
        <v>619</v>
      </c>
      <c r="AP255" s="79" t="s">
        <v>416</v>
      </c>
      <c r="AQ255" s="213" t="s">
        <v>1007</v>
      </c>
    </row>
    <row r="256" spans="1:43" s="46" customFormat="1" ht="42.75" x14ac:dyDescent="0.25">
      <c r="A256" s="42" t="s">
        <v>41</v>
      </c>
      <c r="B256" s="43" t="s">
        <v>437</v>
      </c>
      <c r="C256" s="43">
        <v>432</v>
      </c>
      <c r="D256" s="192" t="s">
        <v>636</v>
      </c>
      <c r="E256" s="192" t="s">
        <v>643</v>
      </c>
      <c r="F256" s="23">
        <v>44713</v>
      </c>
      <c r="G256" s="23">
        <v>44742</v>
      </c>
      <c r="H256" s="271"/>
      <c r="I256" s="197">
        <v>0.15</v>
      </c>
      <c r="J256" s="197"/>
      <c r="K256" s="197"/>
      <c r="L256" s="197"/>
      <c r="M256" s="197"/>
      <c r="N256" s="197"/>
      <c r="O256" s="197"/>
      <c r="P256" s="197"/>
      <c r="Q256" s="197"/>
      <c r="R256" s="197"/>
      <c r="S256" s="197"/>
      <c r="T256" s="197">
        <v>1</v>
      </c>
      <c r="U256" s="197"/>
      <c r="V256" s="197"/>
      <c r="W256" s="197"/>
      <c r="X256" s="197"/>
      <c r="Y256" s="197"/>
      <c r="Z256" s="197"/>
      <c r="AA256" s="197"/>
      <c r="AB256" s="197"/>
      <c r="AC256" s="197"/>
      <c r="AD256" s="197"/>
      <c r="AE256" s="197"/>
      <c r="AF256" s="197"/>
      <c r="AG256" s="197"/>
      <c r="AH256" s="197">
        <f t="shared" si="18"/>
        <v>1</v>
      </c>
      <c r="AI256" s="44">
        <f t="shared" si="18"/>
        <v>0</v>
      </c>
      <c r="AJ256" s="192" t="s">
        <v>644</v>
      </c>
      <c r="AK256" s="309"/>
      <c r="AL256" s="277"/>
      <c r="AM256" s="189" t="s">
        <v>617</v>
      </c>
      <c r="AN256" s="189" t="s">
        <v>618</v>
      </c>
      <c r="AO256" s="25" t="s">
        <v>619</v>
      </c>
      <c r="AP256" s="25" t="s">
        <v>416</v>
      </c>
      <c r="AQ256" s="72"/>
    </row>
    <row r="257" spans="1:43" s="46" customFormat="1" ht="58.5" x14ac:dyDescent="0.25">
      <c r="A257" s="42" t="s">
        <v>41</v>
      </c>
      <c r="B257" s="43" t="s">
        <v>437</v>
      </c>
      <c r="C257" s="43">
        <v>432</v>
      </c>
      <c r="D257" s="192" t="s">
        <v>645</v>
      </c>
      <c r="E257" s="192" t="s">
        <v>646</v>
      </c>
      <c r="F257" s="23">
        <v>44713</v>
      </c>
      <c r="G257" s="23">
        <v>44926</v>
      </c>
      <c r="H257" s="271">
        <f>+I257+I258</f>
        <v>1</v>
      </c>
      <c r="I257" s="197">
        <v>0.5</v>
      </c>
      <c r="J257" s="197"/>
      <c r="K257" s="197"/>
      <c r="L257" s="197"/>
      <c r="M257" s="197"/>
      <c r="N257" s="197"/>
      <c r="O257" s="197"/>
      <c r="P257" s="197"/>
      <c r="Q257" s="197"/>
      <c r="R257" s="197"/>
      <c r="S257" s="197"/>
      <c r="T257" s="197">
        <v>0.5</v>
      </c>
      <c r="U257" s="197"/>
      <c r="V257" s="197"/>
      <c r="W257" s="197"/>
      <c r="X257" s="197"/>
      <c r="Y257" s="197"/>
      <c r="Z257" s="197"/>
      <c r="AA257" s="197"/>
      <c r="AB257" s="197"/>
      <c r="AC257" s="197"/>
      <c r="AD257" s="197">
        <v>0.5</v>
      </c>
      <c r="AE257" s="197"/>
      <c r="AF257" s="197"/>
      <c r="AG257" s="197"/>
      <c r="AH257" s="197">
        <f t="shared" si="18"/>
        <v>1</v>
      </c>
      <c r="AI257" s="44">
        <f t="shared" si="18"/>
        <v>0</v>
      </c>
      <c r="AJ257" s="192" t="s">
        <v>622</v>
      </c>
      <c r="AK257" s="195" t="s">
        <v>82</v>
      </c>
      <c r="AL257" s="195" t="s">
        <v>82</v>
      </c>
      <c r="AM257" s="189" t="s">
        <v>617</v>
      </c>
      <c r="AN257" s="189" t="s">
        <v>618</v>
      </c>
      <c r="AO257" s="25" t="s">
        <v>619</v>
      </c>
      <c r="AP257" s="25" t="s">
        <v>416</v>
      </c>
      <c r="AQ257" s="72"/>
    </row>
    <row r="258" spans="1:43" s="46" customFormat="1" ht="171" x14ac:dyDescent="0.25">
      <c r="A258" s="69" t="s">
        <v>41</v>
      </c>
      <c r="B258" s="70" t="s">
        <v>437</v>
      </c>
      <c r="C258" s="70">
        <v>432</v>
      </c>
      <c r="D258" s="71" t="s">
        <v>645</v>
      </c>
      <c r="E258" s="71" t="s">
        <v>647</v>
      </c>
      <c r="F258" s="81">
        <v>44593</v>
      </c>
      <c r="G258" s="81">
        <v>44773</v>
      </c>
      <c r="H258" s="271"/>
      <c r="I258" s="68">
        <v>0.5</v>
      </c>
      <c r="J258" s="68"/>
      <c r="K258" s="68"/>
      <c r="L258" s="68">
        <v>0.1</v>
      </c>
      <c r="M258" s="68"/>
      <c r="N258" s="68">
        <v>0.1</v>
      </c>
      <c r="O258" s="68"/>
      <c r="P258" s="68">
        <v>0.2</v>
      </c>
      <c r="Q258" s="68"/>
      <c r="R258" s="68">
        <v>0.2</v>
      </c>
      <c r="S258" s="68"/>
      <c r="T258" s="68">
        <v>0.2</v>
      </c>
      <c r="U258" s="68"/>
      <c r="V258" s="68">
        <v>0.2</v>
      </c>
      <c r="W258" s="68"/>
      <c r="X258" s="68"/>
      <c r="Y258" s="68"/>
      <c r="Z258" s="68"/>
      <c r="AA258" s="68"/>
      <c r="AB258" s="68"/>
      <c r="AC258" s="68"/>
      <c r="AD258" s="68"/>
      <c r="AE258" s="68"/>
      <c r="AF258" s="68"/>
      <c r="AG258" s="68"/>
      <c r="AH258" s="68">
        <f t="shared" si="18"/>
        <v>1</v>
      </c>
      <c r="AI258" s="77">
        <f t="shared" si="18"/>
        <v>0</v>
      </c>
      <c r="AJ258" s="71" t="s">
        <v>648</v>
      </c>
      <c r="AK258" s="195" t="s">
        <v>82</v>
      </c>
      <c r="AL258" s="195" t="s">
        <v>82</v>
      </c>
      <c r="AM258" s="78" t="s">
        <v>617</v>
      </c>
      <c r="AN258" s="78" t="s">
        <v>618</v>
      </c>
      <c r="AO258" s="79" t="s">
        <v>619</v>
      </c>
      <c r="AP258" s="79" t="s">
        <v>416</v>
      </c>
      <c r="AQ258" s="82" t="s">
        <v>1008</v>
      </c>
    </row>
    <row r="259" spans="1:43" s="46" customFormat="1" ht="85.5" x14ac:dyDescent="0.25">
      <c r="A259" s="42" t="s">
        <v>41</v>
      </c>
      <c r="B259" s="43" t="s">
        <v>656</v>
      </c>
      <c r="C259" s="43">
        <v>550</v>
      </c>
      <c r="D259" s="192" t="s">
        <v>657</v>
      </c>
      <c r="E259" s="192" t="s">
        <v>658</v>
      </c>
      <c r="F259" s="23">
        <v>44713</v>
      </c>
      <c r="G259" s="23">
        <v>44926</v>
      </c>
      <c r="H259" s="271">
        <f>+I259+I260+I261+I262+I263</f>
        <v>1</v>
      </c>
      <c r="I259" s="197">
        <v>0.15</v>
      </c>
      <c r="J259" s="197"/>
      <c r="K259" s="197"/>
      <c r="L259" s="197"/>
      <c r="M259" s="197"/>
      <c r="N259" s="197"/>
      <c r="O259" s="197"/>
      <c r="P259" s="197"/>
      <c r="Q259" s="197"/>
      <c r="R259" s="197"/>
      <c r="S259" s="197"/>
      <c r="T259" s="197">
        <v>0.5</v>
      </c>
      <c r="U259" s="197"/>
      <c r="V259" s="197"/>
      <c r="W259" s="197"/>
      <c r="X259" s="197"/>
      <c r="Y259" s="197"/>
      <c r="Z259" s="197"/>
      <c r="AA259" s="197"/>
      <c r="AB259" s="197"/>
      <c r="AC259" s="197"/>
      <c r="AD259" s="197">
        <v>0.5</v>
      </c>
      <c r="AE259" s="197"/>
      <c r="AF259" s="197"/>
      <c r="AG259" s="197"/>
      <c r="AH259" s="197">
        <f t="shared" si="18"/>
        <v>1</v>
      </c>
      <c r="AI259" s="44">
        <f t="shared" si="18"/>
        <v>0</v>
      </c>
      <c r="AJ259" s="192" t="s">
        <v>659</v>
      </c>
      <c r="AK259" s="302">
        <v>1</v>
      </c>
      <c r="AL259" s="269">
        <v>126690000</v>
      </c>
      <c r="AM259" s="189" t="s">
        <v>617</v>
      </c>
      <c r="AN259" s="189" t="s">
        <v>618</v>
      </c>
      <c r="AO259" s="25" t="s">
        <v>619</v>
      </c>
      <c r="AP259" s="25" t="s">
        <v>416</v>
      </c>
      <c r="AQ259" s="72"/>
    </row>
    <row r="260" spans="1:43" s="46" customFormat="1" ht="43.5" x14ac:dyDescent="0.25">
      <c r="A260" s="42" t="s">
        <v>41</v>
      </c>
      <c r="B260" s="43" t="s">
        <v>656</v>
      </c>
      <c r="C260" s="43">
        <v>550</v>
      </c>
      <c r="D260" s="192" t="s">
        <v>657</v>
      </c>
      <c r="E260" s="192" t="s">
        <v>660</v>
      </c>
      <c r="F260" s="23">
        <v>44621</v>
      </c>
      <c r="G260" s="23">
        <v>44651</v>
      </c>
      <c r="H260" s="271"/>
      <c r="I260" s="197">
        <v>0.25</v>
      </c>
      <c r="J260" s="197"/>
      <c r="K260" s="197"/>
      <c r="L260" s="197"/>
      <c r="M260" s="197"/>
      <c r="N260" s="197">
        <v>1</v>
      </c>
      <c r="O260" s="197"/>
      <c r="P260" s="197"/>
      <c r="Q260" s="197"/>
      <c r="R260" s="197"/>
      <c r="S260" s="197"/>
      <c r="T260" s="197"/>
      <c r="U260" s="197"/>
      <c r="V260" s="197"/>
      <c r="W260" s="197"/>
      <c r="X260" s="197"/>
      <c r="Y260" s="197"/>
      <c r="Z260" s="197"/>
      <c r="AA260" s="197"/>
      <c r="AB260" s="197"/>
      <c r="AC260" s="197"/>
      <c r="AD260" s="197"/>
      <c r="AE260" s="197"/>
      <c r="AF260" s="197"/>
      <c r="AG260" s="197"/>
      <c r="AH260" s="197">
        <f t="shared" si="18"/>
        <v>1</v>
      </c>
      <c r="AI260" s="44">
        <f t="shared" si="18"/>
        <v>0</v>
      </c>
      <c r="AJ260" s="192" t="s">
        <v>661</v>
      </c>
      <c r="AK260" s="302"/>
      <c r="AL260" s="270"/>
      <c r="AM260" s="189" t="s">
        <v>617</v>
      </c>
      <c r="AN260" s="189" t="s">
        <v>618</v>
      </c>
      <c r="AO260" s="25" t="s">
        <v>619</v>
      </c>
      <c r="AP260" s="25" t="s">
        <v>416</v>
      </c>
      <c r="AQ260" s="72"/>
    </row>
    <row r="261" spans="1:43" s="46" customFormat="1" ht="43.5" x14ac:dyDescent="0.25">
      <c r="A261" s="42" t="s">
        <v>41</v>
      </c>
      <c r="B261" s="43" t="s">
        <v>656</v>
      </c>
      <c r="C261" s="43">
        <v>550</v>
      </c>
      <c r="D261" s="192" t="s">
        <v>657</v>
      </c>
      <c r="E261" s="192" t="s">
        <v>662</v>
      </c>
      <c r="F261" s="23">
        <v>44652</v>
      </c>
      <c r="G261" s="23">
        <v>44926</v>
      </c>
      <c r="H261" s="271"/>
      <c r="I261" s="197">
        <v>0.3</v>
      </c>
      <c r="J261" s="197"/>
      <c r="K261" s="197"/>
      <c r="L261" s="197"/>
      <c r="M261" s="197"/>
      <c r="N261" s="197"/>
      <c r="O261" s="197"/>
      <c r="P261" s="197">
        <v>0.2</v>
      </c>
      <c r="Q261" s="197"/>
      <c r="R261" s="197"/>
      <c r="S261" s="197"/>
      <c r="T261" s="197">
        <v>0.2</v>
      </c>
      <c r="U261" s="197"/>
      <c r="V261" s="197"/>
      <c r="W261" s="197"/>
      <c r="X261" s="197">
        <v>0.2</v>
      </c>
      <c r="Y261" s="197"/>
      <c r="Z261" s="197"/>
      <c r="AA261" s="197"/>
      <c r="AB261" s="197">
        <v>0.2</v>
      </c>
      <c r="AC261" s="197"/>
      <c r="AD261" s="197"/>
      <c r="AE261" s="197"/>
      <c r="AF261" s="197">
        <v>0.2</v>
      </c>
      <c r="AG261" s="197"/>
      <c r="AH261" s="197">
        <f t="shared" si="18"/>
        <v>1</v>
      </c>
      <c r="AI261" s="44">
        <f t="shared" si="18"/>
        <v>0</v>
      </c>
      <c r="AJ261" s="192" t="s">
        <v>663</v>
      </c>
      <c r="AK261" s="302"/>
      <c r="AL261" s="270"/>
      <c r="AM261" s="189" t="s">
        <v>617</v>
      </c>
      <c r="AN261" s="189" t="s">
        <v>618</v>
      </c>
      <c r="AO261" s="25" t="s">
        <v>619</v>
      </c>
      <c r="AP261" s="25" t="s">
        <v>416</v>
      </c>
      <c r="AQ261" s="72"/>
    </row>
    <row r="262" spans="1:43" s="46" customFormat="1" ht="43.5" x14ac:dyDescent="0.25">
      <c r="A262" s="42" t="s">
        <v>41</v>
      </c>
      <c r="B262" s="43" t="s">
        <v>656</v>
      </c>
      <c r="C262" s="43">
        <v>550</v>
      </c>
      <c r="D262" s="192" t="s">
        <v>657</v>
      </c>
      <c r="E262" s="192" t="s">
        <v>664</v>
      </c>
      <c r="F262" s="23">
        <v>44621</v>
      </c>
      <c r="G262" s="23" t="s">
        <v>665</v>
      </c>
      <c r="H262" s="271"/>
      <c r="I262" s="197">
        <v>0.1</v>
      </c>
      <c r="J262" s="197"/>
      <c r="K262" s="197"/>
      <c r="L262" s="197"/>
      <c r="M262" s="197"/>
      <c r="N262" s="197">
        <v>0.25</v>
      </c>
      <c r="O262" s="197"/>
      <c r="P262" s="197"/>
      <c r="Q262" s="197"/>
      <c r="R262" s="197"/>
      <c r="S262" s="197"/>
      <c r="T262" s="197">
        <v>0.25</v>
      </c>
      <c r="U262" s="197"/>
      <c r="V262" s="197"/>
      <c r="W262" s="197"/>
      <c r="X262" s="197"/>
      <c r="Y262" s="197"/>
      <c r="Z262" s="197">
        <v>0.25</v>
      </c>
      <c r="AA262" s="197"/>
      <c r="AB262" s="197"/>
      <c r="AC262" s="197"/>
      <c r="AD262" s="197"/>
      <c r="AE262" s="197"/>
      <c r="AF262" s="197">
        <v>0.25</v>
      </c>
      <c r="AG262" s="197"/>
      <c r="AH262" s="197">
        <f t="shared" si="18"/>
        <v>1</v>
      </c>
      <c r="AI262" s="44">
        <f t="shared" si="18"/>
        <v>0</v>
      </c>
      <c r="AJ262" s="192" t="s">
        <v>666</v>
      </c>
      <c r="AK262" s="302"/>
      <c r="AL262" s="270"/>
      <c r="AM262" s="189" t="s">
        <v>617</v>
      </c>
      <c r="AN262" s="189" t="s">
        <v>618</v>
      </c>
      <c r="AO262" s="25" t="s">
        <v>619</v>
      </c>
      <c r="AP262" s="25" t="s">
        <v>416</v>
      </c>
      <c r="AQ262" s="72"/>
    </row>
    <row r="263" spans="1:43" s="46" customFormat="1" ht="71.25" x14ac:dyDescent="0.25">
      <c r="A263" s="42" t="s">
        <v>41</v>
      </c>
      <c r="B263" s="43" t="s">
        <v>656</v>
      </c>
      <c r="C263" s="43">
        <v>550</v>
      </c>
      <c r="D263" s="192" t="s">
        <v>657</v>
      </c>
      <c r="E263" s="192" t="s">
        <v>667</v>
      </c>
      <c r="F263" s="23">
        <v>44896</v>
      </c>
      <c r="G263" s="23">
        <v>44926</v>
      </c>
      <c r="H263" s="271"/>
      <c r="I263" s="197">
        <v>0.2</v>
      </c>
      <c r="J263" s="197"/>
      <c r="K263" s="197"/>
      <c r="L263" s="197"/>
      <c r="M263" s="197"/>
      <c r="N263" s="197"/>
      <c r="O263" s="197"/>
      <c r="P263" s="197"/>
      <c r="Q263" s="197"/>
      <c r="R263" s="197"/>
      <c r="S263" s="197"/>
      <c r="T263" s="197"/>
      <c r="U263" s="197"/>
      <c r="V263" s="197"/>
      <c r="W263" s="197"/>
      <c r="X263" s="197"/>
      <c r="Y263" s="197"/>
      <c r="Z263" s="197"/>
      <c r="AA263" s="197"/>
      <c r="AB263" s="197"/>
      <c r="AC263" s="197"/>
      <c r="AD263" s="197"/>
      <c r="AE263" s="197"/>
      <c r="AF263" s="197">
        <v>1</v>
      </c>
      <c r="AG263" s="197"/>
      <c r="AH263" s="197">
        <f t="shared" si="18"/>
        <v>1</v>
      </c>
      <c r="AI263" s="44">
        <f t="shared" si="18"/>
        <v>0</v>
      </c>
      <c r="AJ263" s="192" t="s">
        <v>668</v>
      </c>
      <c r="AK263" s="302"/>
      <c r="AL263" s="277"/>
      <c r="AM263" s="189" t="s">
        <v>617</v>
      </c>
      <c r="AN263" s="189" t="s">
        <v>618</v>
      </c>
      <c r="AO263" s="25" t="s">
        <v>619</v>
      </c>
      <c r="AP263" s="25" t="s">
        <v>416</v>
      </c>
      <c r="AQ263" s="72"/>
    </row>
    <row r="264" spans="1:43" s="46" customFormat="1" ht="100.5" customHeight="1" x14ac:dyDescent="0.25">
      <c r="A264" s="42" t="s">
        <v>41</v>
      </c>
      <c r="B264" s="43" t="s">
        <v>656</v>
      </c>
      <c r="C264" s="43">
        <v>550</v>
      </c>
      <c r="D264" s="192" t="s">
        <v>669</v>
      </c>
      <c r="E264" s="192" t="s">
        <v>670</v>
      </c>
      <c r="F264" s="23">
        <v>44896</v>
      </c>
      <c r="G264" s="23">
        <v>44926</v>
      </c>
      <c r="H264" s="271">
        <f>+I264+I265</f>
        <v>1</v>
      </c>
      <c r="I264" s="197">
        <v>0.5</v>
      </c>
      <c r="J264" s="197"/>
      <c r="K264" s="197"/>
      <c r="L264" s="197"/>
      <c r="M264" s="197"/>
      <c r="N264" s="197"/>
      <c r="O264" s="197"/>
      <c r="P264" s="197"/>
      <c r="Q264" s="197"/>
      <c r="R264" s="197"/>
      <c r="S264" s="197"/>
      <c r="T264" s="197"/>
      <c r="U264" s="197"/>
      <c r="V264" s="197"/>
      <c r="W264" s="197"/>
      <c r="X264" s="197"/>
      <c r="Y264" s="197"/>
      <c r="Z264" s="197"/>
      <c r="AA264" s="197"/>
      <c r="AB264" s="197"/>
      <c r="AC264" s="197"/>
      <c r="AD264" s="197"/>
      <c r="AE264" s="197"/>
      <c r="AF264" s="197">
        <v>1</v>
      </c>
      <c r="AG264" s="197"/>
      <c r="AH264" s="197">
        <f>+J264+L264+N264+P264+R264+T264+V264+X264+Z264+AB264+AD264+AF264</f>
        <v>1</v>
      </c>
      <c r="AI264" s="44">
        <f>+K264+M264+O264+Q264+S264+U264+W264+Y264+AA264+AC264+AE264+AG264</f>
        <v>0</v>
      </c>
      <c r="AJ264" s="192" t="s">
        <v>671</v>
      </c>
      <c r="AK264" s="195" t="s">
        <v>82</v>
      </c>
      <c r="AL264" s="195" t="s">
        <v>82</v>
      </c>
      <c r="AM264" s="189" t="s">
        <v>617</v>
      </c>
      <c r="AN264" s="189" t="s">
        <v>618</v>
      </c>
      <c r="AO264" s="25" t="s">
        <v>619</v>
      </c>
      <c r="AP264" s="25" t="s">
        <v>416</v>
      </c>
      <c r="AQ264" s="72"/>
    </row>
    <row r="265" spans="1:43" s="46" customFormat="1" ht="114.75" customHeight="1" x14ac:dyDescent="0.25">
      <c r="A265" s="42" t="s">
        <v>41</v>
      </c>
      <c r="B265" s="43" t="s">
        <v>656</v>
      </c>
      <c r="C265" s="43">
        <v>550</v>
      </c>
      <c r="D265" s="192" t="s">
        <v>669</v>
      </c>
      <c r="E265" s="192" t="s">
        <v>672</v>
      </c>
      <c r="F265" s="23">
        <v>44713</v>
      </c>
      <c r="G265" s="23" t="s">
        <v>263</v>
      </c>
      <c r="H265" s="271"/>
      <c r="I265" s="197">
        <v>0.5</v>
      </c>
      <c r="J265" s="197"/>
      <c r="K265" s="197"/>
      <c r="L265" s="197"/>
      <c r="M265" s="197"/>
      <c r="N265" s="197"/>
      <c r="O265" s="197"/>
      <c r="P265" s="197"/>
      <c r="Q265" s="197"/>
      <c r="R265" s="197"/>
      <c r="S265" s="197"/>
      <c r="T265" s="197">
        <v>0.5</v>
      </c>
      <c r="U265" s="197"/>
      <c r="V265" s="197"/>
      <c r="W265" s="197"/>
      <c r="X265" s="197"/>
      <c r="Y265" s="197"/>
      <c r="Z265" s="197"/>
      <c r="AA265" s="197"/>
      <c r="AB265" s="197"/>
      <c r="AC265" s="197"/>
      <c r="AD265" s="197">
        <v>0.5</v>
      </c>
      <c r="AE265" s="197"/>
      <c r="AF265" s="197"/>
      <c r="AG265" s="197"/>
      <c r="AH265" s="197">
        <f>+J265+L265+N265+P265+R265+T265+V265+X265+Z265+AB265+AD265+AF265</f>
        <v>1</v>
      </c>
      <c r="AI265" s="44">
        <f>+K265+M265+O265+Q265+S265+U265+W265+Y265+AA265+AC265+AE265+AG265</f>
        <v>0</v>
      </c>
      <c r="AJ265" s="192" t="s">
        <v>673</v>
      </c>
      <c r="AK265" s="195" t="s">
        <v>82</v>
      </c>
      <c r="AL265" s="195" t="s">
        <v>82</v>
      </c>
      <c r="AM265" s="189" t="s">
        <v>617</v>
      </c>
      <c r="AN265" s="189" t="s">
        <v>618</v>
      </c>
      <c r="AO265" s="25" t="s">
        <v>619</v>
      </c>
      <c r="AP265" s="25" t="s">
        <v>416</v>
      </c>
      <c r="AQ265" s="72"/>
    </row>
    <row r="266" spans="1:43" s="46" customFormat="1" ht="64.5" customHeight="1" x14ac:dyDescent="0.25">
      <c r="A266" s="42" t="s">
        <v>411</v>
      </c>
      <c r="B266" s="43" t="s">
        <v>412</v>
      </c>
      <c r="C266" s="43">
        <v>329</v>
      </c>
      <c r="D266" s="192" t="s">
        <v>674</v>
      </c>
      <c r="E266" s="192" t="s">
        <v>675</v>
      </c>
      <c r="F266" s="23">
        <v>44774</v>
      </c>
      <c r="G266" s="23">
        <v>44803</v>
      </c>
      <c r="H266" s="271">
        <f>+I266+I267+I268+I269</f>
        <v>1</v>
      </c>
      <c r="I266" s="197">
        <v>0.1</v>
      </c>
      <c r="J266" s="197"/>
      <c r="K266" s="197"/>
      <c r="L266" s="197"/>
      <c r="M266" s="197"/>
      <c r="N266" s="197"/>
      <c r="O266" s="197"/>
      <c r="P266" s="197"/>
      <c r="Q266" s="197"/>
      <c r="R266" s="197"/>
      <c r="S266" s="197"/>
      <c r="T266" s="197">
        <v>0.5</v>
      </c>
      <c r="U266" s="197"/>
      <c r="V266" s="197"/>
      <c r="W266" s="197"/>
      <c r="X266" s="197">
        <v>0.5</v>
      </c>
      <c r="Y266" s="197"/>
      <c r="Z266" s="197"/>
      <c r="AA266" s="197"/>
      <c r="AB266" s="197"/>
      <c r="AC266" s="197"/>
      <c r="AD266" s="197"/>
      <c r="AE266" s="197"/>
      <c r="AF266" s="197"/>
      <c r="AG266" s="197"/>
      <c r="AH266" s="197">
        <f t="shared" si="18"/>
        <v>1</v>
      </c>
      <c r="AI266" s="44">
        <f t="shared" si="18"/>
        <v>0</v>
      </c>
      <c r="AJ266" s="192" t="s">
        <v>676</v>
      </c>
      <c r="AK266" s="302">
        <v>1</v>
      </c>
      <c r="AL266" s="269">
        <v>1822640634</v>
      </c>
      <c r="AM266" s="189" t="s">
        <v>617</v>
      </c>
      <c r="AN266" s="189" t="s">
        <v>618</v>
      </c>
      <c r="AO266" s="25" t="s">
        <v>619</v>
      </c>
      <c r="AP266" s="25" t="s">
        <v>416</v>
      </c>
      <c r="AQ266" s="72"/>
    </row>
    <row r="267" spans="1:43" s="46" customFormat="1" ht="57.75" customHeight="1" x14ac:dyDescent="0.25">
      <c r="A267" s="42" t="s">
        <v>411</v>
      </c>
      <c r="B267" s="43" t="s">
        <v>412</v>
      </c>
      <c r="C267" s="43">
        <v>329</v>
      </c>
      <c r="D267" s="192" t="s">
        <v>674</v>
      </c>
      <c r="E267" s="192" t="s">
        <v>677</v>
      </c>
      <c r="F267" s="23">
        <v>44593</v>
      </c>
      <c r="G267" s="23">
        <v>44620</v>
      </c>
      <c r="H267" s="271"/>
      <c r="I267" s="197">
        <v>0.2</v>
      </c>
      <c r="J267" s="197"/>
      <c r="K267" s="197"/>
      <c r="L267" s="197">
        <v>1</v>
      </c>
      <c r="M267" s="197"/>
      <c r="N267" s="197"/>
      <c r="O267" s="197"/>
      <c r="P267" s="197"/>
      <c r="Q267" s="197"/>
      <c r="R267" s="197"/>
      <c r="S267" s="197"/>
      <c r="T267" s="197"/>
      <c r="U267" s="197"/>
      <c r="V267" s="197"/>
      <c r="W267" s="197"/>
      <c r="X267" s="197"/>
      <c r="Y267" s="197"/>
      <c r="Z267" s="197"/>
      <c r="AA267" s="197"/>
      <c r="AB267" s="197"/>
      <c r="AC267" s="197"/>
      <c r="AD267" s="197"/>
      <c r="AE267" s="197"/>
      <c r="AF267" s="197"/>
      <c r="AG267" s="197"/>
      <c r="AH267" s="197">
        <f t="shared" si="18"/>
        <v>1</v>
      </c>
      <c r="AI267" s="44">
        <f t="shared" si="18"/>
        <v>0</v>
      </c>
      <c r="AJ267" s="192" t="s">
        <v>678</v>
      </c>
      <c r="AK267" s="302"/>
      <c r="AL267" s="270"/>
      <c r="AM267" s="189" t="s">
        <v>617</v>
      </c>
      <c r="AN267" s="189" t="s">
        <v>618</v>
      </c>
      <c r="AO267" s="25" t="s">
        <v>619</v>
      </c>
      <c r="AP267" s="25" t="s">
        <v>416</v>
      </c>
      <c r="AQ267" s="72"/>
    </row>
    <row r="268" spans="1:43" s="46" customFormat="1" ht="80.25" customHeight="1" x14ac:dyDescent="0.25">
      <c r="A268" s="42" t="s">
        <v>411</v>
      </c>
      <c r="B268" s="43" t="s">
        <v>412</v>
      </c>
      <c r="C268" s="43">
        <v>329</v>
      </c>
      <c r="D268" s="192" t="s">
        <v>674</v>
      </c>
      <c r="E268" s="192" t="s">
        <v>679</v>
      </c>
      <c r="F268" s="23">
        <v>44621</v>
      </c>
      <c r="G268" s="23" t="s">
        <v>665</v>
      </c>
      <c r="H268" s="271"/>
      <c r="I268" s="197">
        <v>0.6</v>
      </c>
      <c r="J268" s="197"/>
      <c r="K268" s="197"/>
      <c r="L268" s="197"/>
      <c r="M268" s="197"/>
      <c r="N268" s="197">
        <v>0.25</v>
      </c>
      <c r="O268" s="197"/>
      <c r="P268" s="197"/>
      <c r="Q268" s="197"/>
      <c r="R268" s="197"/>
      <c r="S268" s="197"/>
      <c r="T268" s="197">
        <v>0.25</v>
      </c>
      <c r="U268" s="197"/>
      <c r="V268" s="197"/>
      <c r="W268" s="197"/>
      <c r="X268" s="197"/>
      <c r="Y268" s="197"/>
      <c r="Z268" s="197">
        <v>0.25</v>
      </c>
      <c r="AA268" s="197"/>
      <c r="AB268" s="197"/>
      <c r="AC268" s="197"/>
      <c r="AD268" s="197"/>
      <c r="AE268" s="197"/>
      <c r="AF268" s="197">
        <v>0.25</v>
      </c>
      <c r="AG268" s="197"/>
      <c r="AH268" s="197">
        <f t="shared" si="18"/>
        <v>1</v>
      </c>
      <c r="AI268" s="44">
        <f t="shared" si="18"/>
        <v>0</v>
      </c>
      <c r="AJ268" s="192" t="s">
        <v>680</v>
      </c>
      <c r="AK268" s="302"/>
      <c r="AL268" s="270"/>
      <c r="AM268" s="189" t="s">
        <v>617</v>
      </c>
      <c r="AN268" s="189" t="s">
        <v>618</v>
      </c>
      <c r="AO268" s="25" t="s">
        <v>619</v>
      </c>
      <c r="AP268" s="25" t="s">
        <v>416</v>
      </c>
      <c r="AQ268" s="72"/>
    </row>
    <row r="269" spans="1:43" s="46" customFormat="1" ht="57" x14ac:dyDescent="0.25">
      <c r="A269" s="42" t="s">
        <v>411</v>
      </c>
      <c r="B269" s="43" t="s">
        <v>412</v>
      </c>
      <c r="C269" s="43">
        <v>329</v>
      </c>
      <c r="D269" s="192" t="s">
        <v>674</v>
      </c>
      <c r="E269" s="192" t="s">
        <v>681</v>
      </c>
      <c r="F269" s="23">
        <v>44896</v>
      </c>
      <c r="G269" s="23">
        <v>44926</v>
      </c>
      <c r="H269" s="271"/>
      <c r="I269" s="197">
        <v>0.1</v>
      </c>
      <c r="J269" s="197"/>
      <c r="K269" s="197"/>
      <c r="L269" s="197"/>
      <c r="M269" s="197"/>
      <c r="N269" s="197"/>
      <c r="O269" s="197"/>
      <c r="P269" s="197"/>
      <c r="Q269" s="197"/>
      <c r="R269" s="197"/>
      <c r="S269" s="197"/>
      <c r="T269" s="197"/>
      <c r="U269" s="197"/>
      <c r="V269" s="197"/>
      <c r="W269" s="197"/>
      <c r="X269" s="197"/>
      <c r="Y269" s="197"/>
      <c r="Z269" s="197"/>
      <c r="AA269" s="197"/>
      <c r="AB269" s="197"/>
      <c r="AC269" s="197"/>
      <c r="AD269" s="197"/>
      <c r="AE269" s="197"/>
      <c r="AF269" s="197">
        <v>1</v>
      </c>
      <c r="AG269" s="197"/>
      <c r="AH269" s="197">
        <f t="shared" si="18"/>
        <v>1</v>
      </c>
      <c r="AI269" s="44">
        <f t="shared" si="18"/>
        <v>0</v>
      </c>
      <c r="AJ269" s="192" t="s">
        <v>682</v>
      </c>
      <c r="AK269" s="302"/>
      <c r="AL269" s="270"/>
      <c r="AM269" s="189" t="s">
        <v>617</v>
      </c>
      <c r="AN269" s="189" t="s">
        <v>618</v>
      </c>
      <c r="AO269" s="25" t="s">
        <v>619</v>
      </c>
      <c r="AP269" s="25" t="s">
        <v>416</v>
      </c>
      <c r="AQ269" s="72"/>
    </row>
    <row r="270" spans="1:43" s="46" customFormat="1" ht="71.25" customHeight="1" x14ac:dyDescent="0.25">
      <c r="A270" s="42" t="s">
        <v>411</v>
      </c>
      <c r="B270" s="43" t="s">
        <v>412</v>
      </c>
      <c r="C270" s="43">
        <v>329</v>
      </c>
      <c r="D270" s="192" t="s">
        <v>683</v>
      </c>
      <c r="E270" s="192" t="s">
        <v>684</v>
      </c>
      <c r="F270" s="23">
        <v>44621</v>
      </c>
      <c r="G270" s="23" t="s">
        <v>665</v>
      </c>
      <c r="H270" s="271">
        <f>SUM(I270:I282)</f>
        <v>1.05</v>
      </c>
      <c r="I270" s="197">
        <v>0.1</v>
      </c>
      <c r="J270" s="197"/>
      <c r="K270" s="197"/>
      <c r="L270" s="197"/>
      <c r="M270" s="197"/>
      <c r="N270" s="197">
        <v>0.25</v>
      </c>
      <c r="O270" s="197"/>
      <c r="P270" s="197"/>
      <c r="Q270" s="197"/>
      <c r="R270" s="197"/>
      <c r="S270" s="197"/>
      <c r="T270" s="197">
        <v>0.25</v>
      </c>
      <c r="U270" s="197"/>
      <c r="V270" s="197"/>
      <c r="W270" s="197"/>
      <c r="X270" s="197"/>
      <c r="Y270" s="197"/>
      <c r="Z270" s="197">
        <v>0.25</v>
      </c>
      <c r="AA270" s="197"/>
      <c r="AB270" s="197"/>
      <c r="AC270" s="197"/>
      <c r="AD270" s="197"/>
      <c r="AE270" s="197"/>
      <c r="AF270" s="197">
        <v>0.25</v>
      </c>
      <c r="AG270" s="197"/>
      <c r="AH270" s="197">
        <f t="shared" si="18"/>
        <v>1</v>
      </c>
      <c r="AI270" s="44">
        <f t="shared" si="18"/>
        <v>0</v>
      </c>
      <c r="AJ270" s="55" t="s">
        <v>685</v>
      </c>
      <c r="AK270" s="195" t="s">
        <v>82</v>
      </c>
      <c r="AL270" s="270"/>
      <c r="AM270" s="189" t="s">
        <v>617</v>
      </c>
      <c r="AN270" s="189" t="s">
        <v>618</v>
      </c>
      <c r="AO270" s="25" t="s">
        <v>619</v>
      </c>
      <c r="AP270" s="25" t="s">
        <v>416</v>
      </c>
      <c r="AQ270" s="72"/>
    </row>
    <row r="271" spans="1:43" s="46" customFormat="1" ht="58.5" customHeight="1" x14ac:dyDescent="0.25">
      <c r="A271" s="42" t="s">
        <v>411</v>
      </c>
      <c r="B271" s="43" t="s">
        <v>412</v>
      </c>
      <c r="C271" s="43">
        <v>329</v>
      </c>
      <c r="D271" s="192" t="s">
        <v>683</v>
      </c>
      <c r="E271" s="192" t="s">
        <v>686</v>
      </c>
      <c r="F271" s="23">
        <v>44652</v>
      </c>
      <c r="G271" s="23">
        <v>44681</v>
      </c>
      <c r="H271" s="271"/>
      <c r="I271" s="197">
        <v>0.1</v>
      </c>
      <c r="J271" s="197"/>
      <c r="K271" s="197"/>
      <c r="L271" s="197"/>
      <c r="M271" s="197"/>
      <c r="N271" s="197"/>
      <c r="O271" s="197"/>
      <c r="P271" s="197">
        <v>1</v>
      </c>
      <c r="Q271" s="197"/>
      <c r="R271" s="197"/>
      <c r="S271" s="197"/>
      <c r="T271" s="197"/>
      <c r="U271" s="197"/>
      <c r="V271" s="197"/>
      <c r="W271" s="197"/>
      <c r="X271" s="197"/>
      <c r="Y271" s="197"/>
      <c r="Z271" s="197"/>
      <c r="AA271" s="197"/>
      <c r="AB271" s="197"/>
      <c r="AC271" s="197"/>
      <c r="AD271" s="197"/>
      <c r="AE271" s="197"/>
      <c r="AF271" s="197"/>
      <c r="AG271" s="197"/>
      <c r="AH271" s="197">
        <f t="shared" si="18"/>
        <v>1</v>
      </c>
      <c r="AI271" s="44">
        <f t="shared" si="18"/>
        <v>0</v>
      </c>
      <c r="AJ271" s="55" t="s">
        <v>687</v>
      </c>
      <c r="AK271" s="195" t="s">
        <v>82</v>
      </c>
      <c r="AL271" s="270"/>
      <c r="AM271" s="189" t="s">
        <v>617</v>
      </c>
      <c r="AN271" s="189" t="s">
        <v>618</v>
      </c>
      <c r="AO271" s="25" t="s">
        <v>619</v>
      </c>
      <c r="AP271" s="25" t="s">
        <v>416</v>
      </c>
      <c r="AQ271" s="72"/>
    </row>
    <row r="272" spans="1:43" s="46" customFormat="1" ht="58.5" customHeight="1" x14ac:dyDescent="0.25">
      <c r="A272" s="42" t="s">
        <v>411</v>
      </c>
      <c r="B272" s="43" t="s">
        <v>412</v>
      </c>
      <c r="C272" s="43">
        <v>329</v>
      </c>
      <c r="D272" s="192" t="s">
        <v>683</v>
      </c>
      <c r="E272" s="192" t="s">
        <v>688</v>
      </c>
      <c r="F272" s="23">
        <v>44621</v>
      </c>
      <c r="G272" s="23" t="s">
        <v>665</v>
      </c>
      <c r="H272" s="271"/>
      <c r="I272" s="197">
        <v>0.1</v>
      </c>
      <c r="J272" s="197"/>
      <c r="K272" s="197"/>
      <c r="L272" s="197"/>
      <c r="M272" s="197"/>
      <c r="N272" s="197">
        <v>0.25</v>
      </c>
      <c r="O272" s="197"/>
      <c r="P272" s="197"/>
      <c r="Q272" s="197"/>
      <c r="R272" s="197"/>
      <c r="S272" s="197"/>
      <c r="T272" s="197">
        <v>0.25</v>
      </c>
      <c r="U272" s="197"/>
      <c r="V272" s="197"/>
      <c r="W272" s="197"/>
      <c r="X272" s="197"/>
      <c r="Y272" s="197"/>
      <c r="Z272" s="197">
        <v>0.25</v>
      </c>
      <c r="AA272" s="197"/>
      <c r="AB272" s="197"/>
      <c r="AC272" s="197"/>
      <c r="AD272" s="197"/>
      <c r="AE272" s="197"/>
      <c r="AF272" s="197">
        <v>0.25</v>
      </c>
      <c r="AG272" s="197"/>
      <c r="AH272" s="197">
        <f t="shared" si="18"/>
        <v>1</v>
      </c>
      <c r="AI272" s="44">
        <f t="shared" si="18"/>
        <v>0</v>
      </c>
      <c r="AJ272" s="55" t="s">
        <v>689</v>
      </c>
      <c r="AK272" s="195" t="s">
        <v>82</v>
      </c>
      <c r="AL272" s="270"/>
      <c r="AM272" s="189" t="s">
        <v>617</v>
      </c>
      <c r="AN272" s="189" t="s">
        <v>618</v>
      </c>
      <c r="AO272" s="25" t="s">
        <v>619</v>
      </c>
      <c r="AP272" s="25" t="s">
        <v>416</v>
      </c>
      <c r="AQ272" s="72"/>
    </row>
    <row r="273" spans="1:43" s="46" customFormat="1" ht="58.5" customHeight="1" x14ac:dyDescent="0.25">
      <c r="A273" s="42" t="s">
        <v>411</v>
      </c>
      <c r="B273" s="43" t="s">
        <v>412</v>
      </c>
      <c r="C273" s="43">
        <v>329</v>
      </c>
      <c r="D273" s="192" t="s">
        <v>690</v>
      </c>
      <c r="E273" s="192" t="s">
        <v>691</v>
      </c>
      <c r="F273" s="23">
        <v>44621</v>
      </c>
      <c r="G273" s="23" t="s">
        <v>665</v>
      </c>
      <c r="H273" s="271"/>
      <c r="I273" s="197">
        <v>0.1</v>
      </c>
      <c r="J273" s="197"/>
      <c r="K273" s="197"/>
      <c r="L273" s="197"/>
      <c r="M273" s="197"/>
      <c r="N273" s="197">
        <v>0.25</v>
      </c>
      <c r="O273" s="197"/>
      <c r="P273" s="197"/>
      <c r="Q273" s="197"/>
      <c r="R273" s="197"/>
      <c r="S273" s="197"/>
      <c r="T273" s="197">
        <v>0.25</v>
      </c>
      <c r="U273" s="197"/>
      <c r="V273" s="197"/>
      <c r="W273" s="197"/>
      <c r="X273" s="197"/>
      <c r="Y273" s="197"/>
      <c r="Z273" s="197">
        <v>0.25</v>
      </c>
      <c r="AA273" s="197"/>
      <c r="AB273" s="197"/>
      <c r="AC273" s="197"/>
      <c r="AD273" s="197"/>
      <c r="AE273" s="197"/>
      <c r="AF273" s="197">
        <v>0.25</v>
      </c>
      <c r="AG273" s="197"/>
      <c r="AH273" s="197">
        <f t="shared" si="18"/>
        <v>1</v>
      </c>
      <c r="AI273" s="44">
        <f t="shared" si="18"/>
        <v>0</v>
      </c>
      <c r="AJ273" s="55" t="s">
        <v>692</v>
      </c>
      <c r="AK273" s="195" t="s">
        <v>82</v>
      </c>
      <c r="AL273" s="270"/>
      <c r="AM273" s="189" t="s">
        <v>617</v>
      </c>
      <c r="AN273" s="189" t="s">
        <v>618</v>
      </c>
      <c r="AO273" s="25" t="s">
        <v>619</v>
      </c>
      <c r="AP273" s="25" t="s">
        <v>416</v>
      </c>
      <c r="AQ273" s="72"/>
    </row>
    <row r="274" spans="1:43" s="98" customFormat="1" ht="58.5" customHeight="1" x14ac:dyDescent="0.25">
      <c r="A274" s="50" t="s">
        <v>411</v>
      </c>
      <c r="B274" s="195" t="s">
        <v>412</v>
      </c>
      <c r="C274" s="195">
        <v>329</v>
      </c>
      <c r="D274" s="192" t="s">
        <v>683</v>
      </c>
      <c r="E274" s="192" t="s">
        <v>693</v>
      </c>
      <c r="F274" s="23">
        <v>44774</v>
      </c>
      <c r="G274" s="23">
        <v>44804</v>
      </c>
      <c r="H274" s="271"/>
      <c r="I274" s="197">
        <v>0.05</v>
      </c>
      <c r="J274" s="197"/>
      <c r="K274" s="197"/>
      <c r="L274" s="197"/>
      <c r="M274" s="197"/>
      <c r="N274" s="197"/>
      <c r="O274" s="197"/>
      <c r="P274" s="197"/>
      <c r="Q274" s="197"/>
      <c r="R274" s="197"/>
      <c r="S274" s="197"/>
      <c r="T274" s="197"/>
      <c r="U274" s="197"/>
      <c r="V274" s="197"/>
      <c r="W274" s="197"/>
      <c r="X274" s="197">
        <v>1</v>
      </c>
      <c r="Y274" s="197"/>
      <c r="Z274" s="197"/>
      <c r="AA274" s="197"/>
      <c r="AB274" s="197"/>
      <c r="AC274" s="197"/>
      <c r="AD274" s="197"/>
      <c r="AE274" s="197"/>
      <c r="AF274" s="197"/>
      <c r="AG274" s="197"/>
      <c r="AH274" s="197">
        <f t="shared" si="18"/>
        <v>1</v>
      </c>
      <c r="AI274" s="44">
        <f t="shared" si="18"/>
        <v>0</v>
      </c>
      <c r="AJ274" s="55" t="s">
        <v>694</v>
      </c>
      <c r="AK274" s="195" t="s">
        <v>82</v>
      </c>
      <c r="AL274" s="270"/>
      <c r="AM274" s="189" t="s">
        <v>617</v>
      </c>
      <c r="AN274" s="189" t="s">
        <v>618</v>
      </c>
      <c r="AO274" s="25" t="s">
        <v>619</v>
      </c>
      <c r="AP274" s="25" t="s">
        <v>416</v>
      </c>
      <c r="AQ274" s="102"/>
    </row>
    <row r="275" spans="1:43" s="144" customFormat="1" ht="156.6" customHeight="1" x14ac:dyDescent="0.25">
      <c r="A275" s="91" t="s">
        <v>411</v>
      </c>
      <c r="B275" s="87" t="s">
        <v>412</v>
      </c>
      <c r="C275" s="87">
        <v>329</v>
      </c>
      <c r="D275" s="92" t="s">
        <v>1010</v>
      </c>
      <c r="E275" s="92" t="s">
        <v>693</v>
      </c>
      <c r="F275" s="93">
        <v>44835</v>
      </c>
      <c r="G275" s="93">
        <v>44865</v>
      </c>
      <c r="H275" s="271"/>
      <c r="I275" s="76">
        <v>0.05</v>
      </c>
      <c r="J275" s="76"/>
      <c r="K275" s="76"/>
      <c r="L275" s="76"/>
      <c r="M275" s="76"/>
      <c r="N275" s="76"/>
      <c r="O275" s="76"/>
      <c r="P275" s="76"/>
      <c r="Q275" s="76"/>
      <c r="R275" s="76"/>
      <c r="S275" s="76"/>
      <c r="T275" s="76"/>
      <c r="U275" s="76"/>
      <c r="V275" s="76"/>
      <c r="W275" s="76"/>
      <c r="Y275" s="76"/>
      <c r="Z275" s="76"/>
      <c r="AA275" s="76"/>
      <c r="AB275" s="76">
        <v>1</v>
      </c>
      <c r="AC275" s="76"/>
      <c r="AD275" s="76"/>
      <c r="AE275" s="76"/>
      <c r="AF275" s="76"/>
      <c r="AG275" s="76"/>
      <c r="AH275" s="68">
        <f t="shared" ref="AH275" si="21">+J275+L275+N275+P275+R275+T275+V275+X275+Z275+AB275+AD275+AF275</f>
        <v>1</v>
      </c>
      <c r="AI275" s="77">
        <f t="shared" ref="AI275" si="22">+K275+M275+O275+Q275+S275+U275+W275+Y275+AA275+AC275+AE275+AG275</f>
        <v>0</v>
      </c>
      <c r="AJ275" s="216" t="s">
        <v>694</v>
      </c>
      <c r="AK275" s="87" t="s">
        <v>82</v>
      </c>
      <c r="AL275" s="270"/>
      <c r="AM275" s="88" t="s">
        <v>617</v>
      </c>
      <c r="AN275" s="88" t="s">
        <v>618</v>
      </c>
      <c r="AO275" s="89" t="s">
        <v>619</v>
      </c>
      <c r="AP275" s="89" t="s">
        <v>416</v>
      </c>
      <c r="AQ275" s="212" t="s">
        <v>1011</v>
      </c>
    </row>
    <row r="276" spans="1:43" s="46" customFormat="1" ht="58.5" customHeight="1" x14ac:dyDescent="0.25">
      <c r="A276" s="42" t="s">
        <v>411</v>
      </c>
      <c r="B276" s="43" t="s">
        <v>412</v>
      </c>
      <c r="C276" s="43">
        <v>329</v>
      </c>
      <c r="D276" s="192" t="s">
        <v>683</v>
      </c>
      <c r="E276" s="192" t="s">
        <v>695</v>
      </c>
      <c r="F276" s="23">
        <v>44621</v>
      </c>
      <c r="G276" s="23">
        <v>44742</v>
      </c>
      <c r="H276" s="271"/>
      <c r="I276" s="197">
        <v>0.1</v>
      </c>
      <c r="J276" s="197"/>
      <c r="K276" s="197"/>
      <c r="L276" s="197"/>
      <c r="M276" s="197"/>
      <c r="N276" s="197">
        <v>0.5</v>
      </c>
      <c r="O276" s="197"/>
      <c r="P276" s="197"/>
      <c r="Q276" s="197"/>
      <c r="R276" s="197"/>
      <c r="S276" s="197"/>
      <c r="T276" s="197">
        <v>0.5</v>
      </c>
      <c r="U276" s="197"/>
      <c r="V276" s="197"/>
      <c r="W276" s="197"/>
      <c r="X276" s="197"/>
      <c r="Y276" s="197"/>
      <c r="Z276" s="197"/>
      <c r="AA276" s="197"/>
      <c r="AB276" s="197"/>
      <c r="AC276" s="197"/>
      <c r="AD276" s="197"/>
      <c r="AE276" s="197"/>
      <c r="AF276" s="197"/>
      <c r="AG276" s="197"/>
      <c r="AH276" s="197">
        <f t="shared" si="18"/>
        <v>1</v>
      </c>
      <c r="AI276" s="44">
        <f t="shared" si="18"/>
        <v>0</v>
      </c>
      <c r="AJ276" s="55" t="s">
        <v>696</v>
      </c>
      <c r="AK276" s="195" t="s">
        <v>82</v>
      </c>
      <c r="AL276" s="270"/>
      <c r="AM276" s="189" t="s">
        <v>617</v>
      </c>
      <c r="AN276" s="189" t="s">
        <v>618</v>
      </c>
      <c r="AO276" s="25" t="s">
        <v>619</v>
      </c>
      <c r="AP276" s="25" t="s">
        <v>416</v>
      </c>
      <c r="AQ276" s="72"/>
    </row>
    <row r="277" spans="1:43" s="46" customFormat="1" ht="58.5" customHeight="1" x14ac:dyDescent="0.25">
      <c r="A277" s="42" t="s">
        <v>411</v>
      </c>
      <c r="B277" s="43" t="s">
        <v>412</v>
      </c>
      <c r="C277" s="43">
        <v>329</v>
      </c>
      <c r="D277" s="192" t="s">
        <v>690</v>
      </c>
      <c r="E277" s="192" t="s">
        <v>697</v>
      </c>
      <c r="F277" s="23">
        <v>44743</v>
      </c>
      <c r="G277" s="23">
        <v>44926</v>
      </c>
      <c r="H277" s="271"/>
      <c r="I277" s="197">
        <v>0.1</v>
      </c>
      <c r="J277" s="197"/>
      <c r="K277" s="197"/>
      <c r="L277" s="197"/>
      <c r="M277" s="197"/>
      <c r="N277" s="197"/>
      <c r="O277" s="197"/>
      <c r="P277" s="197"/>
      <c r="Q277" s="197"/>
      <c r="R277" s="197"/>
      <c r="S277" s="197"/>
      <c r="T277" s="197"/>
      <c r="U277" s="197"/>
      <c r="V277" s="197">
        <v>0.3</v>
      </c>
      <c r="W277" s="197"/>
      <c r="X277" s="197"/>
      <c r="Y277" s="197"/>
      <c r="Z277" s="197">
        <v>0.35</v>
      </c>
      <c r="AA277" s="197"/>
      <c r="AB277" s="197"/>
      <c r="AC277" s="197"/>
      <c r="AD277" s="197"/>
      <c r="AE277" s="197"/>
      <c r="AF277" s="197">
        <v>0.35</v>
      </c>
      <c r="AG277" s="197"/>
      <c r="AH277" s="197">
        <f t="shared" si="18"/>
        <v>0.99999999999999989</v>
      </c>
      <c r="AI277" s="44">
        <f t="shared" si="18"/>
        <v>0</v>
      </c>
      <c r="AJ277" s="55" t="s">
        <v>698</v>
      </c>
      <c r="AK277" s="195" t="s">
        <v>82</v>
      </c>
      <c r="AL277" s="270"/>
      <c r="AM277" s="189" t="s">
        <v>617</v>
      </c>
      <c r="AN277" s="189" t="s">
        <v>618</v>
      </c>
      <c r="AO277" s="25" t="s">
        <v>619</v>
      </c>
      <c r="AP277" s="25" t="s">
        <v>416</v>
      </c>
      <c r="AQ277" s="72"/>
    </row>
    <row r="278" spans="1:43" s="46" customFormat="1" ht="58.5" customHeight="1" x14ac:dyDescent="0.25">
      <c r="A278" s="42" t="s">
        <v>411</v>
      </c>
      <c r="B278" s="43" t="s">
        <v>412</v>
      </c>
      <c r="C278" s="43">
        <v>329</v>
      </c>
      <c r="D278" s="192" t="s">
        <v>683</v>
      </c>
      <c r="E278" s="192" t="s">
        <v>699</v>
      </c>
      <c r="F278" s="23">
        <v>44713</v>
      </c>
      <c r="G278" s="23">
        <v>44742</v>
      </c>
      <c r="H278" s="271"/>
      <c r="I278" s="197">
        <v>0.1</v>
      </c>
      <c r="J278" s="197"/>
      <c r="K278" s="197"/>
      <c r="L278" s="197"/>
      <c r="M278" s="197"/>
      <c r="N278" s="197"/>
      <c r="O278" s="197"/>
      <c r="P278" s="197"/>
      <c r="Q278" s="197"/>
      <c r="R278" s="197"/>
      <c r="S278" s="197"/>
      <c r="T278" s="197">
        <v>1</v>
      </c>
      <c r="U278" s="197"/>
      <c r="V278" s="197"/>
      <c r="W278" s="197"/>
      <c r="X278" s="197"/>
      <c r="Y278" s="197"/>
      <c r="Z278" s="197"/>
      <c r="AA278" s="197"/>
      <c r="AB278" s="197"/>
      <c r="AC278" s="197"/>
      <c r="AD278" s="197"/>
      <c r="AE278" s="197"/>
      <c r="AF278" s="197"/>
      <c r="AG278" s="197"/>
      <c r="AH278" s="197">
        <f t="shared" ref="AH278:AI279" si="23">+J278+L278+N278+P278+R278+T278+V278+X278+Z278+AB278+AD278+AF278</f>
        <v>1</v>
      </c>
      <c r="AI278" s="44">
        <f t="shared" si="23"/>
        <v>0</v>
      </c>
      <c r="AJ278" s="55" t="s">
        <v>700</v>
      </c>
      <c r="AK278" s="195" t="s">
        <v>82</v>
      </c>
      <c r="AL278" s="270"/>
      <c r="AM278" s="189" t="s">
        <v>617</v>
      </c>
      <c r="AN278" s="189" t="s">
        <v>618</v>
      </c>
      <c r="AO278" s="25" t="s">
        <v>619</v>
      </c>
      <c r="AP278" s="25" t="s">
        <v>416</v>
      </c>
      <c r="AQ278" s="72"/>
    </row>
    <row r="279" spans="1:43" s="46" customFormat="1" ht="58.5" customHeight="1" x14ac:dyDescent="0.25">
      <c r="A279" s="42" t="s">
        <v>411</v>
      </c>
      <c r="B279" s="43" t="s">
        <v>412</v>
      </c>
      <c r="C279" s="43">
        <v>329</v>
      </c>
      <c r="D279" s="192" t="s">
        <v>683</v>
      </c>
      <c r="E279" s="192" t="s">
        <v>701</v>
      </c>
      <c r="F279" s="23">
        <v>44593</v>
      </c>
      <c r="G279" s="23">
        <v>44926</v>
      </c>
      <c r="H279" s="271"/>
      <c r="I279" s="197">
        <v>0.05</v>
      </c>
      <c r="J279" s="197"/>
      <c r="K279" s="197"/>
      <c r="L279" s="197">
        <v>0.16666666666666669</v>
      </c>
      <c r="M279" s="197"/>
      <c r="N279" s="197"/>
      <c r="O279" s="197"/>
      <c r="P279" s="197">
        <v>0.16666666666666669</v>
      </c>
      <c r="Q279" s="197"/>
      <c r="R279" s="197"/>
      <c r="S279" s="197"/>
      <c r="T279" s="197">
        <v>0.16666666666666669</v>
      </c>
      <c r="U279" s="197"/>
      <c r="V279" s="197"/>
      <c r="W279" s="197"/>
      <c r="X279" s="197">
        <v>0.16666666666666669</v>
      </c>
      <c r="Y279" s="197"/>
      <c r="Z279" s="197"/>
      <c r="AA279" s="197"/>
      <c r="AB279" s="197">
        <v>0.16666666666666669</v>
      </c>
      <c r="AC279" s="197"/>
      <c r="AD279" s="197"/>
      <c r="AE279" s="197"/>
      <c r="AF279" s="197">
        <v>0.16666666666666669</v>
      </c>
      <c r="AG279" s="197"/>
      <c r="AH279" s="197">
        <f t="shared" si="23"/>
        <v>1.0000000000000002</v>
      </c>
      <c r="AI279" s="44">
        <f t="shared" si="23"/>
        <v>0</v>
      </c>
      <c r="AJ279" s="55" t="s">
        <v>702</v>
      </c>
      <c r="AK279" s="195" t="s">
        <v>82</v>
      </c>
      <c r="AL279" s="270"/>
      <c r="AM279" s="189" t="s">
        <v>617</v>
      </c>
      <c r="AN279" s="189" t="s">
        <v>618</v>
      </c>
      <c r="AO279" s="25" t="s">
        <v>619</v>
      </c>
      <c r="AP279" s="25" t="s">
        <v>416</v>
      </c>
      <c r="AQ279" s="72"/>
    </row>
    <row r="280" spans="1:43" s="46" customFormat="1" ht="58.5" customHeight="1" x14ac:dyDescent="0.25">
      <c r="A280" s="42" t="s">
        <v>411</v>
      </c>
      <c r="B280" s="43" t="s">
        <v>412</v>
      </c>
      <c r="C280" s="43">
        <v>329</v>
      </c>
      <c r="D280" s="56" t="s">
        <v>703</v>
      </c>
      <c r="E280" s="57" t="s">
        <v>704</v>
      </c>
      <c r="F280" s="52">
        <v>44621</v>
      </c>
      <c r="G280" s="199" t="s">
        <v>665</v>
      </c>
      <c r="H280" s="271"/>
      <c r="I280" s="200">
        <v>0.05</v>
      </c>
      <c r="J280" s="199" t="s">
        <v>705</v>
      </c>
      <c r="K280" s="199" t="s">
        <v>705</v>
      </c>
      <c r="L280" s="199" t="s">
        <v>705</v>
      </c>
      <c r="M280" s="199" t="s">
        <v>705</v>
      </c>
      <c r="N280" s="200">
        <v>0.25</v>
      </c>
      <c r="O280" s="199" t="s">
        <v>705</v>
      </c>
      <c r="P280" s="199" t="s">
        <v>705</v>
      </c>
      <c r="Q280" s="199" t="s">
        <v>705</v>
      </c>
      <c r="R280" s="199" t="s">
        <v>705</v>
      </c>
      <c r="S280" s="199" t="s">
        <v>705</v>
      </c>
      <c r="T280" s="200">
        <v>0.25</v>
      </c>
      <c r="U280" s="199" t="s">
        <v>705</v>
      </c>
      <c r="V280" s="199" t="s">
        <v>705</v>
      </c>
      <c r="W280" s="199" t="s">
        <v>705</v>
      </c>
      <c r="X280" s="199" t="s">
        <v>705</v>
      </c>
      <c r="Y280" s="199" t="s">
        <v>705</v>
      </c>
      <c r="Z280" s="200">
        <v>0.25</v>
      </c>
      <c r="AA280" s="199" t="s">
        <v>705</v>
      </c>
      <c r="AB280" s="199" t="s">
        <v>705</v>
      </c>
      <c r="AC280" s="199" t="s">
        <v>705</v>
      </c>
      <c r="AD280" s="199" t="s">
        <v>705</v>
      </c>
      <c r="AE280" s="199" t="s">
        <v>705</v>
      </c>
      <c r="AF280" s="200">
        <v>0.25</v>
      </c>
      <c r="AG280" s="199" t="s">
        <v>705</v>
      </c>
      <c r="AH280" s="200">
        <v>1</v>
      </c>
      <c r="AI280" s="60">
        <v>0</v>
      </c>
      <c r="AJ280" s="61" t="s">
        <v>706</v>
      </c>
      <c r="AK280" s="195" t="s">
        <v>82</v>
      </c>
      <c r="AL280" s="270"/>
      <c r="AM280" s="189" t="s">
        <v>617</v>
      </c>
      <c r="AN280" s="199" t="s">
        <v>618</v>
      </c>
      <c r="AO280" s="199" t="s">
        <v>619</v>
      </c>
      <c r="AP280" s="199" t="s">
        <v>416</v>
      </c>
      <c r="AQ280" s="72"/>
    </row>
    <row r="281" spans="1:43" s="46" customFormat="1" ht="58.5" customHeight="1" x14ac:dyDescent="0.25">
      <c r="A281" s="42" t="s">
        <v>411</v>
      </c>
      <c r="B281" s="43" t="s">
        <v>412</v>
      </c>
      <c r="C281" s="43">
        <v>329</v>
      </c>
      <c r="D281" s="192" t="s">
        <v>683</v>
      </c>
      <c r="E281" s="192" t="s">
        <v>707</v>
      </c>
      <c r="F281" s="23">
        <v>44652</v>
      </c>
      <c r="G281" s="23">
        <v>44742</v>
      </c>
      <c r="H281" s="271"/>
      <c r="I281" s="197">
        <v>0.05</v>
      </c>
      <c r="J281" s="197"/>
      <c r="K281" s="197"/>
      <c r="L281" s="197"/>
      <c r="M281" s="197"/>
      <c r="N281" s="197"/>
      <c r="O281" s="197"/>
      <c r="P281" s="197">
        <v>0.5</v>
      </c>
      <c r="Q281" s="197"/>
      <c r="R281" s="197"/>
      <c r="S281" s="197"/>
      <c r="T281" s="197">
        <v>0.5</v>
      </c>
      <c r="U281" s="197"/>
      <c r="V281" s="197"/>
      <c r="W281" s="197"/>
      <c r="X281" s="197"/>
      <c r="Y281" s="197"/>
      <c r="Z281" s="197"/>
      <c r="AA281" s="197"/>
      <c r="AB281" s="197"/>
      <c r="AC281" s="197"/>
      <c r="AD281" s="197"/>
      <c r="AE281" s="197"/>
      <c r="AF281" s="197"/>
      <c r="AG281" s="197"/>
      <c r="AH281" s="197">
        <f t="shared" ref="AH281:AI294" si="24">+J281+L281+N281+P281+R281+T281+V281+X281+Z281+AB281+AD281+AF281</f>
        <v>1</v>
      </c>
      <c r="AI281" s="44">
        <f t="shared" si="24"/>
        <v>0</v>
      </c>
      <c r="AJ281" s="55" t="s">
        <v>708</v>
      </c>
      <c r="AK281" s="195" t="s">
        <v>82</v>
      </c>
      <c r="AL281" s="270"/>
      <c r="AM281" s="189" t="s">
        <v>617</v>
      </c>
      <c r="AN281" s="189" t="s">
        <v>618</v>
      </c>
      <c r="AO281" s="25" t="s">
        <v>619</v>
      </c>
      <c r="AP281" s="25" t="s">
        <v>416</v>
      </c>
      <c r="AQ281" s="72"/>
    </row>
    <row r="282" spans="1:43" s="98" customFormat="1" ht="128.25" x14ac:dyDescent="0.25">
      <c r="A282" s="50" t="s">
        <v>411</v>
      </c>
      <c r="B282" s="195" t="s">
        <v>412</v>
      </c>
      <c r="C282" s="195">
        <v>329</v>
      </c>
      <c r="D282" s="192" t="s">
        <v>683</v>
      </c>
      <c r="E282" s="192" t="s">
        <v>709</v>
      </c>
      <c r="F282" s="23">
        <v>44713</v>
      </c>
      <c r="G282" s="23">
        <v>44926</v>
      </c>
      <c r="H282" s="271"/>
      <c r="I282" s="197">
        <v>0.1</v>
      </c>
      <c r="J282" s="197"/>
      <c r="K282" s="197"/>
      <c r="L282" s="197"/>
      <c r="M282" s="197"/>
      <c r="N282" s="197"/>
      <c r="O282" s="197"/>
      <c r="P282" s="197"/>
      <c r="Q282" s="197"/>
      <c r="R282" s="197"/>
      <c r="S282" s="197"/>
      <c r="T282" s="197">
        <v>0.15</v>
      </c>
      <c r="U282" s="197"/>
      <c r="V282" s="197">
        <v>0.15</v>
      </c>
      <c r="W282" s="197"/>
      <c r="X282" s="197">
        <v>0.15</v>
      </c>
      <c r="Y282" s="197"/>
      <c r="Z282" s="197">
        <v>0.15</v>
      </c>
      <c r="AA282" s="197"/>
      <c r="AB282" s="197">
        <v>0.15</v>
      </c>
      <c r="AC282" s="197"/>
      <c r="AD282" s="197">
        <v>0.15</v>
      </c>
      <c r="AE282" s="197"/>
      <c r="AF282" s="197">
        <v>0.1</v>
      </c>
      <c r="AG282" s="197"/>
      <c r="AH282" s="197">
        <f t="shared" si="24"/>
        <v>1</v>
      </c>
      <c r="AI282" s="44">
        <f t="shared" si="24"/>
        <v>0</v>
      </c>
      <c r="AJ282" s="55" t="s">
        <v>710</v>
      </c>
      <c r="AK282" s="195" t="s">
        <v>82</v>
      </c>
      <c r="AL282" s="270"/>
      <c r="AM282" s="189" t="s">
        <v>617</v>
      </c>
      <c r="AN282" s="189" t="s">
        <v>618</v>
      </c>
      <c r="AO282" s="25" t="s">
        <v>619</v>
      </c>
      <c r="AP282" s="25" t="s">
        <v>416</v>
      </c>
      <c r="AQ282" s="50"/>
    </row>
    <row r="283" spans="1:43" s="46" customFormat="1" ht="117.75" customHeight="1" x14ac:dyDescent="0.25">
      <c r="A283" s="42" t="s">
        <v>411</v>
      </c>
      <c r="B283" s="43" t="s">
        <v>412</v>
      </c>
      <c r="C283" s="43">
        <v>329</v>
      </c>
      <c r="D283" s="192" t="s">
        <v>711</v>
      </c>
      <c r="E283" s="192" t="s">
        <v>712</v>
      </c>
      <c r="F283" s="23">
        <v>44621</v>
      </c>
      <c r="G283" s="23">
        <v>44926</v>
      </c>
      <c r="H283" s="264">
        <f>+I283+I284+I285+I286+I287+I288+I289+I290+I291+I292+I293+I294+I295+I296+I297+I298+I299</f>
        <v>1.0000000000000002</v>
      </c>
      <c r="I283" s="197">
        <v>0.1</v>
      </c>
      <c r="J283" s="197"/>
      <c r="K283" s="197"/>
      <c r="L283" s="197"/>
      <c r="M283" s="197"/>
      <c r="N283" s="197">
        <v>0.25</v>
      </c>
      <c r="O283" s="197"/>
      <c r="P283" s="197"/>
      <c r="Q283" s="197"/>
      <c r="R283" s="197"/>
      <c r="S283" s="197"/>
      <c r="T283" s="197">
        <v>0.25</v>
      </c>
      <c r="U283" s="197"/>
      <c r="V283" s="197"/>
      <c r="W283" s="197"/>
      <c r="X283" s="197"/>
      <c r="Y283" s="197"/>
      <c r="Z283" s="197">
        <v>0.25</v>
      </c>
      <c r="AA283" s="197"/>
      <c r="AB283" s="197"/>
      <c r="AC283" s="197"/>
      <c r="AD283" s="197"/>
      <c r="AE283" s="197"/>
      <c r="AF283" s="197">
        <v>0.25</v>
      </c>
      <c r="AG283" s="197"/>
      <c r="AH283" s="197">
        <f t="shared" si="24"/>
        <v>1</v>
      </c>
      <c r="AI283" s="44">
        <f t="shared" si="24"/>
        <v>0</v>
      </c>
      <c r="AJ283" s="192" t="s">
        <v>713</v>
      </c>
      <c r="AK283" s="290">
        <v>1</v>
      </c>
      <c r="AL283" s="270"/>
      <c r="AM283" s="189" t="s">
        <v>617</v>
      </c>
      <c r="AN283" s="189" t="s">
        <v>618</v>
      </c>
      <c r="AO283" s="25" t="s">
        <v>619</v>
      </c>
      <c r="AP283" s="25" t="s">
        <v>416</v>
      </c>
      <c r="AQ283" s="72"/>
    </row>
    <row r="284" spans="1:43" s="46" customFormat="1" ht="102.75" customHeight="1" x14ac:dyDescent="0.25">
      <c r="A284" s="42" t="s">
        <v>411</v>
      </c>
      <c r="B284" s="43" t="s">
        <v>412</v>
      </c>
      <c r="C284" s="43">
        <v>329</v>
      </c>
      <c r="D284" s="192" t="s">
        <v>711</v>
      </c>
      <c r="E284" s="192" t="s">
        <v>714</v>
      </c>
      <c r="F284" s="23">
        <v>44713</v>
      </c>
      <c r="G284" s="23">
        <v>44926</v>
      </c>
      <c r="H284" s="265"/>
      <c r="I284" s="197">
        <v>0.05</v>
      </c>
      <c r="J284" s="197"/>
      <c r="K284" s="197"/>
      <c r="L284" s="197"/>
      <c r="M284" s="197"/>
      <c r="N284" s="197"/>
      <c r="O284" s="197"/>
      <c r="P284" s="197">
        <v>0.35</v>
      </c>
      <c r="Q284" s="197"/>
      <c r="R284" s="197"/>
      <c r="S284" s="197"/>
      <c r="T284" s="197"/>
      <c r="U284" s="197"/>
      <c r="V284" s="197"/>
      <c r="W284" s="197"/>
      <c r="X284" s="197"/>
      <c r="Y284" s="197"/>
      <c r="Z284" s="197">
        <v>0.35</v>
      </c>
      <c r="AA284" s="197"/>
      <c r="AB284" s="197"/>
      <c r="AC284" s="197"/>
      <c r="AD284" s="197">
        <v>0.3</v>
      </c>
      <c r="AE284" s="197"/>
      <c r="AF284" s="197"/>
      <c r="AG284" s="197"/>
      <c r="AH284" s="197">
        <f t="shared" si="24"/>
        <v>1</v>
      </c>
      <c r="AI284" s="44">
        <f t="shared" si="24"/>
        <v>0</v>
      </c>
      <c r="AJ284" s="192" t="s">
        <v>715</v>
      </c>
      <c r="AK284" s="292"/>
      <c r="AL284" s="270"/>
      <c r="AM284" s="189" t="s">
        <v>617</v>
      </c>
      <c r="AN284" s="189" t="s">
        <v>618</v>
      </c>
      <c r="AO284" s="25" t="s">
        <v>619</v>
      </c>
      <c r="AP284" s="25" t="s">
        <v>416</v>
      </c>
      <c r="AQ284" s="72"/>
    </row>
    <row r="285" spans="1:43" s="46" customFormat="1" ht="156.75" customHeight="1" x14ac:dyDescent="0.25">
      <c r="A285" s="42" t="s">
        <v>411</v>
      </c>
      <c r="B285" s="43" t="s">
        <v>412</v>
      </c>
      <c r="C285" s="43">
        <v>329</v>
      </c>
      <c r="D285" s="192" t="s">
        <v>716</v>
      </c>
      <c r="E285" s="192" t="s">
        <v>717</v>
      </c>
      <c r="F285" s="23">
        <v>44621</v>
      </c>
      <c r="G285" s="23">
        <v>44926</v>
      </c>
      <c r="H285" s="265"/>
      <c r="I285" s="197">
        <v>0.05</v>
      </c>
      <c r="J285" s="197"/>
      <c r="K285" s="197"/>
      <c r="L285" s="197"/>
      <c r="M285" s="197"/>
      <c r="N285" s="197">
        <v>0.25</v>
      </c>
      <c r="O285" s="197"/>
      <c r="P285" s="197"/>
      <c r="Q285" s="197"/>
      <c r="R285" s="197"/>
      <c r="S285" s="197"/>
      <c r="T285" s="197">
        <v>0.25</v>
      </c>
      <c r="U285" s="197"/>
      <c r="V285" s="197"/>
      <c r="W285" s="197"/>
      <c r="X285" s="197"/>
      <c r="Y285" s="197"/>
      <c r="Z285" s="197">
        <v>0.25</v>
      </c>
      <c r="AA285" s="197"/>
      <c r="AB285" s="197"/>
      <c r="AC285" s="197"/>
      <c r="AD285" s="197">
        <v>0.25</v>
      </c>
      <c r="AE285" s="197"/>
      <c r="AF285" s="197"/>
      <c r="AG285" s="197"/>
      <c r="AH285" s="197">
        <f t="shared" si="24"/>
        <v>1</v>
      </c>
      <c r="AI285" s="44">
        <f t="shared" si="24"/>
        <v>0</v>
      </c>
      <c r="AJ285" s="192" t="s">
        <v>702</v>
      </c>
      <c r="AK285" s="195" t="s">
        <v>82</v>
      </c>
      <c r="AL285" s="270"/>
      <c r="AM285" s="189" t="s">
        <v>617</v>
      </c>
      <c r="AN285" s="189" t="s">
        <v>618</v>
      </c>
      <c r="AO285" s="25" t="s">
        <v>619</v>
      </c>
      <c r="AP285" s="25" t="s">
        <v>416</v>
      </c>
      <c r="AQ285" s="72"/>
    </row>
    <row r="286" spans="1:43" s="46" customFormat="1" ht="115.5" customHeight="1" x14ac:dyDescent="0.25">
      <c r="A286" s="42" t="s">
        <v>411</v>
      </c>
      <c r="B286" s="43" t="s">
        <v>412</v>
      </c>
      <c r="C286" s="43">
        <v>329</v>
      </c>
      <c r="D286" s="192" t="s">
        <v>716</v>
      </c>
      <c r="E286" s="192" t="s">
        <v>718</v>
      </c>
      <c r="F286" s="23">
        <v>44621</v>
      </c>
      <c r="G286" s="23">
        <v>44926</v>
      </c>
      <c r="H286" s="265"/>
      <c r="I286" s="197">
        <v>0.05</v>
      </c>
      <c r="J286" s="197"/>
      <c r="K286" s="197"/>
      <c r="L286" s="197"/>
      <c r="M286" s="197"/>
      <c r="N286" s="197">
        <v>0.25</v>
      </c>
      <c r="O286" s="197"/>
      <c r="P286" s="197"/>
      <c r="Q286" s="197"/>
      <c r="R286" s="197"/>
      <c r="S286" s="197"/>
      <c r="T286" s="197">
        <v>0.25</v>
      </c>
      <c r="U286" s="197"/>
      <c r="V286" s="197"/>
      <c r="W286" s="197"/>
      <c r="X286" s="197"/>
      <c r="Y286" s="197"/>
      <c r="Z286" s="197">
        <v>0.25</v>
      </c>
      <c r="AA286" s="197"/>
      <c r="AB286" s="197"/>
      <c r="AC286" s="197"/>
      <c r="AD286" s="197">
        <v>0.25</v>
      </c>
      <c r="AE286" s="197"/>
      <c r="AF286" s="197"/>
      <c r="AG286" s="197"/>
      <c r="AH286" s="197">
        <f t="shared" si="24"/>
        <v>1</v>
      </c>
      <c r="AI286" s="44">
        <f t="shared" si="24"/>
        <v>0</v>
      </c>
      <c r="AJ286" s="192" t="s">
        <v>719</v>
      </c>
      <c r="AK286" s="195" t="s">
        <v>82</v>
      </c>
      <c r="AL286" s="270"/>
      <c r="AM286" s="189" t="s">
        <v>617</v>
      </c>
      <c r="AN286" s="189" t="s">
        <v>618</v>
      </c>
      <c r="AO286" s="25" t="s">
        <v>619</v>
      </c>
      <c r="AP286" s="25" t="s">
        <v>416</v>
      </c>
      <c r="AQ286" s="72"/>
    </row>
    <row r="287" spans="1:43" s="46" customFormat="1" ht="189.75" customHeight="1" x14ac:dyDescent="0.25">
      <c r="A287" s="42" t="s">
        <v>411</v>
      </c>
      <c r="B287" s="43" t="s">
        <v>412</v>
      </c>
      <c r="C287" s="43">
        <v>329</v>
      </c>
      <c r="D287" s="192" t="s">
        <v>720</v>
      </c>
      <c r="E287" s="192" t="s">
        <v>721</v>
      </c>
      <c r="F287" s="23">
        <v>44621</v>
      </c>
      <c r="G287" s="23">
        <v>44926</v>
      </c>
      <c r="H287" s="265"/>
      <c r="I287" s="197">
        <v>0.05</v>
      </c>
      <c r="J287" s="197"/>
      <c r="K287" s="197"/>
      <c r="L287" s="197"/>
      <c r="M287" s="197"/>
      <c r="N287" s="197">
        <v>0.25</v>
      </c>
      <c r="O287" s="197"/>
      <c r="P287" s="197"/>
      <c r="Q287" s="197"/>
      <c r="R287" s="197"/>
      <c r="S287" s="197"/>
      <c r="T287" s="197">
        <v>0.25</v>
      </c>
      <c r="U287" s="197"/>
      <c r="V287" s="197"/>
      <c r="W287" s="197"/>
      <c r="X287" s="197"/>
      <c r="Y287" s="197"/>
      <c r="Z287" s="197">
        <v>0.25</v>
      </c>
      <c r="AA287" s="197"/>
      <c r="AB287" s="197"/>
      <c r="AC287" s="197"/>
      <c r="AD287" s="197">
        <v>0.25</v>
      </c>
      <c r="AE287" s="197"/>
      <c r="AF287" s="197"/>
      <c r="AG287" s="197"/>
      <c r="AH287" s="197">
        <f t="shared" si="24"/>
        <v>1</v>
      </c>
      <c r="AI287" s="44">
        <f t="shared" si="24"/>
        <v>0</v>
      </c>
      <c r="AJ287" s="192" t="s">
        <v>706</v>
      </c>
      <c r="AK287" s="195" t="s">
        <v>82</v>
      </c>
      <c r="AL287" s="270"/>
      <c r="AM287" s="189" t="s">
        <v>617</v>
      </c>
      <c r="AN287" s="189" t="s">
        <v>618</v>
      </c>
      <c r="AO287" s="25" t="s">
        <v>619</v>
      </c>
      <c r="AP287" s="25" t="s">
        <v>416</v>
      </c>
      <c r="AQ287" s="72"/>
    </row>
    <row r="288" spans="1:43" s="46" customFormat="1" ht="189.75" customHeight="1" x14ac:dyDescent="0.25">
      <c r="A288" s="42" t="s">
        <v>411</v>
      </c>
      <c r="B288" s="43" t="s">
        <v>412</v>
      </c>
      <c r="C288" s="43">
        <v>329</v>
      </c>
      <c r="D288" s="192" t="s">
        <v>722</v>
      </c>
      <c r="E288" s="192" t="s">
        <v>723</v>
      </c>
      <c r="F288" s="23">
        <v>44835</v>
      </c>
      <c r="G288" s="23">
        <v>44865</v>
      </c>
      <c r="H288" s="265"/>
      <c r="I288" s="197">
        <v>0.05</v>
      </c>
      <c r="J288" s="197"/>
      <c r="K288" s="197"/>
      <c r="L288" s="197"/>
      <c r="M288" s="197"/>
      <c r="N288" s="197"/>
      <c r="O288" s="197"/>
      <c r="P288" s="197"/>
      <c r="Q288" s="197"/>
      <c r="R288" s="197"/>
      <c r="S288" s="197"/>
      <c r="T288" s="197"/>
      <c r="U288" s="197"/>
      <c r="V288" s="197"/>
      <c r="W288" s="197"/>
      <c r="X288" s="197"/>
      <c r="Y288" s="197"/>
      <c r="Z288" s="197"/>
      <c r="AA288" s="197"/>
      <c r="AB288" s="197">
        <v>1</v>
      </c>
      <c r="AC288" s="197"/>
      <c r="AD288" s="197"/>
      <c r="AE288" s="197"/>
      <c r="AF288" s="197"/>
      <c r="AG288" s="197"/>
      <c r="AH288" s="197">
        <f t="shared" si="24"/>
        <v>1</v>
      </c>
      <c r="AI288" s="44">
        <f t="shared" si="24"/>
        <v>0</v>
      </c>
      <c r="AJ288" s="192" t="s">
        <v>724</v>
      </c>
      <c r="AK288" s="195" t="s">
        <v>82</v>
      </c>
      <c r="AL288" s="270"/>
      <c r="AM288" s="189" t="s">
        <v>617</v>
      </c>
      <c r="AN288" s="189" t="s">
        <v>618</v>
      </c>
      <c r="AO288" s="25" t="s">
        <v>619</v>
      </c>
      <c r="AP288" s="25" t="s">
        <v>416</v>
      </c>
      <c r="AQ288" s="72"/>
    </row>
    <row r="289" spans="1:43" s="46" customFormat="1" ht="107.25" customHeight="1" x14ac:dyDescent="0.25">
      <c r="A289" s="42" t="s">
        <v>411</v>
      </c>
      <c r="B289" s="43" t="s">
        <v>412</v>
      </c>
      <c r="C289" s="43">
        <v>329</v>
      </c>
      <c r="D289" s="192" t="s">
        <v>711</v>
      </c>
      <c r="E289" s="192" t="s">
        <v>725</v>
      </c>
      <c r="F289" s="23">
        <v>44652</v>
      </c>
      <c r="G289" s="23">
        <v>44926</v>
      </c>
      <c r="H289" s="265"/>
      <c r="I289" s="197">
        <v>0.05</v>
      </c>
      <c r="J289" s="197"/>
      <c r="K289" s="197"/>
      <c r="L289" s="197"/>
      <c r="M289" s="197"/>
      <c r="N289" s="197"/>
      <c r="O289" s="197"/>
      <c r="P289" s="197">
        <v>0.35</v>
      </c>
      <c r="Q289" s="197"/>
      <c r="R289" s="197"/>
      <c r="S289" s="197"/>
      <c r="T289" s="197"/>
      <c r="U289" s="197"/>
      <c r="V289" s="197"/>
      <c r="W289" s="197"/>
      <c r="X289" s="197"/>
      <c r="Y289" s="197"/>
      <c r="Z289" s="197">
        <v>0.35</v>
      </c>
      <c r="AA289" s="197"/>
      <c r="AB289" s="197"/>
      <c r="AC289" s="197"/>
      <c r="AD289" s="197">
        <v>0.3</v>
      </c>
      <c r="AE289" s="197"/>
      <c r="AF289" s="197"/>
      <c r="AG289" s="197"/>
      <c r="AH289" s="197">
        <f t="shared" si="24"/>
        <v>1</v>
      </c>
      <c r="AI289" s="44">
        <f t="shared" si="24"/>
        <v>0</v>
      </c>
      <c r="AJ289" s="192" t="s">
        <v>726</v>
      </c>
      <c r="AK289" s="195" t="s">
        <v>82</v>
      </c>
      <c r="AL289" s="270"/>
      <c r="AM289" s="189" t="s">
        <v>617</v>
      </c>
      <c r="AN289" s="189" t="s">
        <v>618</v>
      </c>
      <c r="AO289" s="25" t="s">
        <v>619</v>
      </c>
      <c r="AP289" s="25" t="s">
        <v>416</v>
      </c>
      <c r="AQ289" s="72"/>
    </row>
    <row r="290" spans="1:43" s="46" customFormat="1" ht="201" customHeight="1" x14ac:dyDescent="0.25">
      <c r="A290" s="42" t="s">
        <v>411</v>
      </c>
      <c r="B290" s="43" t="s">
        <v>412</v>
      </c>
      <c r="C290" s="43">
        <v>329</v>
      </c>
      <c r="D290" s="192" t="s">
        <v>722</v>
      </c>
      <c r="E290" s="192" t="s">
        <v>727</v>
      </c>
      <c r="F290" s="23">
        <v>44593</v>
      </c>
      <c r="G290" s="23">
        <v>44651</v>
      </c>
      <c r="H290" s="265"/>
      <c r="I290" s="197">
        <v>0.05</v>
      </c>
      <c r="J290" s="197"/>
      <c r="K290" s="197"/>
      <c r="L290" s="197">
        <v>0.5</v>
      </c>
      <c r="M290" s="197"/>
      <c r="N290" s="197">
        <v>0.5</v>
      </c>
      <c r="O290" s="197"/>
      <c r="P290" s="197"/>
      <c r="Q290" s="197"/>
      <c r="R290" s="197"/>
      <c r="S290" s="197"/>
      <c r="T290" s="197"/>
      <c r="U290" s="197"/>
      <c r="V290" s="197"/>
      <c r="W290" s="197"/>
      <c r="X290" s="197"/>
      <c r="Y290" s="197"/>
      <c r="Z290" s="197"/>
      <c r="AA290" s="197"/>
      <c r="AB290" s="197"/>
      <c r="AC290" s="197"/>
      <c r="AD290" s="197"/>
      <c r="AE290" s="197"/>
      <c r="AF290" s="197"/>
      <c r="AG290" s="197"/>
      <c r="AH290" s="197">
        <f t="shared" si="24"/>
        <v>1</v>
      </c>
      <c r="AI290" s="44">
        <f t="shared" si="24"/>
        <v>0</v>
      </c>
      <c r="AJ290" s="192" t="s">
        <v>728</v>
      </c>
      <c r="AK290" s="195" t="s">
        <v>82</v>
      </c>
      <c r="AL290" s="270"/>
      <c r="AM290" s="189" t="s">
        <v>617</v>
      </c>
      <c r="AN290" s="189" t="s">
        <v>618</v>
      </c>
      <c r="AO290" s="25" t="s">
        <v>619</v>
      </c>
      <c r="AP290" s="25" t="s">
        <v>416</v>
      </c>
      <c r="AQ290" s="72"/>
    </row>
    <row r="291" spans="1:43" s="46" customFormat="1" ht="127.5" customHeight="1" x14ac:dyDescent="0.25">
      <c r="A291" s="42" t="s">
        <v>411</v>
      </c>
      <c r="B291" s="43" t="s">
        <v>412</v>
      </c>
      <c r="C291" s="43">
        <v>329</v>
      </c>
      <c r="D291" s="192" t="s">
        <v>711</v>
      </c>
      <c r="E291" s="192" t="s">
        <v>729</v>
      </c>
      <c r="F291" s="23">
        <v>44562</v>
      </c>
      <c r="G291" s="23">
        <v>44926</v>
      </c>
      <c r="H291" s="265"/>
      <c r="I291" s="197">
        <v>0.05</v>
      </c>
      <c r="J291" s="197">
        <v>8.3333333333333343E-2</v>
      </c>
      <c r="K291" s="197"/>
      <c r="L291" s="197">
        <v>8.3333333333333343E-2</v>
      </c>
      <c r="M291" s="197"/>
      <c r="N291" s="197">
        <v>8.3333333333333343E-2</v>
      </c>
      <c r="O291" s="197"/>
      <c r="P291" s="197">
        <v>8.3333333333333343E-2</v>
      </c>
      <c r="Q291" s="197"/>
      <c r="R291" s="197">
        <v>8.3333333333333343E-2</v>
      </c>
      <c r="S291" s="197"/>
      <c r="T291" s="197">
        <v>8.3333333333333343E-2</v>
      </c>
      <c r="U291" s="197"/>
      <c r="V291" s="197">
        <v>8.3333333333333343E-2</v>
      </c>
      <c r="W291" s="197"/>
      <c r="X291" s="197">
        <v>8.3333333333333343E-2</v>
      </c>
      <c r="Y291" s="197"/>
      <c r="Z291" s="197">
        <v>8.3333333333333343E-2</v>
      </c>
      <c r="AA291" s="197"/>
      <c r="AB291" s="197">
        <v>8.3333333333333343E-2</v>
      </c>
      <c r="AC291" s="197"/>
      <c r="AD291" s="197">
        <v>8.3333333333333343E-2</v>
      </c>
      <c r="AE291" s="197"/>
      <c r="AF291" s="197">
        <v>8.3333333333333343E-2</v>
      </c>
      <c r="AG291" s="197"/>
      <c r="AH291" s="197">
        <f t="shared" si="24"/>
        <v>1.0000000000000002</v>
      </c>
      <c r="AI291" s="44">
        <f t="shared" si="24"/>
        <v>0</v>
      </c>
      <c r="AJ291" s="192" t="s">
        <v>730</v>
      </c>
      <c r="AK291" s="195" t="s">
        <v>82</v>
      </c>
      <c r="AL291" s="270"/>
      <c r="AM291" s="189" t="s">
        <v>617</v>
      </c>
      <c r="AN291" s="189" t="s">
        <v>618</v>
      </c>
      <c r="AO291" s="25" t="s">
        <v>619</v>
      </c>
      <c r="AP291" s="25" t="s">
        <v>416</v>
      </c>
      <c r="AQ291" s="72"/>
    </row>
    <row r="292" spans="1:43" s="46" customFormat="1" ht="108.75" customHeight="1" x14ac:dyDescent="0.25">
      <c r="A292" s="42" t="s">
        <v>411</v>
      </c>
      <c r="B292" s="43" t="s">
        <v>412</v>
      </c>
      <c r="C292" s="43">
        <v>329</v>
      </c>
      <c r="D292" s="192" t="s">
        <v>711</v>
      </c>
      <c r="E292" s="192" t="s">
        <v>731</v>
      </c>
      <c r="F292" s="23">
        <v>44621</v>
      </c>
      <c r="G292" s="23">
        <v>44926</v>
      </c>
      <c r="H292" s="265"/>
      <c r="I292" s="197">
        <v>0.05</v>
      </c>
      <c r="J292" s="197"/>
      <c r="K292" s="197"/>
      <c r="L292" s="197"/>
      <c r="M292" s="197"/>
      <c r="N292" s="197">
        <v>0.25</v>
      </c>
      <c r="O292" s="197"/>
      <c r="P292" s="197"/>
      <c r="Q292" s="197"/>
      <c r="R292" s="197"/>
      <c r="S292" s="197"/>
      <c r="T292" s="197">
        <v>0.25</v>
      </c>
      <c r="U292" s="197"/>
      <c r="V292" s="197"/>
      <c r="W292" s="197"/>
      <c r="X292" s="197"/>
      <c r="Y292" s="197"/>
      <c r="Z292" s="197">
        <v>0.25</v>
      </c>
      <c r="AA292" s="197"/>
      <c r="AB292" s="197"/>
      <c r="AC292" s="197"/>
      <c r="AD292" s="197"/>
      <c r="AE292" s="197"/>
      <c r="AF292" s="197">
        <v>0.25</v>
      </c>
      <c r="AG292" s="197"/>
      <c r="AH292" s="197">
        <f t="shared" si="24"/>
        <v>1</v>
      </c>
      <c r="AI292" s="44">
        <f t="shared" si="24"/>
        <v>0</v>
      </c>
      <c r="AJ292" s="192" t="s">
        <v>732</v>
      </c>
      <c r="AK292" s="195" t="s">
        <v>82</v>
      </c>
      <c r="AL292" s="270"/>
      <c r="AM292" s="189" t="s">
        <v>617</v>
      </c>
      <c r="AN292" s="189" t="s">
        <v>618</v>
      </c>
      <c r="AO292" s="25" t="s">
        <v>619</v>
      </c>
      <c r="AP292" s="25" t="s">
        <v>416</v>
      </c>
      <c r="AQ292" s="72"/>
    </row>
    <row r="293" spans="1:43" s="46" customFormat="1" ht="142.5" x14ac:dyDescent="0.25">
      <c r="A293" s="42" t="s">
        <v>411</v>
      </c>
      <c r="B293" s="43" t="s">
        <v>412</v>
      </c>
      <c r="C293" s="43">
        <v>329</v>
      </c>
      <c r="D293" s="192" t="s">
        <v>711</v>
      </c>
      <c r="E293" s="192" t="s">
        <v>733</v>
      </c>
      <c r="F293" s="23">
        <v>44562</v>
      </c>
      <c r="G293" s="23">
        <v>44926</v>
      </c>
      <c r="H293" s="265"/>
      <c r="I293" s="197">
        <v>0.15</v>
      </c>
      <c r="J293" s="197">
        <v>8.3333333333333343E-2</v>
      </c>
      <c r="K293" s="197"/>
      <c r="L293" s="197">
        <v>8.3333333333333343E-2</v>
      </c>
      <c r="M293" s="197"/>
      <c r="N293" s="197">
        <v>8.3333333333333343E-2</v>
      </c>
      <c r="O293" s="197"/>
      <c r="P293" s="197">
        <v>8.3333333333333343E-2</v>
      </c>
      <c r="Q293" s="197"/>
      <c r="R293" s="197">
        <v>8.3333333333333343E-2</v>
      </c>
      <c r="S293" s="197"/>
      <c r="T293" s="197">
        <v>8.3333333333333343E-2</v>
      </c>
      <c r="U293" s="197"/>
      <c r="V293" s="197">
        <v>8.3333333333333343E-2</v>
      </c>
      <c r="W293" s="197"/>
      <c r="X293" s="197">
        <v>8.3333333333333343E-2</v>
      </c>
      <c r="Y293" s="197"/>
      <c r="Z293" s="197">
        <v>8.3333333333333343E-2</v>
      </c>
      <c r="AA293" s="197"/>
      <c r="AB293" s="197">
        <v>8.3333333333333343E-2</v>
      </c>
      <c r="AC293" s="197"/>
      <c r="AD293" s="197">
        <v>8.3333333333333343E-2</v>
      </c>
      <c r="AE293" s="197"/>
      <c r="AF293" s="197">
        <v>8.3333333333333343E-2</v>
      </c>
      <c r="AG293" s="197"/>
      <c r="AH293" s="197"/>
      <c r="AI293" s="44"/>
      <c r="AJ293" s="192" t="s">
        <v>734</v>
      </c>
      <c r="AK293" s="195" t="s">
        <v>82</v>
      </c>
      <c r="AL293" s="270"/>
      <c r="AM293" s="189" t="s">
        <v>617</v>
      </c>
      <c r="AN293" s="189" t="s">
        <v>618</v>
      </c>
      <c r="AO293" s="25" t="s">
        <v>619</v>
      </c>
      <c r="AP293" s="25" t="s">
        <v>416</v>
      </c>
      <c r="AQ293" s="72"/>
    </row>
    <row r="294" spans="1:43" s="46" customFormat="1" ht="114" customHeight="1" x14ac:dyDescent="0.25">
      <c r="A294" s="42" t="s">
        <v>411</v>
      </c>
      <c r="B294" s="43" t="s">
        <v>412</v>
      </c>
      <c r="C294" s="43">
        <v>329</v>
      </c>
      <c r="D294" s="192" t="s">
        <v>735</v>
      </c>
      <c r="E294" s="192" t="s">
        <v>736</v>
      </c>
      <c r="F294" s="23">
        <v>44713</v>
      </c>
      <c r="G294" s="23">
        <v>44895</v>
      </c>
      <c r="H294" s="265"/>
      <c r="I294" s="197">
        <v>0.05</v>
      </c>
      <c r="J294" s="197"/>
      <c r="K294" s="197"/>
      <c r="L294" s="197"/>
      <c r="M294" s="197"/>
      <c r="N294" s="197"/>
      <c r="O294" s="197"/>
      <c r="P294" s="197"/>
      <c r="Q294" s="197"/>
      <c r="R294" s="197"/>
      <c r="S294" s="197"/>
      <c r="T294" s="197">
        <v>0.5</v>
      </c>
      <c r="U294" s="197"/>
      <c r="V294" s="197"/>
      <c r="W294" s="197"/>
      <c r="X294" s="197"/>
      <c r="Y294" s="197"/>
      <c r="Z294" s="197"/>
      <c r="AA294" s="197"/>
      <c r="AB294" s="197"/>
      <c r="AC294" s="197"/>
      <c r="AD294" s="197">
        <v>0.5</v>
      </c>
      <c r="AE294" s="197"/>
      <c r="AF294" s="197"/>
      <c r="AG294" s="197"/>
      <c r="AH294" s="197">
        <f t="shared" si="24"/>
        <v>1</v>
      </c>
      <c r="AI294" s="44">
        <f t="shared" si="24"/>
        <v>0</v>
      </c>
      <c r="AJ294" s="192" t="s">
        <v>737</v>
      </c>
      <c r="AK294" s="195" t="s">
        <v>82</v>
      </c>
      <c r="AL294" s="270"/>
      <c r="AM294" s="189" t="s">
        <v>617</v>
      </c>
      <c r="AN294" s="189" t="s">
        <v>618</v>
      </c>
      <c r="AO294" s="25" t="s">
        <v>619</v>
      </c>
      <c r="AP294" s="25" t="s">
        <v>416</v>
      </c>
      <c r="AQ294" s="72"/>
    </row>
    <row r="295" spans="1:43" s="46" customFormat="1" ht="86.25" x14ac:dyDescent="0.25">
      <c r="A295" s="42" t="s">
        <v>411</v>
      </c>
      <c r="B295" s="43" t="s">
        <v>412</v>
      </c>
      <c r="C295" s="43">
        <v>329</v>
      </c>
      <c r="D295" s="56" t="s">
        <v>738</v>
      </c>
      <c r="E295" s="57" t="s">
        <v>739</v>
      </c>
      <c r="F295" s="52">
        <v>44713</v>
      </c>
      <c r="G295" s="199" t="s">
        <v>740</v>
      </c>
      <c r="H295" s="265"/>
      <c r="I295" s="200">
        <v>0.05</v>
      </c>
      <c r="J295" s="199" t="s">
        <v>705</v>
      </c>
      <c r="K295" s="199" t="s">
        <v>705</v>
      </c>
      <c r="L295" s="199" t="s">
        <v>705</v>
      </c>
      <c r="M295" s="199" t="s">
        <v>705</v>
      </c>
      <c r="N295" s="199" t="s">
        <v>705</v>
      </c>
      <c r="O295" s="199" t="s">
        <v>705</v>
      </c>
      <c r="P295" s="199" t="s">
        <v>705</v>
      </c>
      <c r="Q295" s="199" t="s">
        <v>705</v>
      </c>
      <c r="R295" s="199" t="s">
        <v>705</v>
      </c>
      <c r="S295" s="199" t="s">
        <v>705</v>
      </c>
      <c r="T295" s="200">
        <v>1</v>
      </c>
      <c r="U295" s="199" t="s">
        <v>705</v>
      </c>
      <c r="V295" s="199" t="s">
        <v>705</v>
      </c>
      <c r="W295" s="199" t="s">
        <v>705</v>
      </c>
      <c r="X295" s="199" t="s">
        <v>705</v>
      </c>
      <c r="Y295" s="199" t="s">
        <v>705</v>
      </c>
      <c r="Z295" s="199" t="s">
        <v>705</v>
      </c>
      <c r="AA295" s="199" t="s">
        <v>705</v>
      </c>
      <c r="AB295" s="199" t="s">
        <v>705</v>
      </c>
      <c r="AC295" s="199" t="s">
        <v>705</v>
      </c>
      <c r="AD295" s="199" t="s">
        <v>705</v>
      </c>
      <c r="AE295" s="199" t="s">
        <v>705</v>
      </c>
      <c r="AF295" s="199" t="s">
        <v>705</v>
      </c>
      <c r="AG295" s="199" t="s">
        <v>705</v>
      </c>
      <c r="AH295" s="200">
        <v>1</v>
      </c>
      <c r="AI295" s="60">
        <v>0</v>
      </c>
      <c r="AJ295" s="62" t="s">
        <v>741</v>
      </c>
      <c r="AK295" s="195" t="s">
        <v>82</v>
      </c>
      <c r="AL295" s="270"/>
      <c r="AM295" s="199" t="s">
        <v>617</v>
      </c>
      <c r="AN295" s="199" t="s">
        <v>618</v>
      </c>
      <c r="AO295" s="199" t="s">
        <v>619</v>
      </c>
      <c r="AP295" s="199" t="s">
        <v>416</v>
      </c>
      <c r="AQ295" s="72"/>
    </row>
    <row r="296" spans="1:43" s="46" customFormat="1" ht="86.25" x14ac:dyDescent="0.2">
      <c r="A296" s="42" t="s">
        <v>411</v>
      </c>
      <c r="B296" s="43" t="s">
        <v>412</v>
      </c>
      <c r="C296" s="43">
        <v>329</v>
      </c>
      <c r="D296" s="56" t="s">
        <v>738</v>
      </c>
      <c r="E296" s="57" t="s">
        <v>742</v>
      </c>
      <c r="F296" s="52">
        <v>44621</v>
      </c>
      <c r="G296" s="52">
        <v>44681</v>
      </c>
      <c r="H296" s="265"/>
      <c r="I296" s="200">
        <v>0.05</v>
      </c>
      <c r="J296" s="199" t="s">
        <v>705</v>
      </c>
      <c r="K296" s="199" t="s">
        <v>705</v>
      </c>
      <c r="L296" s="199" t="s">
        <v>705</v>
      </c>
      <c r="M296" s="199" t="s">
        <v>705</v>
      </c>
      <c r="N296" s="200">
        <v>1</v>
      </c>
      <c r="O296" s="199" t="s">
        <v>705</v>
      </c>
      <c r="P296" s="199" t="s">
        <v>705</v>
      </c>
      <c r="Q296" s="199" t="s">
        <v>705</v>
      </c>
      <c r="R296" s="199" t="s">
        <v>705</v>
      </c>
      <c r="S296" s="199" t="s">
        <v>705</v>
      </c>
      <c r="T296" s="199" t="s">
        <v>705</v>
      </c>
      <c r="U296" s="199" t="s">
        <v>705</v>
      </c>
      <c r="V296" s="199" t="s">
        <v>705</v>
      </c>
      <c r="W296" s="199" t="s">
        <v>705</v>
      </c>
      <c r="X296" s="199" t="s">
        <v>705</v>
      </c>
      <c r="Y296" s="199" t="s">
        <v>705</v>
      </c>
      <c r="Z296" s="199" t="s">
        <v>705</v>
      </c>
      <c r="AA296" s="199" t="s">
        <v>705</v>
      </c>
      <c r="AB296" s="199" t="s">
        <v>705</v>
      </c>
      <c r="AC296" s="199" t="s">
        <v>705</v>
      </c>
      <c r="AD296" s="199" t="s">
        <v>705</v>
      </c>
      <c r="AE296" s="199" t="s">
        <v>705</v>
      </c>
      <c r="AF296" s="199" t="s">
        <v>705</v>
      </c>
      <c r="AG296" s="199" t="s">
        <v>705</v>
      </c>
      <c r="AH296" s="200">
        <v>1</v>
      </c>
      <c r="AI296" s="60">
        <v>0</v>
      </c>
      <c r="AJ296" s="63" t="s">
        <v>743</v>
      </c>
      <c r="AK296" s="195" t="s">
        <v>82</v>
      </c>
      <c r="AL296" s="270"/>
      <c r="AM296" s="64" t="s">
        <v>617</v>
      </c>
      <c r="AN296" s="64" t="s">
        <v>618</v>
      </c>
      <c r="AO296" s="64" t="s">
        <v>619</v>
      </c>
      <c r="AP296" s="64" t="s">
        <v>416</v>
      </c>
      <c r="AQ296" s="72"/>
    </row>
    <row r="297" spans="1:43" s="46" customFormat="1" ht="86.25" x14ac:dyDescent="0.2">
      <c r="A297" s="42" t="s">
        <v>411</v>
      </c>
      <c r="B297" s="43" t="s">
        <v>412</v>
      </c>
      <c r="C297" s="43">
        <v>329</v>
      </c>
      <c r="D297" s="56" t="s">
        <v>738</v>
      </c>
      <c r="E297" s="57" t="s">
        <v>744</v>
      </c>
      <c r="F297" s="52">
        <v>44621</v>
      </c>
      <c r="G297" s="52">
        <v>44926</v>
      </c>
      <c r="H297" s="265"/>
      <c r="I297" s="200">
        <v>0.05</v>
      </c>
      <c r="J297" s="199" t="s">
        <v>705</v>
      </c>
      <c r="K297" s="199" t="s">
        <v>705</v>
      </c>
      <c r="L297" s="199" t="s">
        <v>705</v>
      </c>
      <c r="M297" s="199" t="s">
        <v>705</v>
      </c>
      <c r="N297" s="200">
        <v>0.25</v>
      </c>
      <c r="O297" s="199" t="s">
        <v>705</v>
      </c>
      <c r="P297" s="199" t="s">
        <v>705</v>
      </c>
      <c r="Q297" s="199" t="s">
        <v>705</v>
      </c>
      <c r="R297" s="199" t="s">
        <v>705</v>
      </c>
      <c r="S297" s="199" t="s">
        <v>705</v>
      </c>
      <c r="T297" s="200">
        <v>0.25</v>
      </c>
      <c r="U297" s="199" t="s">
        <v>705</v>
      </c>
      <c r="V297" s="199" t="s">
        <v>705</v>
      </c>
      <c r="W297" s="199" t="s">
        <v>705</v>
      </c>
      <c r="X297" s="199" t="s">
        <v>705</v>
      </c>
      <c r="Y297" s="199" t="s">
        <v>705</v>
      </c>
      <c r="Z297" s="200">
        <v>0.25</v>
      </c>
      <c r="AA297" s="199" t="s">
        <v>705</v>
      </c>
      <c r="AB297" s="199" t="s">
        <v>705</v>
      </c>
      <c r="AC297" s="199" t="s">
        <v>705</v>
      </c>
      <c r="AD297" s="199" t="s">
        <v>705</v>
      </c>
      <c r="AE297" s="199" t="s">
        <v>705</v>
      </c>
      <c r="AF297" s="200">
        <v>0.25</v>
      </c>
      <c r="AG297" s="199" t="s">
        <v>705</v>
      </c>
      <c r="AH297" s="200">
        <v>1</v>
      </c>
      <c r="AI297" s="60">
        <v>0</v>
      </c>
      <c r="AJ297" s="63" t="s">
        <v>743</v>
      </c>
      <c r="AK297" s="195" t="s">
        <v>82</v>
      </c>
      <c r="AL297" s="270"/>
      <c r="AM297" s="64" t="s">
        <v>617</v>
      </c>
      <c r="AN297" s="64" t="s">
        <v>618</v>
      </c>
      <c r="AO297" s="64" t="s">
        <v>619</v>
      </c>
      <c r="AP297" s="64" t="s">
        <v>416</v>
      </c>
      <c r="AQ297" s="72"/>
    </row>
    <row r="298" spans="1:43" s="46" customFormat="1" ht="106.5" customHeight="1" x14ac:dyDescent="0.2">
      <c r="A298" s="42" t="s">
        <v>411</v>
      </c>
      <c r="B298" s="43" t="s">
        <v>412</v>
      </c>
      <c r="C298" s="43">
        <v>329</v>
      </c>
      <c r="D298" s="56" t="s">
        <v>738</v>
      </c>
      <c r="E298" s="57" t="s">
        <v>745</v>
      </c>
      <c r="F298" s="52">
        <v>44713</v>
      </c>
      <c r="G298" s="52">
        <v>44926</v>
      </c>
      <c r="H298" s="265"/>
      <c r="I298" s="200">
        <v>0.05</v>
      </c>
      <c r="J298" s="199" t="s">
        <v>705</v>
      </c>
      <c r="K298" s="199" t="s">
        <v>705</v>
      </c>
      <c r="L298" s="199" t="s">
        <v>705</v>
      </c>
      <c r="M298" s="199" t="s">
        <v>705</v>
      </c>
      <c r="N298" s="199" t="s">
        <v>705</v>
      </c>
      <c r="O298" s="199" t="s">
        <v>705</v>
      </c>
      <c r="P298" s="199" t="s">
        <v>705</v>
      </c>
      <c r="Q298" s="199" t="s">
        <v>705</v>
      </c>
      <c r="R298" s="199" t="s">
        <v>705</v>
      </c>
      <c r="S298" s="199" t="s">
        <v>705</v>
      </c>
      <c r="T298" s="200">
        <v>0.5</v>
      </c>
      <c r="U298" s="199" t="s">
        <v>705</v>
      </c>
      <c r="V298" s="199" t="s">
        <v>705</v>
      </c>
      <c r="W298" s="199" t="s">
        <v>705</v>
      </c>
      <c r="X298" s="199" t="s">
        <v>705</v>
      </c>
      <c r="Y298" s="199" t="s">
        <v>705</v>
      </c>
      <c r="Z298" s="199" t="s">
        <v>705</v>
      </c>
      <c r="AA298" s="199" t="s">
        <v>705</v>
      </c>
      <c r="AB298" s="199" t="s">
        <v>705</v>
      </c>
      <c r="AC298" s="199" t="s">
        <v>705</v>
      </c>
      <c r="AD298" s="200">
        <v>0.5</v>
      </c>
      <c r="AE298" s="199" t="s">
        <v>705</v>
      </c>
      <c r="AF298" s="200"/>
      <c r="AG298" s="199" t="s">
        <v>705</v>
      </c>
      <c r="AH298" s="200">
        <v>1</v>
      </c>
      <c r="AI298" s="60">
        <v>0</v>
      </c>
      <c r="AJ298" s="63" t="s">
        <v>746</v>
      </c>
      <c r="AK298" s="195" t="s">
        <v>82</v>
      </c>
      <c r="AL298" s="270"/>
      <c r="AM298" s="64" t="s">
        <v>617</v>
      </c>
      <c r="AN298" s="64" t="s">
        <v>618</v>
      </c>
      <c r="AO298" s="64" t="s">
        <v>619</v>
      </c>
      <c r="AP298" s="64" t="s">
        <v>416</v>
      </c>
      <c r="AQ298" s="72"/>
    </row>
    <row r="299" spans="1:43" s="46" customFormat="1" ht="103.5" customHeight="1" x14ac:dyDescent="0.25">
      <c r="A299" s="42" t="s">
        <v>411</v>
      </c>
      <c r="B299" s="43" t="s">
        <v>412</v>
      </c>
      <c r="C299" s="43">
        <v>329</v>
      </c>
      <c r="D299" s="192" t="s">
        <v>711</v>
      </c>
      <c r="E299" s="192" t="s">
        <v>747</v>
      </c>
      <c r="F299" s="23">
        <v>44713</v>
      </c>
      <c r="G299" s="23">
        <v>44926</v>
      </c>
      <c r="H299" s="266"/>
      <c r="I299" s="197">
        <v>0.05</v>
      </c>
      <c r="J299" s="197"/>
      <c r="K299" s="197"/>
      <c r="L299" s="197"/>
      <c r="M299" s="197"/>
      <c r="N299" s="197"/>
      <c r="O299" s="197"/>
      <c r="P299" s="197"/>
      <c r="Q299" s="197"/>
      <c r="R299" s="197"/>
      <c r="S299" s="197"/>
      <c r="T299" s="197">
        <v>0.5</v>
      </c>
      <c r="U299" s="197"/>
      <c r="V299" s="197"/>
      <c r="W299" s="197"/>
      <c r="X299" s="197"/>
      <c r="Y299" s="197"/>
      <c r="Z299" s="197"/>
      <c r="AA299" s="197"/>
      <c r="AB299" s="197"/>
      <c r="AC299" s="197"/>
      <c r="AD299" s="197">
        <v>0.5</v>
      </c>
      <c r="AE299" s="197"/>
      <c r="AF299" s="197"/>
      <c r="AG299" s="197"/>
      <c r="AH299" s="197">
        <f t="shared" ref="AH299:AI314" si="25">+J299+L299+N299+P299+R299+T299+V299+X299+Z299+AB299+AD299+AF299</f>
        <v>1</v>
      </c>
      <c r="AI299" s="44">
        <f t="shared" si="25"/>
        <v>0</v>
      </c>
      <c r="AJ299" s="192" t="s">
        <v>748</v>
      </c>
      <c r="AK299" s="195" t="s">
        <v>82</v>
      </c>
      <c r="AL299" s="277"/>
      <c r="AM299" s="189" t="s">
        <v>617</v>
      </c>
      <c r="AN299" s="189" t="s">
        <v>618</v>
      </c>
      <c r="AO299" s="25" t="s">
        <v>619</v>
      </c>
      <c r="AP299" s="25" t="s">
        <v>416</v>
      </c>
      <c r="AQ299" s="72"/>
    </row>
    <row r="300" spans="1:43" s="46" customFormat="1" ht="105.75" customHeight="1" x14ac:dyDescent="0.25">
      <c r="A300" s="42" t="s">
        <v>41</v>
      </c>
      <c r="B300" s="43" t="s">
        <v>437</v>
      </c>
      <c r="C300" s="43">
        <v>415</v>
      </c>
      <c r="D300" s="192" t="s">
        <v>749</v>
      </c>
      <c r="E300" s="192" t="s">
        <v>750</v>
      </c>
      <c r="F300" s="23">
        <v>44621</v>
      </c>
      <c r="G300" s="23">
        <v>44651</v>
      </c>
      <c r="H300" s="271">
        <f>SUM(I300:I303)</f>
        <v>1</v>
      </c>
      <c r="I300" s="197">
        <v>0.2</v>
      </c>
      <c r="J300" s="197"/>
      <c r="K300" s="197"/>
      <c r="L300" s="197"/>
      <c r="M300" s="197"/>
      <c r="N300" s="197">
        <v>1</v>
      </c>
      <c r="O300" s="197"/>
      <c r="P300" s="197"/>
      <c r="Q300" s="197"/>
      <c r="R300" s="197"/>
      <c r="S300" s="197"/>
      <c r="T300" s="197"/>
      <c r="U300" s="197"/>
      <c r="V300" s="197"/>
      <c r="W300" s="197"/>
      <c r="X300" s="197"/>
      <c r="Y300" s="197"/>
      <c r="Z300" s="197"/>
      <c r="AA300" s="197"/>
      <c r="AB300" s="197"/>
      <c r="AC300" s="197"/>
      <c r="AD300" s="197"/>
      <c r="AE300" s="197"/>
      <c r="AF300" s="197"/>
      <c r="AG300" s="197"/>
      <c r="AH300" s="197">
        <f t="shared" si="25"/>
        <v>1</v>
      </c>
      <c r="AI300" s="44">
        <f t="shared" si="25"/>
        <v>0</v>
      </c>
      <c r="AJ300" s="192" t="s">
        <v>751</v>
      </c>
      <c r="AK300" s="195" t="s">
        <v>82</v>
      </c>
      <c r="AL300" s="195" t="s">
        <v>82</v>
      </c>
      <c r="AM300" s="189" t="s">
        <v>617</v>
      </c>
      <c r="AN300" s="189" t="s">
        <v>618</v>
      </c>
      <c r="AO300" s="25" t="s">
        <v>619</v>
      </c>
      <c r="AP300" s="25" t="s">
        <v>416</v>
      </c>
      <c r="AQ300" s="72"/>
    </row>
    <row r="301" spans="1:43" s="46" customFormat="1" ht="111.75" customHeight="1" x14ac:dyDescent="0.25">
      <c r="A301" s="42" t="s">
        <v>41</v>
      </c>
      <c r="B301" s="43" t="s">
        <v>437</v>
      </c>
      <c r="C301" s="43">
        <v>415</v>
      </c>
      <c r="D301" s="192" t="s">
        <v>749</v>
      </c>
      <c r="E301" s="192" t="s">
        <v>752</v>
      </c>
      <c r="F301" s="23">
        <v>44713</v>
      </c>
      <c r="G301" s="23">
        <v>44926</v>
      </c>
      <c r="H301" s="271"/>
      <c r="I301" s="197">
        <v>0.2</v>
      </c>
      <c r="J301" s="197"/>
      <c r="K301" s="197"/>
      <c r="L301" s="197"/>
      <c r="M301" s="197"/>
      <c r="N301" s="197"/>
      <c r="O301" s="197"/>
      <c r="P301" s="197"/>
      <c r="Q301" s="197"/>
      <c r="R301" s="197"/>
      <c r="S301" s="197"/>
      <c r="T301" s="197">
        <v>0.5</v>
      </c>
      <c r="U301" s="197"/>
      <c r="V301" s="197"/>
      <c r="W301" s="197"/>
      <c r="X301" s="197"/>
      <c r="Y301" s="197"/>
      <c r="Z301" s="197"/>
      <c r="AA301" s="197"/>
      <c r="AB301" s="197"/>
      <c r="AC301" s="197"/>
      <c r="AD301" s="197">
        <v>0.5</v>
      </c>
      <c r="AE301" s="197"/>
      <c r="AF301" s="197"/>
      <c r="AG301" s="197"/>
      <c r="AH301" s="197">
        <f t="shared" si="25"/>
        <v>1</v>
      </c>
      <c r="AI301" s="44">
        <f t="shared" si="25"/>
        <v>0</v>
      </c>
      <c r="AJ301" s="192" t="s">
        <v>753</v>
      </c>
      <c r="AK301" s="195" t="s">
        <v>82</v>
      </c>
      <c r="AL301" s="195" t="s">
        <v>82</v>
      </c>
      <c r="AM301" s="189" t="s">
        <v>617</v>
      </c>
      <c r="AN301" s="189" t="s">
        <v>618</v>
      </c>
      <c r="AO301" s="25" t="s">
        <v>619</v>
      </c>
      <c r="AP301" s="25" t="s">
        <v>416</v>
      </c>
      <c r="AQ301" s="72"/>
    </row>
    <row r="302" spans="1:43" s="46" customFormat="1" ht="108" customHeight="1" x14ac:dyDescent="0.25">
      <c r="A302" s="42" t="s">
        <v>41</v>
      </c>
      <c r="B302" s="43" t="s">
        <v>437</v>
      </c>
      <c r="C302" s="43">
        <v>415</v>
      </c>
      <c r="D302" s="192" t="s">
        <v>749</v>
      </c>
      <c r="E302" s="192" t="s">
        <v>754</v>
      </c>
      <c r="F302" s="23">
        <v>44621</v>
      </c>
      <c r="G302" s="23">
        <v>44926</v>
      </c>
      <c r="H302" s="271"/>
      <c r="I302" s="197">
        <v>0.3</v>
      </c>
      <c r="J302" s="197"/>
      <c r="K302" s="197"/>
      <c r="L302" s="197"/>
      <c r="M302" s="197"/>
      <c r="N302" s="197">
        <v>0.25</v>
      </c>
      <c r="O302" s="197"/>
      <c r="P302" s="197"/>
      <c r="Q302" s="197"/>
      <c r="R302" s="197"/>
      <c r="S302" s="197"/>
      <c r="T302" s="197">
        <v>0.25</v>
      </c>
      <c r="U302" s="197"/>
      <c r="V302" s="197"/>
      <c r="W302" s="197"/>
      <c r="X302" s="197"/>
      <c r="Y302" s="197"/>
      <c r="Z302" s="197">
        <v>0.25</v>
      </c>
      <c r="AA302" s="197"/>
      <c r="AB302" s="197"/>
      <c r="AC302" s="197"/>
      <c r="AD302" s="197">
        <v>0.25</v>
      </c>
      <c r="AE302" s="197"/>
      <c r="AF302" s="197"/>
      <c r="AG302" s="197"/>
      <c r="AH302" s="197">
        <f t="shared" si="25"/>
        <v>1</v>
      </c>
      <c r="AI302" s="44">
        <f t="shared" si="25"/>
        <v>0</v>
      </c>
      <c r="AJ302" s="192" t="s">
        <v>755</v>
      </c>
      <c r="AK302" s="195" t="s">
        <v>82</v>
      </c>
      <c r="AL302" s="195" t="s">
        <v>82</v>
      </c>
      <c r="AM302" s="189" t="s">
        <v>617</v>
      </c>
      <c r="AN302" s="189" t="s">
        <v>618</v>
      </c>
      <c r="AO302" s="25" t="s">
        <v>619</v>
      </c>
      <c r="AP302" s="25" t="s">
        <v>416</v>
      </c>
      <c r="AQ302" s="72"/>
    </row>
    <row r="303" spans="1:43" s="46" customFormat="1" ht="115.5" customHeight="1" x14ac:dyDescent="0.25">
      <c r="A303" s="42" t="s">
        <v>41</v>
      </c>
      <c r="B303" s="43" t="s">
        <v>437</v>
      </c>
      <c r="C303" s="43">
        <v>415</v>
      </c>
      <c r="D303" s="192" t="s">
        <v>749</v>
      </c>
      <c r="E303" s="192" t="s">
        <v>756</v>
      </c>
      <c r="F303" s="23">
        <v>44621</v>
      </c>
      <c r="G303" s="23">
        <v>44926</v>
      </c>
      <c r="H303" s="271"/>
      <c r="I303" s="197">
        <v>0.3</v>
      </c>
      <c r="J303" s="197"/>
      <c r="K303" s="197"/>
      <c r="L303" s="197"/>
      <c r="M303" s="197"/>
      <c r="N303" s="197">
        <v>0.25</v>
      </c>
      <c r="O303" s="197"/>
      <c r="P303" s="197"/>
      <c r="Q303" s="197"/>
      <c r="R303" s="197"/>
      <c r="S303" s="197"/>
      <c r="T303" s="197">
        <v>0.25</v>
      </c>
      <c r="U303" s="197"/>
      <c r="V303" s="197"/>
      <c r="W303" s="197"/>
      <c r="X303" s="197"/>
      <c r="Y303" s="197"/>
      <c r="Z303" s="197">
        <v>0.25</v>
      </c>
      <c r="AA303" s="197"/>
      <c r="AB303" s="197"/>
      <c r="AC303" s="197"/>
      <c r="AD303" s="197"/>
      <c r="AE303" s="197"/>
      <c r="AF303" s="197">
        <v>0.25</v>
      </c>
      <c r="AG303" s="197"/>
      <c r="AH303" s="197">
        <f t="shared" si="25"/>
        <v>1</v>
      </c>
      <c r="AI303" s="44">
        <f t="shared" si="25"/>
        <v>0</v>
      </c>
      <c r="AJ303" s="192" t="s">
        <v>757</v>
      </c>
      <c r="AK303" s="195" t="s">
        <v>82</v>
      </c>
      <c r="AL303" s="195" t="s">
        <v>82</v>
      </c>
      <c r="AM303" s="189" t="s">
        <v>617</v>
      </c>
      <c r="AN303" s="189" t="s">
        <v>618</v>
      </c>
      <c r="AO303" s="25" t="s">
        <v>619</v>
      </c>
      <c r="AP303" s="25" t="s">
        <v>416</v>
      </c>
      <c r="AQ303" s="72"/>
    </row>
    <row r="304" spans="1:43" s="46" customFormat="1" ht="120" customHeight="1" x14ac:dyDescent="0.25">
      <c r="A304" s="42" t="s">
        <v>41</v>
      </c>
      <c r="B304" s="43" t="s">
        <v>437</v>
      </c>
      <c r="C304" s="43">
        <v>415</v>
      </c>
      <c r="D304" s="192" t="s">
        <v>758</v>
      </c>
      <c r="E304" s="192" t="s">
        <v>759</v>
      </c>
      <c r="F304" s="23">
        <v>44562</v>
      </c>
      <c r="G304" s="23">
        <v>44926</v>
      </c>
      <c r="H304" s="271">
        <f>SUM(I304:I306)</f>
        <v>1</v>
      </c>
      <c r="I304" s="197">
        <v>0.6</v>
      </c>
      <c r="J304" s="197">
        <v>8.3333333333333343E-2</v>
      </c>
      <c r="K304" s="197"/>
      <c r="L304" s="197">
        <v>8.3333333333333343E-2</v>
      </c>
      <c r="M304" s="197"/>
      <c r="N304" s="197">
        <v>8.3333333333333343E-2</v>
      </c>
      <c r="O304" s="197"/>
      <c r="P304" s="197">
        <v>8.3333333333333343E-2</v>
      </c>
      <c r="Q304" s="197"/>
      <c r="R304" s="197">
        <v>8.3333333333333343E-2</v>
      </c>
      <c r="S304" s="197"/>
      <c r="T304" s="197">
        <v>8.3333333333333343E-2</v>
      </c>
      <c r="U304" s="197"/>
      <c r="V304" s="197">
        <v>8.3333333333333343E-2</v>
      </c>
      <c r="W304" s="197"/>
      <c r="X304" s="197">
        <v>8.3333333333333343E-2</v>
      </c>
      <c r="Y304" s="197"/>
      <c r="Z304" s="197">
        <v>8.3333333333333343E-2</v>
      </c>
      <c r="AA304" s="197"/>
      <c r="AB304" s="197">
        <v>8.3333333333333343E-2</v>
      </c>
      <c r="AC304" s="197"/>
      <c r="AD304" s="197">
        <v>8.3333333333333343E-2</v>
      </c>
      <c r="AE304" s="197"/>
      <c r="AF304" s="197">
        <v>8.3333333333333343E-2</v>
      </c>
      <c r="AG304" s="197"/>
      <c r="AH304" s="197">
        <f t="shared" si="25"/>
        <v>1.0000000000000002</v>
      </c>
      <c r="AI304" s="44">
        <f t="shared" si="25"/>
        <v>0</v>
      </c>
      <c r="AJ304" s="192" t="s">
        <v>760</v>
      </c>
      <c r="AK304" s="195" t="s">
        <v>82</v>
      </c>
      <c r="AL304" s="195" t="s">
        <v>82</v>
      </c>
      <c r="AM304" s="189" t="s">
        <v>617</v>
      </c>
      <c r="AN304" s="189" t="s">
        <v>618</v>
      </c>
      <c r="AO304" s="25" t="s">
        <v>619</v>
      </c>
      <c r="AP304" s="25" t="s">
        <v>416</v>
      </c>
      <c r="AQ304" s="72"/>
    </row>
    <row r="305" spans="1:43" s="46" customFormat="1" ht="120" customHeight="1" x14ac:dyDescent="0.25">
      <c r="A305" s="42" t="s">
        <v>41</v>
      </c>
      <c r="B305" s="43" t="s">
        <v>437</v>
      </c>
      <c r="C305" s="43">
        <v>415</v>
      </c>
      <c r="D305" s="192" t="s">
        <v>758</v>
      </c>
      <c r="E305" s="192" t="s">
        <v>761</v>
      </c>
      <c r="F305" s="23">
        <v>44713</v>
      </c>
      <c r="G305" s="23">
        <v>44926</v>
      </c>
      <c r="H305" s="271"/>
      <c r="I305" s="197">
        <v>0.25</v>
      </c>
      <c r="J305" s="197"/>
      <c r="K305" s="197"/>
      <c r="L305" s="197"/>
      <c r="M305" s="197"/>
      <c r="N305" s="197"/>
      <c r="O305" s="197"/>
      <c r="P305" s="197"/>
      <c r="Q305" s="197"/>
      <c r="R305" s="197"/>
      <c r="S305" s="197"/>
      <c r="T305" s="197">
        <v>0.5</v>
      </c>
      <c r="U305" s="197"/>
      <c r="V305" s="197"/>
      <c r="W305" s="197"/>
      <c r="X305" s="197"/>
      <c r="Y305" s="197"/>
      <c r="Z305" s="197"/>
      <c r="AA305" s="197"/>
      <c r="AB305" s="197"/>
      <c r="AC305" s="197"/>
      <c r="AD305" s="197">
        <v>0.5</v>
      </c>
      <c r="AE305" s="197"/>
      <c r="AF305" s="197"/>
      <c r="AG305" s="197"/>
      <c r="AH305" s="197">
        <f t="shared" si="25"/>
        <v>1</v>
      </c>
      <c r="AI305" s="44">
        <f t="shared" si="25"/>
        <v>0</v>
      </c>
      <c r="AJ305" s="192" t="s">
        <v>762</v>
      </c>
      <c r="AK305" s="195" t="s">
        <v>82</v>
      </c>
      <c r="AL305" s="195" t="s">
        <v>82</v>
      </c>
      <c r="AM305" s="189" t="s">
        <v>617</v>
      </c>
      <c r="AN305" s="189" t="s">
        <v>618</v>
      </c>
      <c r="AO305" s="25" t="s">
        <v>619</v>
      </c>
      <c r="AP305" s="25" t="s">
        <v>416</v>
      </c>
      <c r="AQ305" s="72"/>
    </row>
    <row r="306" spans="1:43" s="46" customFormat="1" ht="128.25" customHeight="1" x14ac:dyDescent="0.25">
      <c r="A306" s="42" t="s">
        <v>41</v>
      </c>
      <c r="B306" s="43" t="s">
        <v>437</v>
      </c>
      <c r="C306" s="43">
        <v>415</v>
      </c>
      <c r="D306" s="192" t="s">
        <v>758</v>
      </c>
      <c r="E306" s="192" t="s">
        <v>763</v>
      </c>
      <c r="F306" s="23">
        <v>44713</v>
      </c>
      <c r="G306" s="23">
        <v>44926</v>
      </c>
      <c r="H306" s="271"/>
      <c r="I306" s="197">
        <v>0.15</v>
      </c>
      <c r="J306" s="197"/>
      <c r="K306" s="197"/>
      <c r="L306" s="197"/>
      <c r="M306" s="197"/>
      <c r="N306" s="197"/>
      <c r="O306" s="197"/>
      <c r="P306" s="197"/>
      <c r="Q306" s="197"/>
      <c r="R306" s="197"/>
      <c r="S306" s="197"/>
      <c r="T306" s="197">
        <v>0.5</v>
      </c>
      <c r="U306" s="197"/>
      <c r="V306" s="197"/>
      <c r="W306" s="197"/>
      <c r="X306" s="197"/>
      <c r="Y306" s="197"/>
      <c r="Z306" s="197"/>
      <c r="AA306" s="197"/>
      <c r="AB306" s="197"/>
      <c r="AC306" s="197"/>
      <c r="AD306" s="197">
        <v>0.5</v>
      </c>
      <c r="AE306" s="197"/>
      <c r="AF306" s="197"/>
      <c r="AG306" s="197"/>
      <c r="AH306" s="197">
        <f t="shared" si="25"/>
        <v>1</v>
      </c>
      <c r="AI306" s="44">
        <f t="shared" si="25"/>
        <v>0</v>
      </c>
      <c r="AJ306" s="192" t="s">
        <v>764</v>
      </c>
      <c r="AK306" s="195" t="s">
        <v>82</v>
      </c>
      <c r="AL306" s="195" t="s">
        <v>82</v>
      </c>
      <c r="AM306" s="189" t="s">
        <v>617</v>
      </c>
      <c r="AN306" s="189" t="s">
        <v>618</v>
      </c>
      <c r="AO306" s="25" t="s">
        <v>619</v>
      </c>
      <c r="AP306" s="25" t="s">
        <v>416</v>
      </c>
      <c r="AQ306" s="72"/>
    </row>
    <row r="307" spans="1:43" s="46" customFormat="1" ht="142.5" customHeight="1" x14ac:dyDescent="0.25">
      <c r="A307" s="42" t="s">
        <v>41</v>
      </c>
      <c r="B307" s="43" t="s">
        <v>437</v>
      </c>
      <c r="C307" s="43">
        <v>415</v>
      </c>
      <c r="D307" s="192" t="s">
        <v>765</v>
      </c>
      <c r="E307" s="192" t="s">
        <v>766</v>
      </c>
      <c r="F307" s="23">
        <v>44621</v>
      </c>
      <c r="G307" s="23">
        <v>44926</v>
      </c>
      <c r="H307" s="271">
        <f>SUM(I307:I310)</f>
        <v>1</v>
      </c>
      <c r="I307" s="197">
        <v>0.15</v>
      </c>
      <c r="J307" s="197"/>
      <c r="K307" s="197"/>
      <c r="L307" s="197"/>
      <c r="M307" s="197"/>
      <c r="N307" s="197">
        <v>0.25</v>
      </c>
      <c r="O307" s="197"/>
      <c r="P307" s="197"/>
      <c r="Q307" s="197"/>
      <c r="R307" s="197"/>
      <c r="S307" s="197"/>
      <c r="T307" s="197">
        <v>0.25</v>
      </c>
      <c r="U307" s="197"/>
      <c r="V307" s="197"/>
      <c r="W307" s="197"/>
      <c r="X307" s="197"/>
      <c r="Y307" s="197"/>
      <c r="Z307" s="197">
        <v>0.25</v>
      </c>
      <c r="AA307" s="197"/>
      <c r="AB307" s="197"/>
      <c r="AC307" s="197"/>
      <c r="AD307" s="197">
        <v>0.25</v>
      </c>
      <c r="AE307" s="197"/>
      <c r="AF307" s="197"/>
      <c r="AG307" s="197"/>
      <c r="AH307" s="197">
        <f t="shared" si="25"/>
        <v>1</v>
      </c>
      <c r="AI307" s="44">
        <f t="shared" si="25"/>
        <v>0</v>
      </c>
      <c r="AJ307" s="192" t="s">
        <v>767</v>
      </c>
      <c r="AK307" s="195" t="s">
        <v>82</v>
      </c>
      <c r="AL307" s="195" t="s">
        <v>82</v>
      </c>
      <c r="AM307" s="189" t="s">
        <v>617</v>
      </c>
      <c r="AN307" s="189" t="s">
        <v>618</v>
      </c>
      <c r="AO307" s="25" t="s">
        <v>619</v>
      </c>
      <c r="AP307" s="25" t="s">
        <v>416</v>
      </c>
      <c r="AQ307" s="72"/>
    </row>
    <row r="308" spans="1:43" s="46" customFormat="1" ht="142.5" customHeight="1" x14ac:dyDescent="0.25">
      <c r="A308" s="42" t="s">
        <v>41</v>
      </c>
      <c r="B308" s="43" t="s">
        <v>437</v>
      </c>
      <c r="C308" s="43">
        <v>415</v>
      </c>
      <c r="D308" s="192" t="s">
        <v>765</v>
      </c>
      <c r="E308" s="192" t="s">
        <v>768</v>
      </c>
      <c r="F308" s="23">
        <v>44621</v>
      </c>
      <c r="G308" s="23">
        <v>44926</v>
      </c>
      <c r="H308" s="271"/>
      <c r="I308" s="197">
        <v>0.35</v>
      </c>
      <c r="J308" s="197"/>
      <c r="K308" s="197"/>
      <c r="L308" s="197"/>
      <c r="M308" s="197"/>
      <c r="N308" s="197">
        <v>0.25</v>
      </c>
      <c r="O308" s="197"/>
      <c r="P308" s="197"/>
      <c r="Q308" s="197"/>
      <c r="R308" s="197"/>
      <c r="S308" s="197"/>
      <c r="T308" s="197">
        <v>0.25</v>
      </c>
      <c r="U308" s="197"/>
      <c r="V308" s="197"/>
      <c r="W308" s="197"/>
      <c r="X308" s="197"/>
      <c r="Y308" s="197"/>
      <c r="Z308" s="197">
        <v>0.25</v>
      </c>
      <c r="AA308" s="197"/>
      <c r="AB308" s="197"/>
      <c r="AC308" s="197"/>
      <c r="AD308" s="197">
        <v>0.25</v>
      </c>
      <c r="AE308" s="197"/>
      <c r="AF308" s="197"/>
      <c r="AG308" s="197"/>
      <c r="AH308" s="197">
        <f t="shared" si="25"/>
        <v>1</v>
      </c>
      <c r="AI308" s="44">
        <f t="shared" si="25"/>
        <v>0</v>
      </c>
      <c r="AJ308" s="192" t="s">
        <v>769</v>
      </c>
      <c r="AK308" s="195" t="s">
        <v>82</v>
      </c>
      <c r="AL308" s="195" t="s">
        <v>82</v>
      </c>
      <c r="AM308" s="189" t="s">
        <v>617</v>
      </c>
      <c r="AN308" s="189" t="s">
        <v>618</v>
      </c>
      <c r="AO308" s="25" t="s">
        <v>619</v>
      </c>
      <c r="AP308" s="25" t="s">
        <v>416</v>
      </c>
      <c r="AQ308" s="72"/>
    </row>
    <row r="309" spans="1:43" s="46" customFormat="1" ht="142.5" customHeight="1" x14ac:dyDescent="0.25">
      <c r="A309" s="42" t="s">
        <v>41</v>
      </c>
      <c r="B309" s="43" t="s">
        <v>437</v>
      </c>
      <c r="C309" s="43">
        <v>415</v>
      </c>
      <c r="D309" s="192" t="s">
        <v>765</v>
      </c>
      <c r="E309" s="192" t="s">
        <v>770</v>
      </c>
      <c r="F309" s="23">
        <v>44621</v>
      </c>
      <c r="G309" s="23">
        <v>44926</v>
      </c>
      <c r="H309" s="271"/>
      <c r="I309" s="197">
        <v>0.35</v>
      </c>
      <c r="J309" s="197"/>
      <c r="K309" s="197"/>
      <c r="L309" s="197"/>
      <c r="M309" s="197"/>
      <c r="N309" s="197">
        <v>0.25</v>
      </c>
      <c r="O309" s="197"/>
      <c r="P309" s="197"/>
      <c r="Q309" s="197"/>
      <c r="R309" s="197"/>
      <c r="S309" s="197"/>
      <c r="T309" s="197">
        <v>0.25</v>
      </c>
      <c r="U309" s="197"/>
      <c r="V309" s="197"/>
      <c r="W309" s="197"/>
      <c r="X309" s="197"/>
      <c r="Y309" s="197"/>
      <c r="Z309" s="197">
        <v>0.25</v>
      </c>
      <c r="AA309" s="197"/>
      <c r="AB309" s="197"/>
      <c r="AC309" s="197"/>
      <c r="AD309" s="197">
        <v>0.25</v>
      </c>
      <c r="AE309" s="197"/>
      <c r="AF309" s="197"/>
      <c r="AG309" s="197"/>
      <c r="AH309" s="197">
        <f t="shared" si="25"/>
        <v>1</v>
      </c>
      <c r="AI309" s="44">
        <f t="shared" si="25"/>
        <v>0</v>
      </c>
      <c r="AJ309" s="192" t="s">
        <v>771</v>
      </c>
      <c r="AK309" s="195" t="s">
        <v>82</v>
      </c>
      <c r="AL309" s="195" t="s">
        <v>82</v>
      </c>
      <c r="AM309" s="189" t="s">
        <v>617</v>
      </c>
      <c r="AN309" s="189" t="s">
        <v>618</v>
      </c>
      <c r="AO309" s="25" t="s">
        <v>619</v>
      </c>
      <c r="AP309" s="25" t="s">
        <v>416</v>
      </c>
      <c r="AQ309" s="72"/>
    </row>
    <row r="310" spans="1:43" s="46" customFormat="1" ht="140.25" customHeight="1" x14ac:dyDescent="0.25">
      <c r="A310" s="42" t="s">
        <v>41</v>
      </c>
      <c r="B310" s="43" t="s">
        <v>437</v>
      </c>
      <c r="C310" s="43">
        <v>423</v>
      </c>
      <c r="D310" s="192" t="s">
        <v>765</v>
      </c>
      <c r="E310" s="192" t="s">
        <v>772</v>
      </c>
      <c r="F310" s="23">
        <v>44866</v>
      </c>
      <c r="G310" s="23">
        <v>44895</v>
      </c>
      <c r="H310" s="271"/>
      <c r="I310" s="197">
        <v>0.15</v>
      </c>
      <c r="J310" s="197"/>
      <c r="K310" s="197"/>
      <c r="L310" s="197"/>
      <c r="M310" s="197"/>
      <c r="N310" s="197"/>
      <c r="O310" s="197"/>
      <c r="P310" s="197"/>
      <c r="Q310" s="197"/>
      <c r="R310" s="197"/>
      <c r="S310" s="197"/>
      <c r="T310" s="197"/>
      <c r="U310" s="197"/>
      <c r="V310" s="197"/>
      <c r="W310" s="197"/>
      <c r="X310" s="197"/>
      <c r="Y310" s="197"/>
      <c r="Z310" s="197"/>
      <c r="AA310" s="197"/>
      <c r="AB310" s="197"/>
      <c r="AC310" s="197"/>
      <c r="AD310" s="197">
        <v>1</v>
      </c>
      <c r="AE310" s="197"/>
      <c r="AF310" s="197"/>
      <c r="AG310" s="197"/>
      <c r="AH310" s="197">
        <f t="shared" si="25"/>
        <v>1</v>
      </c>
      <c r="AI310" s="44">
        <f t="shared" si="25"/>
        <v>0</v>
      </c>
      <c r="AJ310" s="192" t="s">
        <v>773</v>
      </c>
      <c r="AK310" s="195" t="s">
        <v>82</v>
      </c>
      <c r="AL310" s="195" t="s">
        <v>82</v>
      </c>
      <c r="AM310" s="189" t="s">
        <v>617</v>
      </c>
      <c r="AN310" s="189" t="s">
        <v>618</v>
      </c>
      <c r="AO310" s="25" t="s">
        <v>619</v>
      </c>
      <c r="AP310" s="25" t="s">
        <v>416</v>
      </c>
      <c r="AQ310" s="72"/>
    </row>
    <row r="311" spans="1:43" s="46" customFormat="1" ht="125.25" customHeight="1" x14ac:dyDescent="0.25">
      <c r="A311" s="42" t="s">
        <v>41</v>
      </c>
      <c r="B311" s="43" t="s">
        <v>437</v>
      </c>
      <c r="C311" s="43">
        <v>424</v>
      </c>
      <c r="D311" s="192" t="s">
        <v>774</v>
      </c>
      <c r="E311" s="192" t="s">
        <v>775</v>
      </c>
      <c r="F311" s="23">
        <v>44713</v>
      </c>
      <c r="G311" s="23">
        <v>44926</v>
      </c>
      <c r="H311" s="271">
        <f>SUM(I311:I314)</f>
        <v>1</v>
      </c>
      <c r="I311" s="197">
        <v>0.1</v>
      </c>
      <c r="J311" s="197"/>
      <c r="K311" s="197"/>
      <c r="L311" s="197"/>
      <c r="M311" s="197"/>
      <c r="N311" s="197"/>
      <c r="O311" s="197"/>
      <c r="P311" s="197"/>
      <c r="Q311" s="197"/>
      <c r="R311" s="197"/>
      <c r="S311" s="197"/>
      <c r="T311" s="197">
        <v>0.5</v>
      </c>
      <c r="U311" s="197"/>
      <c r="V311" s="197"/>
      <c r="W311" s="197"/>
      <c r="X311" s="197"/>
      <c r="Y311" s="197"/>
      <c r="Z311" s="197"/>
      <c r="AA311" s="197"/>
      <c r="AB311" s="197"/>
      <c r="AC311" s="197"/>
      <c r="AD311" s="197">
        <v>0.5</v>
      </c>
      <c r="AE311" s="197"/>
      <c r="AF311" s="197"/>
      <c r="AG311" s="197"/>
      <c r="AH311" s="197">
        <f t="shared" si="25"/>
        <v>1</v>
      </c>
      <c r="AI311" s="44">
        <f t="shared" si="25"/>
        <v>0</v>
      </c>
      <c r="AJ311" s="192" t="s">
        <v>776</v>
      </c>
      <c r="AK311" s="195" t="s">
        <v>82</v>
      </c>
      <c r="AL311" s="195" t="s">
        <v>82</v>
      </c>
      <c r="AM311" s="189" t="s">
        <v>617</v>
      </c>
      <c r="AN311" s="189" t="s">
        <v>618</v>
      </c>
      <c r="AO311" s="25" t="s">
        <v>619</v>
      </c>
      <c r="AP311" s="25" t="s">
        <v>416</v>
      </c>
      <c r="AQ311" s="72"/>
    </row>
    <row r="312" spans="1:43" s="46" customFormat="1" ht="117" customHeight="1" x14ac:dyDescent="0.25">
      <c r="A312" s="42" t="s">
        <v>41</v>
      </c>
      <c r="B312" s="43" t="s">
        <v>437</v>
      </c>
      <c r="C312" s="43">
        <v>424</v>
      </c>
      <c r="D312" s="192" t="s">
        <v>774</v>
      </c>
      <c r="E312" s="192" t="s">
        <v>777</v>
      </c>
      <c r="F312" s="23">
        <v>44593</v>
      </c>
      <c r="G312" s="23">
        <v>44895</v>
      </c>
      <c r="H312" s="271"/>
      <c r="I312" s="197">
        <v>0.4</v>
      </c>
      <c r="J312" s="197"/>
      <c r="K312" s="197"/>
      <c r="L312" s="197">
        <v>0.1</v>
      </c>
      <c r="M312" s="197"/>
      <c r="N312" s="197">
        <v>0.1</v>
      </c>
      <c r="O312" s="197"/>
      <c r="P312" s="197">
        <v>0.1</v>
      </c>
      <c r="Q312" s="197"/>
      <c r="R312" s="197">
        <v>0.1</v>
      </c>
      <c r="S312" s="197"/>
      <c r="T312" s="197">
        <v>0.1</v>
      </c>
      <c r="U312" s="197"/>
      <c r="V312" s="197">
        <v>0.1</v>
      </c>
      <c r="W312" s="197"/>
      <c r="X312" s="197">
        <v>0.1</v>
      </c>
      <c r="Y312" s="197"/>
      <c r="Z312" s="197">
        <v>0.1</v>
      </c>
      <c r="AA312" s="197"/>
      <c r="AB312" s="197">
        <v>0.1</v>
      </c>
      <c r="AC312" s="197"/>
      <c r="AD312" s="197">
        <v>0.1</v>
      </c>
      <c r="AE312" s="197"/>
      <c r="AF312" s="197"/>
      <c r="AG312" s="197"/>
      <c r="AH312" s="197">
        <f t="shared" si="25"/>
        <v>0.99999999999999989</v>
      </c>
      <c r="AI312" s="44">
        <f t="shared" si="25"/>
        <v>0</v>
      </c>
      <c r="AJ312" s="192" t="s">
        <v>778</v>
      </c>
      <c r="AK312" s="195" t="s">
        <v>82</v>
      </c>
      <c r="AL312" s="195" t="s">
        <v>82</v>
      </c>
      <c r="AM312" s="189" t="s">
        <v>617</v>
      </c>
      <c r="AN312" s="189" t="s">
        <v>618</v>
      </c>
      <c r="AO312" s="25" t="s">
        <v>619</v>
      </c>
      <c r="AP312" s="25" t="s">
        <v>416</v>
      </c>
      <c r="AQ312" s="72"/>
    </row>
    <row r="313" spans="1:43" s="46" customFormat="1" ht="105.75" customHeight="1" x14ac:dyDescent="0.25">
      <c r="A313" s="42" t="s">
        <v>41</v>
      </c>
      <c r="B313" s="43" t="s">
        <v>437</v>
      </c>
      <c r="C313" s="43">
        <v>424</v>
      </c>
      <c r="D313" s="192" t="s">
        <v>774</v>
      </c>
      <c r="E313" s="192" t="s">
        <v>779</v>
      </c>
      <c r="F313" s="23">
        <v>44713</v>
      </c>
      <c r="G313" s="23">
        <v>44926</v>
      </c>
      <c r="H313" s="271"/>
      <c r="I313" s="197">
        <v>0.3</v>
      </c>
      <c r="J313" s="197"/>
      <c r="K313" s="197"/>
      <c r="L313" s="197"/>
      <c r="M313" s="197"/>
      <c r="N313" s="197"/>
      <c r="O313" s="197"/>
      <c r="P313" s="197"/>
      <c r="Q313" s="197"/>
      <c r="R313" s="197"/>
      <c r="S313" s="197"/>
      <c r="T313" s="197">
        <v>0.5</v>
      </c>
      <c r="U313" s="197"/>
      <c r="V313" s="197"/>
      <c r="W313" s="197"/>
      <c r="X313" s="197"/>
      <c r="Y313" s="197"/>
      <c r="Z313" s="197"/>
      <c r="AA313" s="197"/>
      <c r="AB313" s="197"/>
      <c r="AC313" s="197"/>
      <c r="AD313" s="197">
        <v>0.5</v>
      </c>
      <c r="AE313" s="197"/>
      <c r="AF313" s="197"/>
      <c r="AG313" s="197"/>
      <c r="AH313" s="197">
        <f t="shared" si="25"/>
        <v>1</v>
      </c>
      <c r="AI313" s="44">
        <f t="shared" si="25"/>
        <v>0</v>
      </c>
      <c r="AJ313" s="192" t="s">
        <v>780</v>
      </c>
      <c r="AK313" s="195" t="s">
        <v>82</v>
      </c>
      <c r="AL313" s="195" t="s">
        <v>82</v>
      </c>
      <c r="AM313" s="189" t="s">
        <v>617</v>
      </c>
      <c r="AN313" s="189" t="s">
        <v>618</v>
      </c>
      <c r="AO313" s="25" t="s">
        <v>619</v>
      </c>
      <c r="AP313" s="25" t="s">
        <v>416</v>
      </c>
      <c r="AQ313" s="72"/>
    </row>
    <row r="314" spans="1:43" s="46" customFormat="1" ht="139.5" customHeight="1" x14ac:dyDescent="0.25">
      <c r="A314" s="42" t="s">
        <v>41</v>
      </c>
      <c r="B314" s="43" t="s">
        <v>437</v>
      </c>
      <c r="C314" s="43">
        <v>424</v>
      </c>
      <c r="D314" s="192" t="s">
        <v>781</v>
      </c>
      <c r="E314" s="192" t="s">
        <v>782</v>
      </c>
      <c r="F314" s="23">
        <v>44713</v>
      </c>
      <c r="G314" s="23">
        <v>44926</v>
      </c>
      <c r="H314" s="271"/>
      <c r="I314" s="197">
        <v>0.2</v>
      </c>
      <c r="J314" s="197"/>
      <c r="K314" s="197"/>
      <c r="L314" s="197"/>
      <c r="M314" s="197"/>
      <c r="N314" s="197"/>
      <c r="O314" s="197"/>
      <c r="P314" s="197"/>
      <c r="Q314" s="197"/>
      <c r="R314" s="197"/>
      <c r="S314" s="197"/>
      <c r="T314" s="197">
        <v>0.5</v>
      </c>
      <c r="U314" s="197"/>
      <c r="V314" s="197"/>
      <c r="W314" s="197"/>
      <c r="X314" s="197"/>
      <c r="Y314" s="197"/>
      <c r="Z314" s="197"/>
      <c r="AA314" s="197"/>
      <c r="AB314" s="197"/>
      <c r="AC314" s="197"/>
      <c r="AD314" s="197">
        <v>0.5</v>
      </c>
      <c r="AE314" s="197"/>
      <c r="AF314" s="197"/>
      <c r="AG314" s="197"/>
      <c r="AH314" s="197">
        <f t="shared" si="25"/>
        <v>1</v>
      </c>
      <c r="AI314" s="44">
        <f t="shared" si="25"/>
        <v>0</v>
      </c>
      <c r="AJ314" s="192" t="s">
        <v>783</v>
      </c>
      <c r="AK314" s="195" t="s">
        <v>82</v>
      </c>
      <c r="AL314" s="195" t="s">
        <v>82</v>
      </c>
      <c r="AM314" s="189" t="s">
        <v>617</v>
      </c>
      <c r="AN314" s="189" t="s">
        <v>618</v>
      </c>
      <c r="AO314" s="25" t="s">
        <v>619</v>
      </c>
      <c r="AP314" s="25" t="s">
        <v>416</v>
      </c>
      <c r="AQ314" s="72"/>
    </row>
    <row r="315" spans="1:43" s="46" customFormat="1" ht="110.25" customHeight="1" x14ac:dyDescent="0.25">
      <c r="A315" s="69" t="s">
        <v>41</v>
      </c>
      <c r="B315" s="70" t="s">
        <v>437</v>
      </c>
      <c r="C315" s="70">
        <v>420</v>
      </c>
      <c r="D315" s="71" t="s">
        <v>1015</v>
      </c>
      <c r="E315" s="71" t="s">
        <v>1013</v>
      </c>
      <c r="F315" s="81">
        <v>44774</v>
      </c>
      <c r="G315" s="81">
        <v>44926</v>
      </c>
      <c r="H315" s="203">
        <v>1</v>
      </c>
      <c r="I315" s="68">
        <v>0.1</v>
      </c>
      <c r="J315" s="68"/>
      <c r="K315" s="68"/>
      <c r="L315" s="68"/>
      <c r="M315" s="68"/>
      <c r="N315" s="68"/>
      <c r="O315" s="68"/>
      <c r="P315" s="68"/>
      <c r="Q315" s="68"/>
      <c r="R315" s="68"/>
      <c r="S315" s="68"/>
      <c r="T315" s="68"/>
      <c r="U315" s="68"/>
      <c r="V315" s="68"/>
      <c r="W315" s="68"/>
      <c r="X315" s="68">
        <v>0.2</v>
      </c>
      <c r="Y315" s="68"/>
      <c r="Z315" s="68">
        <v>0.2</v>
      </c>
      <c r="AA315" s="68"/>
      <c r="AB315" s="68">
        <v>0.2</v>
      </c>
      <c r="AC315" s="68"/>
      <c r="AD315" s="68">
        <v>0.2</v>
      </c>
      <c r="AE315" s="68"/>
      <c r="AF315" s="68">
        <v>0.2</v>
      </c>
      <c r="AG315" s="68"/>
      <c r="AH315" s="68">
        <f t="shared" ref="AH315" si="26">+J315+L315+N315+P315+R315+T315+V315+X315+Z315+AB315+AD315+AF315</f>
        <v>1</v>
      </c>
      <c r="AI315" s="77">
        <f t="shared" ref="AI315" si="27">+K315+M315+O315+Q315+S315+U315+W315+Y315+AA315+AC315+AE315+AG315</f>
        <v>0</v>
      </c>
      <c r="AJ315" s="71" t="s">
        <v>989</v>
      </c>
      <c r="AK315" s="78" t="s">
        <v>82</v>
      </c>
      <c r="AL315" s="80" t="s">
        <v>82</v>
      </c>
      <c r="AM315" s="78" t="s">
        <v>617</v>
      </c>
      <c r="AN315" s="78" t="s">
        <v>618</v>
      </c>
      <c r="AO315" s="79" t="s">
        <v>619</v>
      </c>
      <c r="AP315" s="79" t="s">
        <v>416</v>
      </c>
      <c r="AQ315" s="82" t="s">
        <v>1014</v>
      </c>
    </row>
    <row r="316" spans="1:43" s="46" customFormat="1" ht="42.75" x14ac:dyDescent="0.25">
      <c r="A316" s="42" t="s">
        <v>41</v>
      </c>
      <c r="B316" s="43" t="s">
        <v>437</v>
      </c>
      <c r="C316" s="43">
        <v>422</v>
      </c>
      <c r="D316" s="56" t="s">
        <v>784</v>
      </c>
      <c r="E316" s="57" t="s">
        <v>785</v>
      </c>
      <c r="F316" s="52">
        <v>44621</v>
      </c>
      <c r="G316" s="52">
        <v>44925</v>
      </c>
      <c r="H316" s="306">
        <v>1</v>
      </c>
      <c r="I316" s="200">
        <v>0.4</v>
      </c>
      <c r="J316" s="199" t="s">
        <v>705</v>
      </c>
      <c r="K316" s="199" t="s">
        <v>705</v>
      </c>
      <c r="L316" s="199" t="s">
        <v>705</v>
      </c>
      <c r="M316" s="199" t="s">
        <v>705</v>
      </c>
      <c r="N316" s="200">
        <v>0.25</v>
      </c>
      <c r="O316" s="199" t="s">
        <v>705</v>
      </c>
      <c r="P316" s="199" t="s">
        <v>705</v>
      </c>
      <c r="Q316" s="199" t="s">
        <v>705</v>
      </c>
      <c r="R316" s="199" t="s">
        <v>705</v>
      </c>
      <c r="S316" s="199" t="s">
        <v>705</v>
      </c>
      <c r="T316" s="200">
        <v>0.25</v>
      </c>
      <c r="U316" s="199" t="s">
        <v>705</v>
      </c>
      <c r="V316" s="199" t="s">
        <v>705</v>
      </c>
      <c r="W316" s="199" t="s">
        <v>705</v>
      </c>
      <c r="X316" s="199" t="s">
        <v>705</v>
      </c>
      <c r="Y316" s="199" t="s">
        <v>705</v>
      </c>
      <c r="Z316" s="200">
        <v>0.25</v>
      </c>
      <c r="AA316" s="199" t="s">
        <v>705</v>
      </c>
      <c r="AB316" s="199" t="s">
        <v>705</v>
      </c>
      <c r="AC316" s="199" t="s">
        <v>705</v>
      </c>
      <c r="AD316" s="199" t="s">
        <v>705</v>
      </c>
      <c r="AE316" s="199" t="s">
        <v>705</v>
      </c>
      <c r="AF316" s="200">
        <v>0.25</v>
      </c>
      <c r="AG316" s="199" t="s">
        <v>705</v>
      </c>
      <c r="AH316" s="200">
        <f>AF316+Z316+T316+N316</f>
        <v>1</v>
      </c>
      <c r="AI316" s="44">
        <v>0</v>
      </c>
      <c r="AJ316" s="57" t="s">
        <v>786</v>
      </c>
      <c r="AK316" s="307">
        <v>20639</v>
      </c>
      <c r="AL316" s="303">
        <v>1750624640</v>
      </c>
      <c r="AM316" s="199" t="s">
        <v>787</v>
      </c>
      <c r="AN316" s="199" t="s">
        <v>788</v>
      </c>
      <c r="AO316" s="199" t="s">
        <v>789</v>
      </c>
      <c r="AP316" s="199" t="s">
        <v>790</v>
      </c>
      <c r="AQ316" s="72"/>
    </row>
    <row r="317" spans="1:43" s="46" customFormat="1" ht="142.5" x14ac:dyDescent="0.25">
      <c r="A317" s="42" t="s">
        <v>41</v>
      </c>
      <c r="B317" s="43" t="s">
        <v>437</v>
      </c>
      <c r="C317" s="43">
        <v>422</v>
      </c>
      <c r="D317" s="56" t="s">
        <v>784</v>
      </c>
      <c r="E317" s="57" t="s">
        <v>791</v>
      </c>
      <c r="F317" s="52">
        <v>44562</v>
      </c>
      <c r="G317" s="52">
        <v>44925</v>
      </c>
      <c r="H317" s="306"/>
      <c r="I317" s="200">
        <v>0.4</v>
      </c>
      <c r="J317" s="200">
        <v>0.08</v>
      </c>
      <c r="K317" s="200" t="s">
        <v>705</v>
      </c>
      <c r="L317" s="200">
        <v>0.08</v>
      </c>
      <c r="M317" s="200" t="s">
        <v>705</v>
      </c>
      <c r="N317" s="200">
        <v>0.08</v>
      </c>
      <c r="O317" s="200" t="s">
        <v>705</v>
      </c>
      <c r="P317" s="200">
        <v>0.08</v>
      </c>
      <c r="Q317" s="200" t="s">
        <v>705</v>
      </c>
      <c r="R317" s="200">
        <v>0.08</v>
      </c>
      <c r="S317" s="200" t="s">
        <v>705</v>
      </c>
      <c r="T317" s="200">
        <v>0.08</v>
      </c>
      <c r="U317" s="200" t="s">
        <v>705</v>
      </c>
      <c r="V317" s="200">
        <v>0.08</v>
      </c>
      <c r="W317" s="200" t="s">
        <v>705</v>
      </c>
      <c r="X317" s="200">
        <v>0.08</v>
      </c>
      <c r="Y317" s="200" t="s">
        <v>705</v>
      </c>
      <c r="Z317" s="200">
        <v>0.09</v>
      </c>
      <c r="AA317" s="200" t="s">
        <v>705</v>
      </c>
      <c r="AB317" s="200">
        <v>0.09</v>
      </c>
      <c r="AC317" s="200" t="s">
        <v>705</v>
      </c>
      <c r="AD317" s="200">
        <v>0.09</v>
      </c>
      <c r="AE317" s="200" t="s">
        <v>705</v>
      </c>
      <c r="AF317" s="200">
        <v>0.09</v>
      </c>
      <c r="AG317" s="200" t="s">
        <v>705</v>
      </c>
      <c r="AH317" s="200">
        <f>+J317+L317+N317+P317+R317+T317+V317+X317+Z317+AB317+AD317+AF317</f>
        <v>0.99999999999999989</v>
      </c>
      <c r="AI317" s="44">
        <v>0</v>
      </c>
      <c r="AJ317" s="57" t="s">
        <v>792</v>
      </c>
      <c r="AK317" s="308"/>
      <c r="AL317" s="304"/>
      <c r="AM317" s="199" t="s">
        <v>787</v>
      </c>
      <c r="AN317" s="199" t="s">
        <v>788</v>
      </c>
      <c r="AO317" s="199" t="s">
        <v>789</v>
      </c>
      <c r="AP317" s="199" t="s">
        <v>790</v>
      </c>
      <c r="AQ317" s="72"/>
    </row>
    <row r="318" spans="1:43" s="46" customFormat="1" ht="42.75" x14ac:dyDescent="0.25">
      <c r="A318" s="42" t="s">
        <v>41</v>
      </c>
      <c r="B318" s="43" t="s">
        <v>437</v>
      </c>
      <c r="C318" s="43">
        <v>422</v>
      </c>
      <c r="D318" s="56" t="s">
        <v>784</v>
      </c>
      <c r="E318" s="57" t="s">
        <v>793</v>
      </c>
      <c r="F318" s="52">
        <v>44713</v>
      </c>
      <c r="G318" s="52">
        <v>44925</v>
      </c>
      <c r="H318" s="306"/>
      <c r="I318" s="200">
        <v>0.2</v>
      </c>
      <c r="J318" s="199" t="s">
        <v>705</v>
      </c>
      <c r="K318" s="199" t="s">
        <v>705</v>
      </c>
      <c r="L318" s="199" t="s">
        <v>705</v>
      </c>
      <c r="M318" s="199" t="s">
        <v>705</v>
      </c>
      <c r="N318" s="199" t="s">
        <v>705</v>
      </c>
      <c r="O318" s="199" t="s">
        <v>705</v>
      </c>
      <c r="P318" s="199" t="s">
        <v>705</v>
      </c>
      <c r="Q318" s="199" t="s">
        <v>705</v>
      </c>
      <c r="R318" s="199" t="s">
        <v>705</v>
      </c>
      <c r="S318" s="199" t="s">
        <v>705</v>
      </c>
      <c r="T318" s="200">
        <v>0.5</v>
      </c>
      <c r="U318" s="199" t="s">
        <v>705</v>
      </c>
      <c r="V318" s="199" t="s">
        <v>705</v>
      </c>
      <c r="W318" s="199" t="s">
        <v>705</v>
      </c>
      <c r="X318" s="199" t="s">
        <v>705</v>
      </c>
      <c r="Y318" s="199" t="s">
        <v>705</v>
      </c>
      <c r="Z318" s="199" t="s">
        <v>705</v>
      </c>
      <c r="AA318" s="199" t="s">
        <v>705</v>
      </c>
      <c r="AB318" s="199" t="s">
        <v>705</v>
      </c>
      <c r="AC318" s="199" t="s">
        <v>705</v>
      </c>
      <c r="AD318" s="199" t="s">
        <v>705</v>
      </c>
      <c r="AE318" s="199" t="s">
        <v>705</v>
      </c>
      <c r="AF318" s="200">
        <v>0.5</v>
      </c>
      <c r="AG318" s="199" t="s">
        <v>705</v>
      </c>
      <c r="AH318" s="200">
        <v>1</v>
      </c>
      <c r="AI318" s="44">
        <v>0</v>
      </c>
      <c r="AJ318" s="57" t="s">
        <v>794</v>
      </c>
      <c r="AK318" s="308"/>
      <c r="AL318" s="305"/>
      <c r="AM318" s="199" t="s">
        <v>787</v>
      </c>
      <c r="AN318" s="199" t="s">
        <v>788</v>
      </c>
      <c r="AO318" s="199" t="s">
        <v>789</v>
      </c>
      <c r="AP318" s="199" t="s">
        <v>790</v>
      </c>
      <c r="AQ318" s="72"/>
    </row>
    <row r="319" spans="1:43" s="46" customFormat="1" ht="69" customHeight="1" x14ac:dyDescent="0.25">
      <c r="A319" s="42" t="s">
        <v>41</v>
      </c>
      <c r="B319" s="43" t="s">
        <v>437</v>
      </c>
      <c r="C319" s="43">
        <v>423</v>
      </c>
      <c r="D319" s="56" t="s">
        <v>795</v>
      </c>
      <c r="E319" s="57" t="s">
        <v>796</v>
      </c>
      <c r="F319" s="52">
        <v>44621</v>
      </c>
      <c r="G319" s="52">
        <v>44925</v>
      </c>
      <c r="H319" s="271">
        <f>+I319+I320+I321+I322+I325+I323+I324+I326+I327</f>
        <v>0.99999999999999989</v>
      </c>
      <c r="I319" s="200">
        <v>0.05</v>
      </c>
      <c r="J319" s="199" t="s">
        <v>705</v>
      </c>
      <c r="K319" s="199" t="s">
        <v>705</v>
      </c>
      <c r="L319" s="199" t="s">
        <v>705</v>
      </c>
      <c r="M319" s="199" t="s">
        <v>705</v>
      </c>
      <c r="N319" s="200">
        <v>0.25</v>
      </c>
      <c r="O319" s="199" t="s">
        <v>705</v>
      </c>
      <c r="P319" s="199" t="s">
        <v>705</v>
      </c>
      <c r="Q319" s="199" t="s">
        <v>705</v>
      </c>
      <c r="R319" s="200">
        <v>0.25</v>
      </c>
      <c r="S319" s="199" t="s">
        <v>705</v>
      </c>
      <c r="T319" s="199" t="s">
        <v>705</v>
      </c>
      <c r="U319" s="199" t="s">
        <v>705</v>
      </c>
      <c r="V319" s="199" t="s">
        <v>705</v>
      </c>
      <c r="W319" s="199" t="s">
        <v>705</v>
      </c>
      <c r="X319" s="200">
        <v>0.25</v>
      </c>
      <c r="Y319" s="199" t="s">
        <v>705</v>
      </c>
      <c r="Z319" s="199" t="s">
        <v>705</v>
      </c>
      <c r="AA319" s="199" t="s">
        <v>705</v>
      </c>
      <c r="AB319" s="200">
        <v>0.25</v>
      </c>
      <c r="AC319" s="200"/>
      <c r="AD319" s="199" t="s">
        <v>705</v>
      </c>
      <c r="AE319" s="199" t="s">
        <v>705</v>
      </c>
      <c r="AF319" s="199" t="s">
        <v>705</v>
      </c>
      <c r="AG319" s="199" t="s">
        <v>705</v>
      </c>
      <c r="AH319" s="200">
        <f>+N319+R319+X319+AB319</f>
        <v>1</v>
      </c>
      <c r="AI319" s="44">
        <v>0</v>
      </c>
      <c r="AJ319" s="57" t="s">
        <v>797</v>
      </c>
      <c r="AK319" s="302">
        <v>1</v>
      </c>
      <c r="AL319" s="269">
        <v>668524360</v>
      </c>
      <c r="AM319" s="189" t="s">
        <v>787</v>
      </c>
      <c r="AN319" s="189" t="s">
        <v>798</v>
      </c>
      <c r="AO319" s="189" t="s">
        <v>789</v>
      </c>
      <c r="AP319" s="25" t="s">
        <v>790</v>
      </c>
      <c r="AQ319" s="72"/>
    </row>
    <row r="320" spans="1:43" s="46" customFormat="1" ht="42.75" x14ac:dyDescent="0.25">
      <c r="A320" s="42" t="s">
        <v>41</v>
      </c>
      <c r="B320" s="43" t="s">
        <v>437</v>
      </c>
      <c r="C320" s="43">
        <v>423</v>
      </c>
      <c r="D320" s="56" t="s">
        <v>795</v>
      </c>
      <c r="E320" s="57" t="s">
        <v>799</v>
      </c>
      <c r="F320" s="52">
        <v>44593</v>
      </c>
      <c r="G320" s="52">
        <v>44895</v>
      </c>
      <c r="H320" s="271"/>
      <c r="I320" s="200">
        <v>0.15</v>
      </c>
      <c r="J320" s="199" t="s">
        <v>705</v>
      </c>
      <c r="K320" s="199" t="s">
        <v>705</v>
      </c>
      <c r="L320" s="200">
        <v>0.04</v>
      </c>
      <c r="M320" s="199" t="s">
        <v>705</v>
      </c>
      <c r="N320" s="200">
        <v>0.1</v>
      </c>
      <c r="O320" s="199" t="s">
        <v>705</v>
      </c>
      <c r="P320" s="200">
        <v>0.2</v>
      </c>
      <c r="Q320" s="199" t="s">
        <v>705</v>
      </c>
      <c r="R320" s="200">
        <v>0.03</v>
      </c>
      <c r="S320" s="199" t="s">
        <v>705</v>
      </c>
      <c r="T320" s="200">
        <v>0.1</v>
      </c>
      <c r="U320" s="199" t="s">
        <v>705</v>
      </c>
      <c r="V320" s="200">
        <v>0.2</v>
      </c>
      <c r="W320" s="199" t="s">
        <v>705</v>
      </c>
      <c r="X320" s="200">
        <v>0.03</v>
      </c>
      <c r="Y320" s="199" t="s">
        <v>705</v>
      </c>
      <c r="Z320" s="200">
        <v>0.03</v>
      </c>
      <c r="AA320" s="199" t="s">
        <v>705</v>
      </c>
      <c r="AB320" s="200">
        <v>0.09</v>
      </c>
      <c r="AC320" s="199" t="s">
        <v>705</v>
      </c>
      <c r="AD320" s="200">
        <v>0.18</v>
      </c>
      <c r="AE320" s="199" t="s">
        <v>705</v>
      </c>
      <c r="AF320" s="199" t="s">
        <v>705</v>
      </c>
      <c r="AG320" s="199" t="s">
        <v>705</v>
      </c>
      <c r="AH320" s="200">
        <f>+L320+N320+P320+R320+T320+V320+X320+Z320+AB320+AD320</f>
        <v>1</v>
      </c>
      <c r="AI320" s="44">
        <v>0</v>
      </c>
      <c r="AJ320" s="57" t="s">
        <v>800</v>
      </c>
      <c r="AK320" s="302"/>
      <c r="AL320" s="270"/>
      <c r="AM320" s="189" t="s">
        <v>787</v>
      </c>
      <c r="AN320" s="189" t="s">
        <v>798</v>
      </c>
      <c r="AO320" s="189" t="s">
        <v>789</v>
      </c>
      <c r="AP320" s="25" t="s">
        <v>790</v>
      </c>
      <c r="AQ320" s="72"/>
    </row>
    <row r="321" spans="1:43" s="46" customFormat="1" ht="42.75" x14ac:dyDescent="0.25">
      <c r="A321" s="42" t="s">
        <v>41</v>
      </c>
      <c r="B321" s="43" t="s">
        <v>437</v>
      </c>
      <c r="C321" s="43">
        <v>423</v>
      </c>
      <c r="D321" s="56" t="s">
        <v>795</v>
      </c>
      <c r="E321" s="57" t="s">
        <v>801</v>
      </c>
      <c r="F321" s="52">
        <v>44593</v>
      </c>
      <c r="G321" s="52">
        <v>44864</v>
      </c>
      <c r="H321" s="271"/>
      <c r="I321" s="200">
        <v>0.05</v>
      </c>
      <c r="J321" s="199" t="s">
        <v>705</v>
      </c>
      <c r="K321" s="199" t="s">
        <v>705</v>
      </c>
      <c r="L321" s="200">
        <v>0.05</v>
      </c>
      <c r="M321" s="199" t="s">
        <v>705</v>
      </c>
      <c r="N321" s="200">
        <v>0.1</v>
      </c>
      <c r="O321" s="199" t="s">
        <v>705</v>
      </c>
      <c r="P321" s="200">
        <v>0.1</v>
      </c>
      <c r="Q321" s="199" t="s">
        <v>705</v>
      </c>
      <c r="R321" s="200">
        <v>0.25</v>
      </c>
      <c r="S321" s="199" t="s">
        <v>705</v>
      </c>
      <c r="T321" s="200">
        <v>0.05</v>
      </c>
      <c r="U321" s="199" t="s">
        <v>705</v>
      </c>
      <c r="V321" s="200">
        <v>0.1</v>
      </c>
      <c r="W321" s="199" t="s">
        <v>705</v>
      </c>
      <c r="X321" s="200">
        <v>0.1</v>
      </c>
      <c r="Y321" s="199" t="s">
        <v>705</v>
      </c>
      <c r="Z321" s="200">
        <v>0.1</v>
      </c>
      <c r="AA321" s="199" t="s">
        <v>705</v>
      </c>
      <c r="AB321" s="200">
        <v>0.15</v>
      </c>
      <c r="AC321" s="199" t="s">
        <v>705</v>
      </c>
      <c r="AD321" s="199" t="s">
        <v>705</v>
      </c>
      <c r="AE321" s="199" t="s">
        <v>705</v>
      </c>
      <c r="AF321" s="199" t="s">
        <v>705</v>
      </c>
      <c r="AG321" s="199" t="s">
        <v>705</v>
      </c>
      <c r="AH321" s="200">
        <f>+L321+N321+P321+R321+T321+V321+X321+Z321+AB321</f>
        <v>1</v>
      </c>
      <c r="AI321" s="44">
        <v>0</v>
      </c>
      <c r="AJ321" s="57" t="s">
        <v>802</v>
      </c>
      <c r="AK321" s="302"/>
      <c r="AL321" s="270"/>
      <c r="AM321" s="189" t="s">
        <v>787</v>
      </c>
      <c r="AN321" s="189" t="s">
        <v>798</v>
      </c>
      <c r="AO321" s="189" t="s">
        <v>789</v>
      </c>
      <c r="AP321" s="25" t="s">
        <v>790</v>
      </c>
      <c r="AQ321" s="72"/>
    </row>
    <row r="322" spans="1:43" s="46" customFormat="1" ht="71.25" customHeight="1" x14ac:dyDescent="0.25">
      <c r="A322" s="42" t="s">
        <v>41</v>
      </c>
      <c r="B322" s="43" t="s">
        <v>437</v>
      </c>
      <c r="C322" s="43">
        <v>423</v>
      </c>
      <c r="D322" s="56" t="s">
        <v>795</v>
      </c>
      <c r="E322" s="57" t="s">
        <v>803</v>
      </c>
      <c r="F322" s="52">
        <v>44652</v>
      </c>
      <c r="G322" s="52">
        <v>44772</v>
      </c>
      <c r="H322" s="271"/>
      <c r="I322" s="200">
        <v>0.05</v>
      </c>
      <c r="J322" s="199" t="s">
        <v>705</v>
      </c>
      <c r="K322" s="199" t="s">
        <v>705</v>
      </c>
      <c r="L322" s="199" t="s">
        <v>705</v>
      </c>
      <c r="M322" s="199" t="s">
        <v>705</v>
      </c>
      <c r="N322" s="199" t="s">
        <v>705</v>
      </c>
      <c r="O322" s="199" t="s">
        <v>705</v>
      </c>
      <c r="P322" s="200">
        <v>0.25</v>
      </c>
      <c r="Q322" s="199" t="s">
        <v>705</v>
      </c>
      <c r="R322" s="200">
        <v>0.25</v>
      </c>
      <c r="S322" s="199" t="s">
        <v>705</v>
      </c>
      <c r="T322" s="200">
        <v>0.25</v>
      </c>
      <c r="U322" s="199" t="s">
        <v>705</v>
      </c>
      <c r="V322" s="200">
        <v>0.25</v>
      </c>
      <c r="W322" s="199" t="s">
        <v>705</v>
      </c>
      <c r="X322" s="200"/>
      <c r="Y322" s="199" t="s">
        <v>705</v>
      </c>
      <c r="Z322" s="200"/>
      <c r="AA322" s="199" t="s">
        <v>705</v>
      </c>
      <c r="AB322" s="199"/>
      <c r="AC322" s="199" t="s">
        <v>705</v>
      </c>
      <c r="AD322" s="199" t="s">
        <v>705</v>
      </c>
      <c r="AE322" s="199" t="s">
        <v>705</v>
      </c>
      <c r="AF322" s="199" t="s">
        <v>705</v>
      </c>
      <c r="AG322" s="199" t="s">
        <v>705</v>
      </c>
      <c r="AH322" s="200">
        <f>+P322+R322+T322+V322</f>
        <v>1</v>
      </c>
      <c r="AI322" s="44">
        <v>0</v>
      </c>
      <c r="AJ322" s="57" t="s">
        <v>804</v>
      </c>
      <c r="AK322" s="302"/>
      <c r="AL322" s="270"/>
      <c r="AM322" s="189" t="s">
        <v>787</v>
      </c>
      <c r="AN322" s="189" t="s">
        <v>798</v>
      </c>
      <c r="AO322" s="189" t="s">
        <v>789</v>
      </c>
      <c r="AP322" s="25" t="s">
        <v>790</v>
      </c>
      <c r="AQ322" s="72"/>
    </row>
    <row r="323" spans="1:43" s="46" customFormat="1" ht="69.75" customHeight="1" x14ac:dyDescent="0.25">
      <c r="A323" s="42" t="s">
        <v>41</v>
      </c>
      <c r="B323" s="43" t="s">
        <v>437</v>
      </c>
      <c r="C323" s="43">
        <v>423</v>
      </c>
      <c r="D323" s="56" t="s">
        <v>795</v>
      </c>
      <c r="E323" s="57" t="s">
        <v>805</v>
      </c>
      <c r="F323" s="52">
        <v>44774</v>
      </c>
      <c r="G323" s="52">
        <v>44864</v>
      </c>
      <c r="H323" s="271"/>
      <c r="I323" s="200">
        <v>0.2</v>
      </c>
      <c r="J323" s="199" t="s">
        <v>705</v>
      </c>
      <c r="K323" s="199" t="s">
        <v>705</v>
      </c>
      <c r="L323" s="199" t="s">
        <v>705</v>
      </c>
      <c r="M323" s="199" t="s">
        <v>705</v>
      </c>
      <c r="N323" s="199" t="s">
        <v>705</v>
      </c>
      <c r="O323" s="199" t="s">
        <v>705</v>
      </c>
      <c r="P323" s="199" t="s">
        <v>705</v>
      </c>
      <c r="Q323" s="199" t="s">
        <v>705</v>
      </c>
      <c r="R323" s="199" t="s">
        <v>705</v>
      </c>
      <c r="S323" s="199" t="s">
        <v>705</v>
      </c>
      <c r="T323" s="199" t="s">
        <v>705</v>
      </c>
      <c r="U323" s="199" t="s">
        <v>705</v>
      </c>
      <c r="V323" s="199" t="s">
        <v>705</v>
      </c>
      <c r="W323" s="199" t="s">
        <v>705</v>
      </c>
      <c r="X323" s="200">
        <v>0.2</v>
      </c>
      <c r="Y323" s="199" t="s">
        <v>705</v>
      </c>
      <c r="Z323" s="200">
        <v>0.4</v>
      </c>
      <c r="AA323" s="199" t="s">
        <v>705</v>
      </c>
      <c r="AB323" s="200">
        <v>0.4</v>
      </c>
      <c r="AC323" s="199" t="s">
        <v>705</v>
      </c>
      <c r="AD323" s="200"/>
      <c r="AE323" s="199" t="s">
        <v>705</v>
      </c>
      <c r="AF323" s="199" t="s">
        <v>705</v>
      </c>
      <c r="AG323" s="199" t="s">
        <v>705</v>
      </c>
      <c r="AH323" s="200">
        <f>+X323+Z323+AB323</f>
        <v>1</v>
      </c>
      <c r="AI323" s="44">
        <v>0</v>
      </c>
      <c r="AJ323" s="57" t="s">
        <v>806</v>
      </c>
      <c r="AK323" s="302"/>
      <c r="AL323" s="270"/>
      <c r="AM323" s="189" t="s">
        <v>787</v>
      </c>
      <c r="AN323" s="189" t="s">
        <v>798</v>
      </c>
      <c r="AO323" s="189" t="s">
        <v>789</v>
      </c>
      <c r="AP323" s="25" t="s">
        <v>790</v>
      </c>
      <c r="AQ323" s="72"/>
    </row>
    <row r="324" spans="1:43" s="46" customFormat="1" ht="63" customHeight="1" x14ac:dyDescent="0.25">
      <c r="A324" s="42" t="s">
        <v>41</v>
      </c>
      <c r="B324" s="43" t="s">
        <v>437</v>
      </c>
      <c r="C324" s="43">
        <v>423</v>
      </c>
      <c r="D324" s="56" t="s">
        <v>795</v>
      </c>
      <c r="E324" s="57" t="s">
        <v>807</v>
      </c>
      <c r="F324" s="52">
        <v>44593</v>
      </c>
      <c r="G324" s="52">
        <v>44926</v>
      </c>
      <c r="H324" s="271"/>
      <c r="I324" s="200">
        <v>0.15</v>
      </c>
      <c r="J324" s="199" t="s">
        <v>705</v>
      </c>
      <c r="K324" s="199" t="s">
        <v>705</v>
      </c>
      <c r="L324" s="200">
        <v>0.09</v>
      </c>
      <c r="M324" s="199" t="s">
        <v>705</v>
      </c>
      <c r="N324" s="200">
        <v>0.09</v>
      </c>
      <c r="O324" s="199" t="s">
        <v>705</v>
      </c>
      <c r="P324" s="200">
        <v>0.09</v>
      </c>
      <c r="Q324" s="199" t="s">
        <v>705</v>
      </c>
      <c r="R324" s="200">
        <v>0.09</v>
      </c>
      <c r="S324" s="199" t="s">
        <v>705</v>
      </c>
      <c r="T324" s="200">
        <v>0.09</v>
      </c>
      <c r="U324" s="199" t="s">
        <v>705</v>
      </c>
      <c r="V324" s="200">
        <v>0.09</v>
      </c>
      <c r="W324" s="199" t="s">
        <v>705</v>
      </c>
      <c r="X324" s="200">
        <v>0.09</v>
      </c>
      <c r="Y324" s="199" t="s">
        <v>705</v>
      </c>
      <c r="Z324" s="200">
        <v>0.09</v>
      </c>
      <c r="AA324" s="199" t="s">
        <v>705</v>
      </c>
      <c r="AB324" s="200">
        <v>0.09</v>
      </c>
      <c r="AC324" s="199" t="s">
        <v>705</v>
      </c>
      <c r="AD324" s="200">
        <v>0.09</v>
      </c>
      <c r="AE324" s="199" t="s">
        <v>705</v>
      </c>
      <c r="AF324" s="200">
        <v>0.1</v>
      </c>
      <c r="AG324" s="199" t="s">
        <v>705</v>
      </c>
      <c r="AH324" s="200">
        <f>+L324+N324+P324+R324+T324+V324+X324+Z324+AB324+AD324+AF324</f>
        <v>0.99999999999999978</v>
      </c>
      <c r="AI324" s="44">
        <v>0</v>
      </c>
      <c r="AJ324" s="57" t="s">
        <v>808</v>
      </c>
      <c r="AK324" s="302"/>
      <c r="AL324" s="270"/>
      <c r="AM324" s="189" t="s">
        <v>787</v>
      </c>
      <c r="AN324" s="189" t="s">
        <v>798</v>
      </c>
      <c r="AO324" s="189" t="s">
        <v>789</v>
      </c>
      <c r="AP324" s="25" t="s">
        <v>790</v>
      </c>
      <c r="AQ324" s="72"/>
    </row>
    <row r="325" spans="1:43" s="46" customFormat="1" ht="73.5" customHeight="1" x14ac:dyDescent="0.25">
      <c r="A325" s="42" t="s">
        <v>41</v>
      </c>
      <c r="B325" s="43" t="s">
        <v>437</v>
      </c>
      <c r="C325" s="43">
        <v>423</v>
      </c>
      <c r="D325" s="56" t="s">
        <v>795</v>
      </c>
      <c r="E325" s="57" t="s">
        <v>809</v>
      </c>
      <c r="F325" s="52">
        <v>44774</v>
      </c>
      <c r="G325" s="52">
        <v>44865</v>
      </c>
      <c r="H325" s="271"/>
      <c r="I325" s="200">
        <v>0.15</v>
      </c>
      <c r="J325" s="199" t="s">
        <v>705</v>
      </c>
      <c r="K325" s="199" t="s">
        <v>705</v>
      </c>
      <c r="L325" s="199" t="s">
        <v>705</v>
      </c>
      <c r="M325" s="199" t="s">
        <v>705</v>
      </c>
      <c r="N325" s="199" t="s">
        <v>705</v>
      </c>
      <c r="O325" s="199" t="s">
        <v>705</v>
      </c>
      <c r="P325" s="199" t="s">
        <v>705</v>
      </c>
      <c r="Q325" s="199" t="s">
        <v>705</v>
      </c>
      <c r="R325" s="199" t="s">
        <v>705</v>
      </c>
      <c r="S325" s="199" t="s">
        <v>705</v>
      </c>
      <c r="T325" s="199" t="s">
        <v>705</v>
      </c>
      <c r="U325" s="199" t="s">
        <v>705</v>
      </c>
      <c r="V325" s="199" t="s">
        <v>705</v>
      </c>
      <c r="W325" s="199" t="s">
        <v>705</v>
      </c>
      <c r="X325" s="200">
        <v>0.05</v>
      </c>
      <c r="Y325" s="199" t="s">
        <v>705</v>
      </c>
      <c r="Z325" s="199" t="s">
        <v>705</v>
      </c>
      <c r="AA325" s="199" t="s">
        <v>705</v>
      </c>
      <c r="AB325" s="200">
        <v>0.95</v>
      </c>
      <c r="AC325" s="199" t="s">
        <v>705</v>
      </c>
      <c r="AD325" s="199" t="s">
        <v>705</v>
      </c>
      <c r="AE325" s="199" t="s">
        <v>705</v>
      </c>
      <c r="AF325" s="199" t="s">
        <v>705</v>
      </c>
      <c r="AG325" s="199" t="s">
        <v>705</v>
      </c>
      <c r="AH325" s="200">
        <f>(X325+AB325)</f>
        <v>1</v>
      </c>
      <c r="AI325" s="44">
        <v>0</v>
      </c>
      <c r="AJ325" s="57" t="s">
        <v>969</v>
      </c>
      <c r="AK325" s="302"/>
      <c r="AL325" s="270"/>
      <c r="AM325" s="189" t="s">
        <v>787</v>
      </c>
      <c r="AN325" s="189" t="s">
        <v>798</v>
      </c>
      <c r="AO325" s="189" t="s">
        <v>789</v>
      </c>
      <c r="AP325" s="25" t="s">
        <v>790</v>
      </c>
      <c r="AQ325" s="72"/>
    </row>
    <row r="326" spans="1:43" s="46" customFormat="1" ht="63" customHeight="1" x14ac:dyDescent="0.25">
      <c r="A326" s="42" t="s">
        <v>41</v>
      </c>
      <c r="B326" s="43" t="s">
        <v>437</v>
      </c>
      <c r="C326" s="43">
        <v>423</v>
      </c>
      <c r="D326" s="56" t="s">
        <v>795</v>
      </c>
      <c r="E326" s="57" t="s">
        <v>811</v>
      </c>
      <c r="F326" s="52">
        <v>44896</v>
      </c>
      <c r="G326" s="52">
        <v>44925</v>
      </c>
      <c r="H326" s="271"/>
      <c r="I326" s="200">
        <v>0.1</v>
      </c>
      <c r="J326" s="199" t="s">
        <v>705</v>
      </c>
      <c r="K326" s="199" t="s">
        <v>705</v>
      </c>
      <c r="L326" s="199" t="s">
        <v>705</v>
      </c>
      <c r="M326" s="199" t="s">
        <v>705</v>
      </c>
      <c r="N326" s="199" t="s">
        <v>705</v>
      </c>
      <c r="O326" s="199" t="s">
        <v>705</v>
      </c>
      <c r="P326" s="199" t="s">
        <v>705</v>
      </c>
      <c r="Q326" s="199" t="s">
        <v>705</v>
      </c>
      <c r="R326" s="199" t="s">
        <v>705</v>
      </c>
      <c r="S326" s="199" t="s">
        <v>705</v>
      </c>
      <c r="T326" s="199" t="s">
        <v>705</v>
      </c>
      <c r="U326" s="199" t="s">
        <v>705</v>
      </c>
      <c r="V326" s="199" t="s">
        <v>705</v>
      </c>
      <c r="W326" s="199" t="s">
        <v>705</v>
      </c>
      <c r="X326" s="199" t="s">
        <v>705</v>
      </c>
      <c r="Y326" s="199" t="s">
        <v>705</v>
      </c>
      <c r="Z326" s="199" t="s">
        <v>705</v>
      </c>
      <c r="AA326" s="199" t="s">
        <v>705</v>
      </c>
      <c r="AB326" s="199" t="s">
        <v>705</v>
      </c>
      <c r="AC326" s="199" t="s">
        <v>705</v>
      </c>
      <c r="AD326" s="199" t="s">
        <v>705</v>
      </c>
      <c r="AE326" s="199" t="s">
        <v>705</v>
      </c>
      <c r="AF326" s="200">
        <v>1</v>
      </c>
      <c r="AG326" s="199" t="s">
        <v>705</v>
      </c>
      <c r="AH326" s="200">
        <f>+AF326</f>
        <v>1</v>
      </c>
      <c r="AI326" s="44">
        <v>0</v>
      </c>
      <c r="AJ326" s="57" t="s">
        <v>812</v>
      </c>
      <c r="AK326" s="302"/>
      <c r="AL326" s="270"/>
      <c r="AM326" s="189" t="s">
        <v>787</v>
      </c>
      <c r="AN326" s="189" t="s">
        <v>798</v>
      </c>
      <c r="AO326" s="189" t="s">
        <v>789</v>
      </c>
      <c r="AP326" s="25" t="s">
        <v>790</v>
      </c>
      <c r="AQ326" s="72"/>
    </row>
    <row r="327" spans="1:43" s="46" customFormat="1" ht="71.25" x14ac:dyDescent="0.25">
      <c r="A327" s="42" t="s">
        <v>41</v>
      </c>
      <c r="B327" s="43" t="s">
        <v>437</v>
      </c>
      <c r="C327" s="43">
        <v>423</v>
      </c>
      <c r="D327" s="56" t="s">
        <v>795</v>
      </c>
      <c r="E327" s="57" t="s">
        <v>813</v>
      </c>
      <c r="F327" s="52">
        <v>44593</v>
      </c>
      <c r="G327" s="52">
        <v>44926</v>
      </c>
      <c r="H327" s="271"/>
      <c r="I327" s="200">
        <v>0.1</v>
      </c>
      <c r="J327" s="199" t="s">
        <v>705</v>
      </c>
      <c r="K327" s="199" t="s">
        <v>705</v>
      </c>
      <c r="L327" s="200">
        <v>0.09</v>
      </c>
      <c r="M327" s="199" t="s">
        <v>705</v>
      </c>
      <c r="N327" s="200">
        <v>0.09</v>
      </c>
      <c r="O327" s="199" t="s">
        <v>705</v>
      </c>
      <c r="P327" s="200">
        <v>0.09</v>
      </c>
      <c r="Q327" s="199" t="s">
        <v>705</v>
      </c>
      <c r="R327" s="200">
        <v>0.09</v>
      </c>
      <c r="S327" s="199" t="s">
        <v>705</v>
      </c>
      <c r="T327" s="200">
        <v>0.09</v>
      </c>
      <c r="U327" s="199" t="s">
        <v>705</v>
      </c>
      <c r="V327" s="200">
        <v>0.09</v>
      </c>
      <c r="W327" s="199" t="s">
        <v>705</v>
      </c>
      <c r="X327" s="200">
        <v>0.09</v>
      </c>
      <c r="Y327" s="199" t="s">
        <v>705</v>
      </c>
      <c r="Z327" s="200">
        <v>0.09</v>
      </c>
      <c r="AA327" s="199" t="s">
        <v>705</v>
      </c>
      <c r="AB327" s="200">
        <v>0.09</v>
      </c>
      <c r="AC327" s="199" t="s">
        <v>705</v>
      </c>
      <c r="AD327" s="200">
        <v>0.09</v>
      </c>
      <c r="AE327" s="199" t="s">
        <v>705</v>
      </c>
      <c r="AF327" s="200">
        <v>0.1</v>
      </c>
      <c r="AG327" s="199" t="s">
        <v>705</v>
      </c>
      <c r="AH327" s="200">
        <f>+L327+N327+P327+R327+T327+V327+X327+Z327+AB327+AD327+AF327</f>
        <v>0.99999999999999978</v>
      </c>
      <c r="AI327" s="44">
        <v>0</v>
      </c>
      <c r="AJ327" s="57" t="s">
        <v>814</v>
      </c>
      <c r="AK327" s="302"/>
      <c r="AL327" s="277"/>
      <c r="AM327" s="189" t="s">
        <v>787</v>
      </c>
      <c r="AN327" s="189" t="s">
        <v>798</v>
      </c>
      <c r="AO327" s="189" t="s">
        <v>789</v>
      </c>
      <c r="AP327" s="25" t="s">
        <v>790</v>
      </c>
      <c r="AQ327" s="72"/>
    </row>
    <row r="328" spans="1:43" s="46" customFormat="1" ht="73.5" customHeight="1" x14ac:dyDescent="0.25">
      <c r="A328" s="42" t="s">
        <v>41</v>
      </c>
      <c r="B328" s="43" t="s">
        <v>437</v>
      </c>
      <c r="C328" s="43">
        <v>423</v>
      </c>
      <c r="D328" s="57" t="s">
        <v>815</v>
      </c>
      <c r="E328" s="57" t="s">
        <v>816</v>
      </c>
      <c r="F328" s="52">
        <v>44682</v>
      </c>
      <c r="G328" s="52">
        <v>44773</v>
      </c>
      <c r="H328" s="200">
        <v>1</v>
      </c>
      <c r="I328" s="200">
        <v>0.2</v>
      </c>
      <c r="J328" s="199" t="s">
        <v>705</v>
      </c>
      <c r="K328" s="199" t="s">
        <v>705</v>
      </c>
      <c r="L328" s="199" t="s">
        <v>705</v>
      </c>
      <c r="M328" s="199" t="s">
        <v>705</v>
      </c>
      <c r="N328" s="199" t="s">
        <v>705</v>
      </c>
      <c r="O328" s="199" t="s">
        <v>705</v>
      </c>
      <c r="P328" s="199" t="s">
        <v>705</v>
      </c>
      <c r="Q328" s="199" t="s">
        <v>705</v>
      </c>
      <c r="R328" s="200">
        <v>0.2</v>
      </c>
      <c r="S328" s="199" t="s">
        <v>705</v>
      </c>
      <c r="T328" s="200">
        <v>0.5</v>
      </c>
      <c r="U328" s="199" t="s">
        <v>705</v>
      </c>
      <c r="V328" s="200">
        <v>0.3</v>
      </c>
      <c r="W328" s="199" t="s">
        <v>705</v>
      </c>
      <c r="X328" s="199" t="s">
        <v>705</v>
      </c>
      <c r="Y328" s="199" t="s">
        <v>705</v>
      </c>
      <c r="Z328" s="199" t="s">
        <v>705</v>
      </c>
      <c r="AA328" s="199" t="s">
        <v>705</v>
      </c>
      <c r="AB328" s="199" t="s">
        <v>705</v>
      </c>
      <c r="AC328" s="199" t="s">
        <v>705</v>
      </c>
      <c r="AD328" s="199" t="s">
        <v>705</v>
      </c>
      <c r="AE328" s="199" t="s">
        <v>705</v>
      </c>
      <c r="AF328" s="199" t="s">
        <v>705</v>
      </c>
      <c r="AG328" s="199" t="s">
        <v>705</v>
      </c>
      <c r="AH328" s="197">
        <f>+R328+T328+V328</f>
        <v>1</v>
      </c>
      <c r="AI328" s="44">
        <v>0</v>
      </c>
      <c r="AJ328" s="57" t="s">
        <v>817</v>
      </c>
      <c r="AK328" s="189" t="s">
        <v>82</v>
      </c>
      <c r="AL328" s="195" t="s">
        <v>82</v>
      </c>
      <c r="AM328" s="189" t="s">
        <v>787</v>
      </c>
      <c r="AN328" s="199" t="s">
        <v>788</v>
      </c>
      <c r="AO328" s="199" t="s">
        <v>789</v>
      </c>
      <c r="AP328" s="25" t="s">
        <v>790</v>
      </c>
      <c r="AQ328" s="72"/>
    </row>
    <row r="329" spans="1:43" s="46" customFormat="1" ht="103.5" customHeight="1" x14ac:dyDescent="0.25">
      <c r="A329" s="42" t="s">
        <v>41</v>
      </c>
      <c r="B329" s="43" t="s">
        <v>437</v>
      </c>
      <c r="C329" s="43">
        <v>424</v>
      </c>
      <c r="D329" s="192" t="s">
        <v>818</v>
      </c>
      <c r="E329" s="192" t="s">
        <v>819</v>
      </c>
      <c r="F329" s="23">
        <v>44593</v>
      </c>
      <c r="G329" s="23">
        <v>44895</v>
      </c>
      <c r="H329" s="271">
        <f>I329+I330+I331+I332+I333</f>
        <v>0.99999999999999989</v>
      </c>
      <c r="I329" s="197">
        <v>0.25</v>
      </c>
      <c r="J329" s="197"/>
      <c r="K329" s="197"/>
      <c r="L329" s="197">
        <v>0.1</v>
      </c>
      <c r="M329" s="197"/>
      <c r="N329" s="197">
        <v>0.1</v>
      </c>
      <c r="O329" s="197"/>
      <c r="P329" s="197">
        <v>0.1</v>
      </c>
      <c r="Q329" s="197"/>
      <c r="R329" s="197">
        <v>0.1</v>
      </c>
      <c r="S329" s="197"/>
      <c r="T329" s="197">
        <v>0.1</v>
      </c>
      <c r="U329" s="197"/>
      <c r="V329" s="197">
        <v>0.1</v>
      </c>
      <c r="W329" s="197"/>
      <c r="X329" s="197">
        <v>0.1</v>
      </c>
      <c r="Y329" s="197"/>
      <c r="Z329" s="197">
        <v>0.1</v>
      </c>
      <c r="AA329" s="197"/>
      <c r="AB329" s="197">
        <v>0.1</v>
      </c>
      <c r="AC329" s="197"/>
      <c r="AD329" s="197">
        <v>0.1</v>
      </c>
      <c r="AE329" s="197"/>
      <c r="AF329" s="197"/>
      <c r="AG329" s="197"/>
      <c r="AH329" s="197">
        <f>+J329+L329+N329+P329+R329+T329+V329+X329+Z329+AB329+AD329+AF329</f>
        <v>0.99999999999999989</v>
      </c>
      <c r="AI329" s="44">
        <f>+K329+M329+O329+Q329+S329+U329+W329+Y329+AA329+AC329+AE329+AG329</f>
        <v>0</v>
      </c>
      <c r="AJ329" s="192" t="s">
        <v>820</v>
      </c>
      <c r="AK329" s="302">
        <v>150</v>
      </c>
      <c r="AL329" s="269">
        <v>1499652000</v>
      </c>
      <c r="AM329" s="189" t="s">
        <v>651</v>
      </c>
      <c r="AN329" s="189" t="s">
        <v>652</v>
      </c>
      <c r="AO329" s="25" t="s">
        <v>653</v>
      </c>
      <c r="AP329" s="25" t="s">
        <v>416</v>
      </c>
      <c r="AQ329" s="72"/>
    </row>
    <row r="330" spans="1:43" s="46" customFormat="1" ht="103.5" customHeight="1" x14ac:dyDescent="0.25">
      <c r="A330" s="42" t="s">
        <v>41</v>
      </c>
      <c r="B330" s="43" t="s">
        <v>437</v>
      </c>
      <c r="C330" s="43">
        <v>424</v>
      </c>
      <c r="D330" s="192" t="s">
        <v>818</v>
      </c>
      <c r="E330" s="192" t="s">
        <v>821</v>
      </c>
      <c r="F330" s="23">
        <v>44621</v>
      </c>
      <c r="G330" s="23">
        <v>44925</v>
      </c>
      <c r="H330" s="271"/>
      <c r="I330" s="197">
        <v>0.25</v>
      </c>
      <c r="J330" s="197"/>
      <c r="K330" s="197"/>
      <c r="L330" s="197"/>
      <c r="M330" s="197"/>
      <c r="N330" s="197">
        <v>0.1</v>
      </c>
      <c r="O330" s="197"/>
      <c r="P330" s="197">
        <v>0.1</v>
      </c>
      <c r="Q330" s="197"/>
      <c r="R330" s="197">
        <v>0.1</v>
      </c>
      <c r="S330" s="197"/>
      <c r="T330" s="197">
        <v>0.1</v>
      </c>
      <c r="U330" s="197"/>
      <c r="V330" s="197">
        <v>0.1</v>
      </c>
      <c r="W330" s="197"/>
      <c r="X330" s="197">
        <v>0.1</v>
      </c>
      <c r="Y330" s="197"/>
      <c r="Z330" s="197">
        <v>0.1</v>
      </c>
      <c r="AA330" s="197"/>
      <c r="AB330" s="197">
        <v>0.1</v>
      </c>
      <c r="AC330" s="197"/>
      <c r="AD330" s="197">
        <v>0.1</v>
      </c>
      <c r="AE330" s="197"/>
      <c r="AF330" s="197">
        <v>0.1</v>
      </c>
      <c r="AG330" s="197"/>
      <c r="AH330" s="197">
        <f t="shared" ref="AH330:AI345" si="28">+J330+L330+N330+P330+R330+T330+V330+X330+Z330+AB330+AD330+AF330</f>
        <v>0.99999999999999989</v>
      </c>
      <c r="AI330" s="44">
        <f t="shared" si="28"/>
        <v>0</v>
      </c>
      <c r="AJ330" s="192" t="s">
        <v>822</v>
      </c>
      <c r="AK330" s="302"/>
      <c r="AL330" s="270"/>
      <c r="AM330" s="189" t="s">
        <v>651</v>
      </c>
      <c r="AN330" s="189" t="s">
        <v>652</v>
      </c>
      <c r="AO330" s="25" t="s">
        <v>653</v>
      </c>
      <c r="AP330" s="25" t="s">
        <v>416</v>
      </c>
      <c r="AQ330" s="72"/>
    </row>
    <row r="331" spans="1:43" s="46" customFormat="1" ht="128.25" x14ac:dyDescent="0.25">
      <c r="A331" s="42" t="s">
        <v>41</v>
      </c>
      <c r="B331" s="43" t="s">
        <v>437</v>
      </c>
      <c r="C331" s="43">
        <v>424</v>
      </c>
      <c r="D331" s="192" t="s">
        <v>818</v>
      </c>
      <c r="E331" s="192" t="s">
        <v>823</v>
      </c>
      <c r="F331" s="23">
        <v>44621</v>
      </c>
      <c r="G331" s="23">
        <v>44925</v>
      </c>
      <c r="H331" s="271"/>
      <c r="I331" s="197">
        <v>0.1</v>
      </c>
      <c r="J331" s="197"/>
      <c r="K331" s="197"/>
      <c r="L331" s="197"/>
      <c r="M331" s="197"/>
      <c r="N331" s="197">
        <v>0.1</v>
      </c>
      <c r="O331" s="197"/>
      <c r="P331" s="197">
        <v>0.1</v>
      </c>
      <c r="Q331" s="197"/>
      <c r="R331" s="197">
        <v>0.1</v>
      </c>
      <c r="S331" s="197"/>
      <c r="T331" s="197">
        <v>0.1</v>
      </c>
      <c r="U331" s="197"/>
      <c r="V331" s="197">
        <v>0.1</v>
      </c>
      <c r="W331" s="197"/>
      <c r="X331" s="197">
        <v>0.1</v>
      </c>
      <c r="Y331" s="197"/>
      <c r="Z331" s="197">
        <v>0.1</v>
      </c>
      <c r="AA331" s="197"/>
      <c r="AB331" s="197">
        <v>0.1</v>
      </c>
      <c r="AC331" s="197"/>
      <c r="AD331" s="197">
        <v>0.1</v>
      </c>
      <c r="AE331" s="197"/>
      <c r="AF331" s="197">
        <v>0.1</v>
      </c>
      <c r="AG331" s="197"/>
      <c r="AH331" s="197">
        <f t="shared" si="28"/>
        <v>0.99999999999999989</v>
      </c>
      <c r="AI331" s="44">
        <f t="shared" si="28"/>
        <v>0</v>
      </c>
      <c r="AJ331" s="192" t="s">
        <v>824</v>
      </c>
      <c r="AK331" s="302"/>
      <c r="AL331" s="270"/>
      <c r="AM331" s="189" t="s">
        <v>651</v>
      </c>
      <c r="AN331" s="189" t="s">
        <v>652</v>
      </c>
      <c r="AO331" s="25" t="s">
        <v>653</v>
      </c>
      <c r="AP331" s="25" t="s">
        <v>416</v>
      </c>
      <c r="AQ331" s="72"/>
    </row>
    <row r="332" spans="1:43" s="46" customFormat="1" ht="99.75" x14ac:dyDescent="0.25">
      <c r="A332" s="42" t="s">
        <v>41</v>
      </c>
      <c r="B332" s="43" t="s">
        <v>437</v>
      </c>
      <c r="C332" s="43">
        <v>424</v>
      </c>
      <c r="D332" s="192" t="s">
        <v>818</v>
      </c>
      <c r="E332" s="192" t="s">
        <v>825</v>
      </c>
      <c r="F332" s="23">
        <v>44593</v>
      </c>
      <c r="G332" s="23">
        <v>44925</v>
      </c>
      <c r="H332" s="271"/>
      <c r="I332" s="197">
        <v>0.3</v>
      </c>
      <c r="J332" s="197"/>
      <c r="K332" s="197"/>
      <c r="L332" s="197">
        <v>0.09</v>
      </c>
      <c r="M332" s="197"/>
      <c r="N332" s="197">
        <v>0.09</v>
      </c>
      <c r="O332" s="197"/>
      <c r="P332" s="197">
        <v>0.09</v>
      </c>
      <c r="Q332" s="197"/>
      <c r="R332" s="197">
        <v>0.09</v>
      </c>
      <c r="S332" s="197"/>
      <c r="T332" s="197">
        <v>0.09</v>
      </c>
      <c r="U332" s="197"/>
      <c r="V332" s="197">
        <v>0.09</v>
      </c>
      <c r="W332" s="197"/>
      <c r="X332" s="197">
        <v>0.09</v>
      </c>
      <c r="Y332" s="197"/>
      <c r="Z332" s="197">
        <v>0.09</v>
      </c>
      <c r="AA332" s="197"/>
      <c r="AB332" s="197">
        <v>0.09</v>
      </c>
      <c r="AC332" s="197"/>
      <c r="AD332" s="197">
        <v>0.1</v>
      </c>
      <c r="AE332" s="197"/>
      <c r="AF332" s="197">
        <v>0.09</v>
      </c>
      <c r="AG332" s="197"/>
      <c r="AH332" s="197">
        <f t="shared" si="28"/>
        <v>0.99999999999999978</v>
      </c>
      <c r="AI332" s="44">
        <f t="shared" si="28"/>
        <v>0</v>
      </c>
      <c r="AJ332" s="192" t="s">
        <v>826</v>
      </c>
      <c r="AK332" s="302"/>
      <c r="AL332" s="270"/>
      <c r="AM332" s="189" t="s">
        <v>651</v>
      </c>
      <c r="AN332" s="189" t="s">
        <v>652</v>
      </c>
      <c r="AO332" s="25" t="s">
        <v>653</v>
      </c>
      <c r="AP332" s="25" t="s">
        <v>416</v>
      </c>
      <c r="AQ332" s="72"/>
    </row>
    <row r="333" spans="1:43" s="46" customFormat="1" ht="57" x14ac:dyDescent="0.25">
      <c r="A333" s="42" t="s">
        <v>41</v>
      </c>
      <c r="B333" s="43" t="s">
        <v>437</v>
      </c>
      <c r="C333" s="43">
        <v>424</v>
      </c>
      <c r="D333" s="192" t="s">
        <v>818</v>
      </c>
      <c r="E333" s="192" t="s">
        <v>827</v>
      </c>
      <c r="F333" s="23">
        <v>44743</v>
      </c>
      <c r="G333" s="23">
        <v>44925</v>
      </c>
      <c r="H333" s="271"/>
      <c r="I333" s="197">
        <v>0.1</v>
      </c>
      <c r="J333" s="197"/>
      <c r="K333" s="197"/>
      <c r="L333" s="197"/>
      <c r="M333" s="197"/>
      <c r="N333" s="197"/>
      <c r="O333" s="197"/>
      <c r="P333" s="197"/>
      <c r="Q333" s="197"/>
      <c r="R333" s="197"/>
      <c r="S333" s="197"/>
      <c r="T333" s="197"/>
      <c r="U333" s="197"/>
      <c r="V333" s="197">
        <v>0.1</v>
      </c>
      <c r="W333" s="197"/>
      <c r="X333" s="197">
        <v>0.15</v>
      </c>
      <c r="Y333" s="197"/>
      <c r="Z333" s="197">
        <v>0.2</v>
      </c>
      <c r="AA333" s="197"/>
      <c r="AB333" s="197">
        <v>0.2</v>
      </c>
      <c r="AC333" s="197"/>
      <c r="AD333" s="197">
        <v>0.2</v>
      </c>
      <c r="AE333" s="197"/>
      <c r="AF333" s="197">
        <v>0.15</v>
      </c>
      <c r="AG333" s="197"/>
      <c r="AH333" s="197">
        <f t="shared" si="28"/>
        <v>1</v>
      </c>
      <c r="AI333" s="44">
        <f t="shared" si="28"/>
        <v>0</v>
      </c>
      <c r="AJ333" s="192" t="s">
        <v>828</v>
      </c>
      <c r="AK333" s="302"/>
      <c r="AL333" s="277"/>
      <c r="AM333" s="189" t="s">
        <v>651</v>
      </c>
      <c r="AN333" s="189" t="s">
        <v>652</v>
      </c>
      <c r="AO333" s="25" t="s">
        <v>653</v>
      </c>
      <c r="AP333" s="25" t="s">
        <v>416</v>
      </c>
      <c r="AQ333" s="72"/>
    </row>
    <row r="334" spans="1:43" s="46" customFormat="1" ht="78" customHeight="1" x14ac:dyDescent="0.25">
      <c r="A334" s="42" t="s">
        <v>41</v>
      </c>
      <c r="B334" s="43" t="s">
        <v>437</v>
      </c>
      <c r="C334" s="43">
        <v>424</v>
      </c>
      <c r="D334" s="192" t="s">
        <v>829</v>
      </c>
      <c r="E334" s="192" t="s">
        <v>830</v>
      </c>
      <c r="F334" s="23">
        <v>44682</v>
      </c>
      <c r="G334" s="23">
        <v>44895</v>
      </c>
      <c r="H334" s="271">
        <f>+I334+I335+I336</f>
        <v>1</v>
      </c>
      <c r="I334" s="197">
        <v>0.4</v>
      </c>
      <c r="J334" s="197"/>
      <c r="K334" s="197"/>
      <c r="L334" s="197"/>
      <c r="M334" s="197"/>
      <c r="N334" s="197"/>
      <c r="O334" s="197"/>
      <c r="P334" s="197"/>
      <c r="Q334" s="197"/>
      <c r="R334" s="197">
        <v>0.5</v>
      </c>
      <c r="S334" s="197"/>
      <c r="T334" s="197"/>
      <c r="U334" s="197"/>
      <c r="V334" s="197"/>
      <c r="W334" s="197"/>
      <c r="X334" s="197"/>
      <c r="Y334" s="197"/>
      <c r="Z334" s="197"/>
      <c r="AA334" s="197"/>
      <c r="AB334" s="197"/>
      <c r="AC334" s="197"/>
      <c r="AD334" s="197">
        <v>0.5</v>
      </c>
      <c r="AE334" s="197"/>
      <c r="AF334" s="197"/>
      <c r="AG334" s="197"/>
      <c r="AH334" s="197">
        <f t="shared" si="28"/>
        <v>1</v>
      </c>
      <c r="AI334" s="44">
        <f t="shared" si="28"/>
        <v>0</v>
      </c>
      <c r="AJ334" s="192" t="s">
        <v>831</v>
      </c>
      <c r="AK334" s="195" t="s">
        <v>82</v>
      </c>
      <c r="AL334" s="195" t="s">
        <v>82</v>
      </c>
      <c r="AM334" s="189" t="s">
        <v>651</v>
      </c>
      <c r="AN334" s="189" t="s">
        <v>652</v>
      </c>
      <c r="AO334" s="25" t="s">
        <v>653</v>
      </c>
      <c r="AP334" s="25" t="s">
        <v>416</v>
      </c>
      <c r="AQ334" s="72"/>
    </row>
    <row r="335" spans="1:43" s="46" customFormat="1" ht="78" customHeight="1" x14ac:dyDescent="0.25">
      <c r="A335" s="42" t="s">
        <v>41</v>
      </c>
      <c r="B335" s="43" t="s">
        <v>437</v>
      </c>
      <c r="C335" s="43">
        <v>424</v>
      </c>
      <c r="D335" s="192" t="s">
        <v>829</v>
      </c>
      <c r="E335" s="192" t="s">
        <v>832</v>
      </c>
      <c r="F335" s="23">
        <v>44593</v>
      </c>
      <c r="G335" s="23">
        <v>44895</v>
      </c>
      <c r="H335" s="271"/>
      <c r="I335" s="197">
        <v>0.4</v>
      </c>
      <c r="J335" s="197"/>
      <c r="K335" s="197"/>
      <c r="L335" s="197">
        <v>0.1</v>
      </c>
      <c r="M335" s="197"/>
      <c r="N335" s="197">
        <v>0.1</v>
      </c>
      <c r="O335" s="197"/>
      <c r="P335" s="197">
        <v>0.1</v>
      </c>
      <c r="Q335" s="197"/>
      <c r="R335" s="197">
        <v>0.1</v>
      </c>
      <c r="S335" s="197"/>
      <c r="T335" s="197">
        <v>0.1</v>
      </c>
      <c r="U335" s="197"/>
      <c r="V335" s="197">
        <v>0.1</v>
      </c>
      <c r="W335" s="197"/>
      <c r="X335" s="197">
        <v>0.1</v>
      </c>
      <c r="Y335" s="197"/>
      <c r="Z335" s="197">
        <v>0.1</v>
      </c>
      <c r="AA335" s="197"/>
      <c r="AB335" s="197">
        <v>0.1</v>
      </c>
      <c r="AC335" s="197"/>
      <c r="AD335" s="197">
        <v>0.1</v>
      </c>
      <c r="AE335" s="197"/>
      <c r="AF335" s="197"/>
      <c r="AG335" s="197"/>
      <c r="AH335" s="197">
        <f t="shared" si="28"/>
        <v>0.99999999999999989</v>
      </c>
      <c r="AI335" s="44">
        <f t="shared" si="28"/>
        <v>0</v>
      </c>
      <c r="AJ335" s="192" t="s">
        <v>833</v>
      </c>
      <c r="AK335" s="189" t="s">
        <v>82</v>
      </c>
      <c r="AL335" s="195" t="s">
        <v>82</v>
      </c>
      <c r="AM335" s="189" t="s">
        <v>651</v>
      </c>
      <c r="AN335" s="189" t="s">
        <v>652</v>
      </c>
      <c r="AO335" s="25" t="s">
        <v>653</v>
      </c>
      <c r="AP335" s="25" t="s">
        <v>416</v>
      </c>
      <c r="AQ335" s="72"/>
    </row>
    <row r="336" spans="1:43" s="46" customFormat="1" ht="59.25" customHeight="1" x14ac:dyDescent="0.25">
      <c r="A336" s="42" t="s">
        <v>41</v>
      </c>
      <c r="B336" s="43" t="s">
        <v>437</v>
      </c>
      <c r="C336" s="43">
        <v>424</v>
      </c>
      <c r="D336" s="192" t="s">
        <v>829</v>
      </c>
      <c r="E336" s="192" t="s">
        <v>571</v>
      </c>
      <c r="F336" s="23">
        <v>44713</v>
      </c>
      <c r="G336" s="23">
        <v>44742</v>
      </c>
      <c r="H336" s="271"/>
      <c r="I336" s="197">
        <v>0.2</v>
      </c>
      <c r="J336" s="197"/>
      <c r="K336" s="197"/>
      <c r="L336" s="197"/>
      <c r="M336" s="197"/>
      <c r="N336" s="197"/>
      <c r="O336" s="197"/>
      <c r="P336" s="197"/>
      <c r="Q336" s="197"/>
      <c r="R336" s="197"/>
      <c r="S336" s="197"/>
      <c r="T336" s="197">
        <v>1</v>
      </c>
      <c r="U336" s="197"/>
      <c r="V336" s="197"/>
      <c r="W336" s="197"/>
      <c r="X336" s="197"/>
      <c r="Y336" s="197"/>
      <c r="Z336" s="197"/>
      <c r="AA336" s="197"/>
      <c r="AB336" s="197"/>
      <c r="AC336" s="197"/>
      <c r="AD336" s="197"/>
      <c r="AE336" s="197"/>
      <c r="AF336" s="197"/>
      <c r="AG336" s="197"/>
      <c r="AH336" s="197">
        <f t="shared" si="28"/>
        <v>1</v>
      </c>
      <c r="AI336" s="44">
        <f t="shared" si="28"/>
        <v>0</v>
      </c>
      <c r="AJ336" s="192" t="s">
        <v>522</v>
      </c>
      <c r="AK336" s="189" t="s">
        <v>82</v>
      </c>
      <c r="AL336" s="195" t="s">
        <v>82</v>
      </c>
      <c r="AM336" s="189" t="s">
        <v>651</v>
      </c>
      <c r="AN336" s="189" t="s">
        <v>652</v>
      </c>
      <c r="AO336" s="25" t="s">
        <v>653</v>
      </c>
      <c r="AP336" s="25" t="s">
        <v>416</v>
      </c>
      <c r="AQ336" s="72"/>
    </row>
    <row r="337" spans="1:43" s="46" customFormat="1" ht="57" x14ac:dyDescent="0.25">
      <c r="A337" s="42" t="s">
        <v>411</v>
      </c>
      <c r="B337" s="43" t="s">
        <v>412</v>
      </c>
      <c r="C337" s="43">
        <v>329</v>
      </c>
      <c r="D337" s="192" t="s">
        <v>834</v>
      </c>
      <c r="E337" s="192" t="s">
        <v>835</v>
      </c>
      <c r="F337" s="23">
        <v>44564</v>
      </c>
      <c r="G337" s="23">
        <v>44620</v>
      </c>
      <c r="H337" s="264">
        <f>+I337+I338+I339+I340+I341+I342+I343+I344</f>
        <v>1</v>
      </c>
      <c r="I337" s="197">
        <v>0.25</v>
      </c>
      <c r="J337" s="197">
        <v>0.4</v>
      </c>
      <c r="K337" s="197"/>
      <c r="L337" s="197">
        <v>0.6</v>
      </c>
      <c r="M337" s="197"/>
      <c r="N337" s="197"/>
      <c r="O337" s="197"/>
      <c r="P337" s="197"/>
      <c r="Q337" s="197"/>
      <c r="R337" s="197"/>
      <c r="S337" s="197"/>
      <c r="T337" s="197"/>
      <c r="U337" s="197"/>
      <c r="V337" s="197"/>
      <c r="W337" s="197"/>
      <c r="X337" s="197"/>
      <c r="Y337" s="197"/>
      <c r="Z337" s="197"/>
      <c r="AA337" s="197"/>
      <c r="AB337" s="197"/>
      <c r="AC337" s="197"/>
      <c r="AD337" s="197"/>
      <c r="AE337" s="197"/>
      <c r="AF337" s="197"/>
      <c r="AG337" s="197"/>
      <c r="AH337" s="197">
        <f t="shared" si="28"/>
        <v>1</v>
      </c>
      <c r="AI337" s="44">
        <f t="shared" si="28"/>
        <v>0</v>
      </c>
      <c r="AJ337" s="192" t="s">
        <v>836</v>
      </c>
      <c r="AK337" s="290">
        <v>105</v>
      </c>
      <c r="AL337" s="269">
        <v>2092450000</v>
      </c>
      <c r="AM337" s="189" t="s">
        <v>837</v>
      </c>
      <c r="AN337" s="189" t="s">
        <v>838</v>
      </c>
      <c r="AO337" s="25" t="s">
        <v>839</v>
      </c>
      <c r="AP337" s="25" t="s">
        <v>416</v>
      </c>
      <c r="AQ337" s="72"/>
    </row>
    <row r="338" spans="1:43" s="46" customFormat="1" ht="71.25" x14ac:dyDescent="0.25">
      <c r="A338" s="42" t="s">
        <v>411</v>
      </c>
      <c r="B338" s="43" t="s">
        <v>412</v>
      </c>
      <c r="C338" s="43">
        <v>329</v>
      </c>
      <c r="D338" s="192" t="s">
        <v>834</v>
      </c>
      <c r="E338" s="192" t="s">
        <v>840</v>
      </c>
      <c r="F338" s="23">
        <v>44621</v>
      </c>
      <c r="G338" s="23">
        <v>44681</v>
      </c>
      <c r="H338" s="265"/>
      <c r="I338" s="197">
        <v>0.2</v>
      </c>
      <c r="J338" s="197"/>
      <c r="K338" s="197"/>
      <c r="L338" s="197"/>
      <c r="M338" s="197"/>
      <c r="N338" s="197">
        <v>0.3</v>
      </c>
      <c r="O338" s="197"/>
      <c r="P338" s="197">
        <v>0.7</v>
      </c>
      <c r="Q338" s="197"/>
      <c r="R338" s="197"/>
      <c r="S338" s="197"/>
      <c r="T338" s="197"/>
      <c r="U338" s="197"/>
      <c r="V338" s="197"/>
      <c r="W338" s="197"/>
      <c r="X338" s="197"/>
      <c r="Y338" s="197"/>
      <c r="Z338" s="197"/>
      <c r="AA338" s="197"/>
      <c r="AB338" s="197"/>
      <c r="AC338" s="197"/>
      <c r="AD338" s="197"/>
      <c r="AE338" s="197"/>
      <c r="AF338" s="197"/>
      <c r="AG338" s="197"/>
      <c r="AH338" s="197">
        <f t="shared" si="28"/>
        <v>1</v>
      </c>
      <c r="AI338" s="44">
        <f t="shared" si="28"/>
        <v>0</v>
      </c>
      <c r="AJ338" s="192" t="s">
        <v>841</v>
      </c>
      <c r="AK338" s="291"/>
      <c r="AL338" s="270"/>
      <c r="AM338" s="189" t="s">
        <v>837</v>
      </c>
      <c r="AN338" s="189" t="s">
        <v>838</v>
      </c>
      <c r="AO338" s="25" t="s">
        <v>839</v>
      </c>
      <c r="AP338" s="25" t="s">
        <v>416</v>
      </c>
      <c r="AQ338" s="72"/>
    </row>
    <row r="339" spans="1:43" s="46" customFormat="1" ht="57" x14ac:dyDescent="0.25">
      <c r="A339" s="42" t="s">
        <v>411</v>
      </c>
      <c r="B339" s="43" t="s">
        <v>412</v>
      </c>
      <c r="C339" s="43">
        <v>329</v>
      </c>
      <c r="D339" s="192" t="s">
        <v>834</v>
      </c>
      <c r="E339" s="192" t="s">
        <v>842</v>
      </c>
      <c r="F339" s="23">
        <v>44743</v>
      </c>
      <c r="G339" s="23">
        <v>44925</v>
      </c>
      <c r="H339" s="265"/>
      <c r="I339" s="197">
        <v>0.1</v>
      </c>
      <c r="J339" s="197"/>
      <c r="K339" s="197"/>
      <c r="L339" s="197"/>
      <c r="M339" s="197"/>
      <c r="N339" s="197"/>
      <c r="O339" s="197"/>
      <c r="P339" s="197"/>
      <c r="Q339" s="197"/>
      <c r="R339" s="197"/>
      <c r="S339" s="197"/>
      <c r="T339" s="197"/>
      <c r="U339" s="197"/>
      <c r="V339" s="197">
        <v>0.1</v>
      </c>
      <c r="W339" s="197"/>
      <c r="X339" s="197">
        <v>0.1</v>
      </c>
      <c r="Y339" s="197"/>
      <c r="Z339" s="197">
        <v>0.2</v>
      </c>
      <c r="AA339" s="197"/>
      <c r="AB339" s="197">
        <v>0.25</v>
      </c>
      <c r="AC339" s="197"/>
      <c r="AD339" s="197">
        <v>0.25</v>
      </c>
      <c r="AE339" s="197"/>
      <c r="AF339" s="197">
        <v>0.1</v>
      </c>
      <c r="AG339" s="197"/>
      <c r="AH339" s="197">
        <f t="shared" si="28"/>
        <v>1</v>
      </c>
      <c r="AI339" s="44">
        <f t="shared" si="28"/>
        <v>0</v>
      </c>
      <c r="AJ339" s="192" t="s">
        <v>843</v>
      </c>
      <c r="AK339" s="291"/>
      <c r="AL339" s="270"/>
      <c r="AM339" s="189" t="s">
        <v>837</v>
      </c>
      <c r="AN339" s="189" t="s">
        <v>838</v>
      </c>
      <c r="AO339" s="25" t="s">
        <v>839</v>
      </c>
      <c r="AP339" s="25" t="s">
        <v>416</v>
      </c>
      <c r="AQ339" s="72"/>
    </row>
    <row r="340" spans="1:43" s="46" customFormat="1" ht="76.5" customHeight="1" x14ac:dyDescent="0.25">
      <c r="A340" s="42" t="s">
        <v>411</v>
      </c>
      <c r="B340" s="43" t="s">
        <v>412</v>
      </c>
      <c r="C340" s="43">
        <v>329</v>
      </c>
      <c r="D340" s="192" t="s">
        <v>834</v>
      </c>
      <c r="E340" s="192" t="s">
        <v>844</v>
      </c>
      <c r="F340" s="23">
        <v>44564</v>
      </c>
      <c r="G340" s="23">
        <v>44681</v>
      </c>
      <c r="H340" s="265"/>
      <c r="I340" s="197">
        <v>0.15</v>
      </c>
      <c r="J340" s="197">
        <v>0.1</v>
      </c>
      <c r="K340" s="197"/>
      <c r="L340" s="197">
        <v>0.3</v>
      </c>
      <c r="M340" s="197"/>
      <c r="N340" s="197">
        <v>0.4</v>
      </c>
      <c r="O340" s="197"/>
      <c r="P340" s="197">
        <v>0.2</v>
      </c>
      <c r="Q340" s="197"/>
      <c r="R340" s="197"/>
      <c r="S340" s="197"/>
      <c r="T340" s="197"/>
      <c r="U340" s="197"/>
      <c r="V340" s="197"/>
      <c r="W340" s="197"/>
      <c r="X340" s="197"/>
      <c r="Y340" s="197"/>
      <c r="Z340" s="197"/>
      <c r="AA340" s="197"/>
      <c r="AB340" s="197"/>
      <c r="AC340" s="197"/>
      <c r="AD340" s="197"/>
      <c r="AE340" s="197"/>
      <c r="AF340" s="197"/>
      <c r="AG340" s="197"/>
      <c r="AH340" s="197">
        <f t="shared" si="28"/>
        <v>1</v>
      </c>
      <c r="AI340" s="44">
        <f t="shared" si="28"/>
        <v>0</v>
      </c>
      <c r="AJ340" s="192" t="s">
        <v>845</v>
      </c>
      <c r="AK340" s="291"/>
      <c r="AL340" s="270"/>
      <c r="AM340" s="189" t="s">
        <v>837</v>
      </c>
      <c r="AN340" s="189" t="s">
        <v>838</v>
      </c>
      <c r="AO340" s="25" t="s">
        <v>839</v>
      </c>
      <c r="AP340" s="25" t="s">
        <v>416</v>
      </c>
      <c r="AQ340" s="72"/>
    </row>
    <row r="341" spans="1:43" s="46" customFormat="1" ht="69.75" customHeight="1" x14ac:dyDescent="0.25">
      <c r="A341" s="42" t="s">
        <v>411</v>
      </c>
      <c r="B341" s="43" t="s">
        <v>412</v>
      </c>
      <c r="C341" s="43">
        <v>329</v>
      </c>
      <c r="D341" s="192" t="s">
        <v>834</v>
      </c>
      <c r="E341" s="192" t="s">
        <v>846</v>
      </c>
      <c r="F341" s="23">
        <v>44621</v>
      </c>
      <c r="G341" s="23">
        <v>44681</v>
      </c>
      <c r="H341" s="265"/>
      <c r="I341" s="197">
        <v>0.1</v>
      </c>
      <c r="J341" s="197"/>
      <c r="K341" s="197"/>
      <c r="L341" s="197"/>
      <c r="M341" s="197"/>
      <c r="N341" s="197">
        <v>0.3</v>
      </c>
      <c r="O341" s="197"/>
      <c r="P341" s="197">
        <v>0.7</v>
      </c>
      <c r="Q341" s="197"/>
      <c r="R341" s="197"/>
      <c r="S341" s="197"/>
      <c r="T341" s="197"/>
      <c r="U341" s="197"/>
      <c r="V341" s="197"/>
      <c r="W341" s="197"/>
      <c r="X341" s="197"/>
      <c r="Y341" s="197"/>
      <c r="Z341" s="197"/>
      <c r="AA341" s="197"/>
      <c r="AB341" s="197"/>
      <c r="AC341" s="197"/>
      <c r="AD341" s="197"/>
      <c r="AE341" s="197"/>
      <c r="AF341" s="197"/>
      <c r="AG341" s="197"/>
      <c r="AH341" s="197">
        <f t="shared" si="28"/>
        <v>1</v>
      </c>
      <c r="AI341" s="44">
        <f t="shared" si="28"/>
        <v>0</v>
      </c>
      <c r="AJ341" s="192" t="s">
        <v>847</v>
      </c>
      <c r="AK341" s="291"/>
      <c r="AL341" s="270"/>
      <c r="AM341" s="189" t="s">
        <v>837</v>
      </c>
      <c r="AN341" s="189" t="s">
        <v>838</v>
      </c>
      <c r="AO341" s="25" t="s">
        <v>839</v>
      </c>
      <c r="AP341" s="25" t="s">
        <v>416</v>
      </c>
      <c r="AQ341" s="72"/>
    </row>
    <row r="342" spans="1:43" s="46" customFormat="1" ht="69.75" customHeight="1" x14ac:dyDescent="0.25">
      <c r="A342" s="42" t="s">
        <v>411</v>
      </c>
      <c r="B342" s="43" t="s">
        <v>412</v>
      </c>
      <c r="C342" s="43">
        <v>329</v>
      </c>
      <c r="D342" s="192" t="s">
        <v>834</v>
      </c>
      <c r="E342" s="192" t="s">
        <v>995</v>
      </c>
      <c r="F342" s="23">
        <v>44805</v>
      </c>
      <c r="G342" s="23">
        <v>44895</v>
      </c>
      <c r="H342" s="265"/>
      <c r="I342" s="197">
        <v>0.1</v>
      </c>
      <c r="J342" s="197"/>
      <c r="K342" s="197"/>
      <c r="L342" s="197"/>
      <c r="M342" s="197"/>
      <c r="N342" s="197"/>
      <c r="O342" s="197"/>
      <c r="P342" s="197"/>
      <c r="Q342" s="197"/>
      <c r="R342" s="197"/>
      <c r="S342" s="197"/>
      <c r="T342" s="197"/>
      <c r="U342" s="197"/>
      <c r="V342" s="197"/>
      <c r="W342" s="197"/>
      <c r="X342" s="197"/>
      <c r="Y342" s="197"/>
      <c r="Z342" s="197"/>
      <c r="AA342" s="197"/>
      <c r="AB342" s="197"/>
      <c r="AC342" s="197"/>
      <c r="AD342" s="197"/>
      <c r="AE342" s="197"/>
      <c r="AF342" s="197"/>
      <c r="AG342" s="197"/>
      <c r="AH342" s="197">
        <v>1</v>
      </c>
      <c r="AI342" s="44">
        <f t="shared" si="28"/>
        <v>0</v>
      </c>
      <c r="AJ342" s="192" t="s">
        <v>996</v>
      </c>
      <c r="AK342" s="291"/>
      <c r="AL342" s="270"/>
      <c r="AM342" s="189" t="s">
        <v>837</v>
      </c>
      <c r="AN342" s="189" t="s">
        <v>838</v>
      </c>
      <c r="AO342" s="25" t="s">
        <v>839</v>
      </c>
      <c r="AP342" s="25" t="s">
        <v>416</v>
      </c>
      <c r="AQ342" s="72"/>
    </row>
    <row r="343" spans="1:43" s="46" customFormat="1" ht="69.75" customHeight="1" x14ac:dyDescent="0.25">
      <c r="A343" s="42" t="s">
        <v>411</v>
      </c>
      <c r="B343" s="43" t="s">
        <v>412</v>
      </c>
      <c r="C343" s="43">
        <v>329</v>
      </c>
      <c r="D343" s="192" t="s">
        <v>834</v>
      </c>
      <c r="E343" s="192" t="s">
        <v>846</v>
      </c>
      <c r="F343" s="23">
        <v>44621</v>
      </c>
      <c r="G343" s="23">
        <v>44681</v>
      </c>
      <c r="H343" s="265"/>
      <c r="I343" s="197">
        <v>0.05</v>
      </c>
      <c r="J343" s="197"/>
      <c r="K343" s="197"/>
      <c r="L343" s="197"/>
      <c r="M343" s="197"/>
      <c r="N343" s="197">
        <v>0.3</v>
      </c>
      <c r="O343" s="197"/>
      <c r="P343" s="197">
        <v>0.7</v>
      </c>
      <c r="Q343" s="197"/>
      <c r="R343" s="197"/>
      <c r="S343" s="197"/>
      <c r="T343" s="197"/>
      <c r="U343" s="197"/>
      <c r="V343" s="197"/>
      <c r="W343" s="197"/>
      <c r="X343" s="197"/>
      <c r="Y343" s="197"/>
      <c r="Z343" s="197"/>
      <c r="AA343" s="197"/>
      <c r="AB343" s="197"/>
      <c r="AC343" s="197"/>
      <c r="AD343" s="197"/>
      <c r="AE343" s="197"/>
      <c r="AF343" s="197"/>
      <c r="AG343" s="197"/>
      <c r="AH343" s="197">
        <f t="shared" ref="AH343" si="29">+J343+L343+N343+P343+R343+T343+V343+X343+Z343+AB343+AD343+AF343</f>
        <v>1</v>
      </c>
      <c r="AI343" s="44">
        <f t="shared" si="28"/>
        <v>0</v>
      </c>
      <c r="AJ343" s="192" t="s">
        <v>847</v>
      </c>
      <c r="AK343" s="291"/>
      <c r="AL343" s="270"/>
      <c r="AM343" s="189" t="s">
        <v>837</v>
      </c>
      <c r="AN343" s="189" t="s">
        <v>838</v>
      </c>
      <c r="AO343" s="25" t="s">
        <v>839</v>
      </c>
      <c r="AP343" s="25" t="s">
        <v>416</v>
      </c>
      <c r="AQ343" s="72"/>
    </row>
    <row r="344" spans="1:43" s="46" customFormat="1" ht="78.75" customHeight="1" x14ac:dyDescent="0.25">
      <c r="A344" s="42" t="s">
        <v>411</v>
      </c>
      <c r="B344" s="43" t="s">
        <v>412</v>
      </c>
      <c r="C344" s="43">
        <v>329</v>
      </c>
      <c r="D344" s="192" t="s">
        <v>834</v>
      </c>
      <c r="E344" s="192" t="s">
        <v>998</v>
      </c>
      <c r="F344" s="23">
        <v>44866</v>
      </c>
      <c r="G344" s="23">
        <v>44925</v>
      </c>
      <c r="H344" s="266"/>
      <c r="I344" s="197">
        <v>0.05</v>
      </c>
      <c r="J344" s="197"/>
      <c r="K344" s="197"/>
      <c r="L344" s="197"/>
      <c r="M344" s="197"/>
      <c r="N344" s="197"/>
      <c r="O344" s="197"/>
      <c r="P344" s="197"/>
      <c r="Q344" s="197"/>
      <c r="R344" s="197"/>
      <c r="S344" s="197"/>
      <c r="T344" s="197"/>
      <c r="U344" s="197"/>
      <c r="V344" s="197"/>
      <c r="W344" s="197"/>
      <c r="X344" s="197"/>
      <c r="Y344" s="197"/>
      <c r="Z344" s="197"/>
      <c r="AA344" s="197"/>
      <c r="AB344" s="197"/>
      <c r="AC344" s="197"/>
      <c r="AD344" s="197"/>
      <c r="AE344" s="197"/>
      <c r="AF344" s="197"/>
      <c r="AG344" s="197"/>
      <c r="AH344" s="197">
        <v>1</v>
      </c>
      <c r="AI344" s="44">
        <f t="shared" si="28"/>
        <v>0</v>
      </c>
      <c r="AJ344" s="192" t="s">
        <v>847</v>
      </c>
      <c r="AK344" s="188"/>
      <c r="AL344" s="186"/>
      <c r="AM344" s="189" t="s">
        <v>837</v>
      </c>
      <c r="AN344" s="189" t="s">
        <v>838</v>
      </c>
      <c r="AO344" s="25" t="s">
        <v>839</v>
      </c>
      <c r="AP344" s="25" t="s">
        <v>416</v>
      </c>
      <c r="AQ344" s="72"/>
    </row>
    <row r="345" spans="1:43" s="46" customFormat="1" ht="78.75" customHeight="1" x14ac:dyDescent="0.25">
      <c r="A345" s="42" t="s">
        <v>411</v>
      </c>
      <c r="B345" s="43" t="s">
        <v>412</v>
      </c>
      <c r="C345" s="43">
        <v>329</v>
      </c>
      <c r="D345" s="192" t="s">
        <v>848</v>
      </c>
      <c r="E345" s="192" t="s">
        <v>849</v>
      </c>
      <c r="F345" s="23">
        <v>44593</v>
      </c>
      <c r="G345" s="23">
        <v>44620</v>
      </c>
      <c r="H345" s="271">
        <f>+I345+I346+I347+I348+I349+I350</f>
        <v>1</v>
      </c>
      <c r="I345" s="197">
        <v>0.2</v>
      </c>
      <c r="J345" s="65"/>
      <c r="K345" s="197"/>
      <c r="L345" s="197">
        <v>1</v>
      </c>
      <c r="M345" s="197"/>
      <c r="N345" s="197"/>
      <c r="O345" s="197"/>
      <c r="P345" s="197"/>
      <c r="Q345" s="197"/>
      <c r="R345" s="197"/>
      <c r="S345" s="197"/>
      <c r="T345" s="197"/>
      <c r="U345" s="197"/>
      <c r="V345" s="197"/>
      <c r="W345" s="197"/>
      <c r="X345" s="197"/>
      <c r="Y345" s="197"/>
      <c r="Z345" s="197"/>
      <c r="AA345" s="197"/>
      <c r="AB345" s="197"/>
      <c r="AC345" s="197"/>
      <c r="AD345" s="197"/>
      <c r="AE345" s="197"/>
      <c r="AF345" s="197"/>
      <c r="AG345" s="197"/>
      <c r="AH345" s="197" t="e">
        <f>+L345+#REF!+N345+P345+R345+T345+V345+X345+Z345+AB345+AD345+AF345</f>
        <v>#REF!</v>
      </c>
      <c r="AI345" s="44">
        <f t="shared" si="28"/>
        <v>0</v>
      </c>
      <c r="AJ345" s="192" t="s">
        <v>850</v>
      </c>
      <c r="AK345" s="195" t="s">
        <v>82</v>
      </c>
      <c r="AL345" s="195" t="s">
        <v>82</v>
      </c>
      <c r="AM345" s="189" t="s">
        <v>837</v>
      </c>
      <c r="AN345" s="189" t="s">
        <v>838</v>
      </c>
      <c r="AO345" s="25" t="s">
        <v>839</v>
      </c>
      <c r="AP345" s="25" t="s">
        <v>416</v>
      </c>
      <c r="AQ345" s="72"/>
    </row>
    <row r="346" spans="1:43" s="46" customFormat="1" ht="57" x14ac:dyDescent="0.25">
      <c r="A346" s="42" t="s">
        <v>411</v>
      </c>
      <c r="B346" s="43" t="s">
        <v>412</v>
      </c>
      <c r="C346" s="43">
        <v>329</v>
      </c>
      <c r="D346" s="192" t="s">
        <v>848</v>
      </c>
      <c r="E346" s="192" t="s">
        <v>851</v>
      </c>
      <c r="F346" s="23">
        <v>44652</v>
      </c>
      <c r="G346" s="23">
        <v>44804</v>
      </c>
      <c r="H346" s="271"/>
      <c r="I346" s="197">
        <v>0.2</v>
      </c>
      <c r="J346" s="197"/>
      <c r="K346" s="197"/>
      <c r="L346" s="197"/>
      <c r="M346" s="197"/>
      <c r="N346" s="197"/>
      <c r="O346" s="197"/>
      <c r="P346" s="197">
        <v>0.3</v>
      </c>
      <c r="Q346" s="197"/>
      <c r="R346" s="197">
        <v>0.7</v>
      </c>
      <c r="S346" s="197"/>
      <c r="T346" s="197"/>
      <c r="U346" s="197"/>
      <c r="V346" s="197"/>
      <c r="W346" s="197"/>
      <c r="X346" s="197"/>
      <c r="Y346" s="197"/>
      <c r="Z346" s="197"/>
      <c r="AA346" s="197"/>
      <c r="AB346" s="197"/>
      <c r="AC346" s="197"/>
      <c r="AD346" s="197"/>
      <c r="AE346" s="197"/>
      <c r="AF346" s="197"/>
      <c r="AG346" s="197"/>
      <c r="AH346" s="197">
        <f t="shared" ref="AH346:AI350" si="30">+J346+L346+N346+P346+R346+T346+V346+X346+Z346+AB346+AD346+AF346</f>
        <v>1</v>
      </c>
      <c r="AI346" s="44">
        <f t="shared" si="30"/>
        <v>0</v>
      </c>
      <c r="AJ346" s="192" t="s">
        <v>852</v>
      </c>
      <c r="AK346" s="195" t="s">
        <v>82</v>
      </c>
      <c r="AL346" s="195" t="s">
        <v>82</v>
      </c>
      <c r="AM346" s="189" t="s">
        <v>837</v>
      </c>
      <c r="AN346" s="189" t="s">
        <v>838</v>
      </c>
      <c r="AO346" s="25" t="s">
        <v>839</v>
      </c>
      <c r="AP346" s="25" t="s">
        <v>416</v>
      </c>
      <c r="AQ346" s="72"/>
    </row>
    <row r="347" spans="1:43" s="98" customFormat="1" ht="57" x14ac:dyDescent="0.25">
      <c r="A347" s="50" t="s">
        <v>411</v>
      </c>
      <c r="B347" s="195" t="s">
        <v>412</v>
      </c>
      <c r="C347" s="195">
        <v>329</v>
      </c>
      <c r="D347" s="192" t="s">
        <v>848</v>
      </c>
      <c r="E347" s="192" t="s">
        <v>853</v>
      </c>
      <c r="F347" s="23">
        <v>44775</v>
      </c>
      <c r="G347" s="23">
        <v>44819</v>
      </c>
      <c r="H347" s="271"/>
      <c r="I347" s="194">
        <v>0.05</v>
      </c>
      <c r="J347" s="197"/>
      <c r="K347" s="197"/>
      <c r="L347" s="197"/>
      <c r="M347" s="197"/>
      <c r="N347" s="197"/>
      <c r="O347" s="197"/>
      <c r="P347" s="197"/>
      <c r="Q347" s="197"/>
      <c r="R347" s="197"/>
      <c r="S347" s="197"/>
      <c r="T347" s="197"/>
      <c r="U347" s="197"/>
      <c r="V347" s="197"/>
      <c r="W347" s="197"/>
      <c r="X347" s="197">
        <v>0.5</v>
      </c>
      <c r="Y347" s="197"/>
      <c r="Z347" s="197">
        <v>0.5</v>
      </c>
      <c r="AA347" s="197"/>
      <c r="AB347" s="197"/>
      <c r="AC347" s="197"/>
      <c r="AD347" s="197"/>
      <c r="AE347" s="197"/>
      <c r="AF347" s="197"/>
      <c r="AG347" s="197"/>
      <c r="AH347" s="197">
        <f t="shared" si="30"/>
        <v>1</v>
      </c>
      <c r="AI347" s="44">
        <f t="shared" si="30"/>
        <v>0</v>
      </c>
      <c r="AJ347" s="192" t="s">
        <v>854</v>
      </c>
      <c r="AK347" s="195" t="s">
        <v>82</v>
      </c>
      <c r="AL347" s="195" t="s">
        <v>82</v>
      </c>
      <c r="AM347" s="189" t="s">
        <v>837</v>
      </c>
      <c r="AN347" s="189" t="s">
        <v>838</v>
      </c>
      <c r="AO347" s="25" t="s">
        <v>839</v>
      </c>
      <c r="AP347" s="25" t="s">
        <v>416</v>
      </c>
      <c r="AQ347" s="102"/>
    </row>
    <row r="348" spans="1:43" s="46" customFormat="1" ht="57" x14ac:dyDescent="0.25">
      <c r="A348" s="42" t="s">
        <v>411</v>
      </c>
      <c r="B348" s="43" t="s">
        <v>412</v>
      </c>
      <c r="C348" s="43">
        <v>329</v>
      </c>
      <c r="D348" s="192" t="s">
        <v>848</v>
      </c>
      <c r="E348" s="192" t="s">
        <v>855</v>
      </c>
      <c r="F348" s="51">
        <v>44713</v>
      </c>
      <c r="G348" s="51">
        <v>44742</v>
      </c>
      <c r="H348" s="271"/>
      <c r="I348" s="194">
        <v>0.1</v>
      </c>
      <c r="J348" s="197"/>
      <c r="K348" s="197"/>
      <c r="L348" s="197"/>
      <c r="M348" s="197"/>
      <c r="N348" s="197"/>
      <c r="O348" s="197"/>
      <c r="P348" s="197"/>
      <c r="Q348" s="197"/>
      <c r="R348" s="197"/>
      <c r="S348" s="197"/>
      <c r="T348" s="197">
        <v>1</v>
      </c>
      <c r="U348" s="197"/>
      <c r="V348" s="197"/>
      <c r="W348" s="197"/>
      <c r="X348" s="197"/>
      <c r="Y348" s="197"/>
      <c r="Z348" s="197"/>
      <c r="AA348" s="197"/>
      <c r="AB348" s="197"/>
      <c r="AC348" s="197"/>
      <c r="AD348" s="197"/>
      <c r="AE348" s="197"/>
      <c r="AF348" s="197"/>
      <c r="AG348" s="197"/>
      <c r="AH348" s="197">
        <f t="shared" si="30"/>
        <v>1</v>
      </c>
      <c r="AI348" s="44">
        <f t="shared" si="30"/>
        <v>0</v>
      </c>
      <c r="AJ348" s="192" t="s">
        <v>522</v>
      </c>
      <c r="AK348" s="195" t="s">
        <v>82</v>
      </c>
      <c r="AL348" s="195" t="s">
        <v>82</v>
      </c>
      <c r="AM348" s="189" t="s">
        <v>837</v>
      </c>
      <c r="AN348" s="189" t="s">
        <v>838</v>
      </c>
      <c r="AO348" s="25" t="s">
        <v>839</v>
      </c>
      <c r="AP348" s="25" t="s">
        <v>416</v>
      </c>
      <c r="AQ348" s="72"/>
    </row>
    <row r="349" spans="1:43" s="98" customFormat="1" ht="57" x14ac:dyDescent="0.25">
      <c r="A349" s="50" t="s">
        <v>411</v>
      </c>
      <c r="B349" s="195" t="s">
        <v>412</v>
      </c>
      <c r="C349" s="195">
        <v>329</v>
      </c>
      <c r="D349" s="192" t="s">
        <v>848</v>
      </c>
      <c r="E349" s="192" t="s">
        <v>856</v>
      </c>
      <c r="F349" s="23">
        <v>44866</v>
      </c>
      <c r="G349" s="23">
        <v>44911</v>
      </c>
      <c r="H349" s="271"/>
      <c r="I349" s="197">
        <v>0.15</v>
      </c>
      <c r="J349" s="197"/>
      <c r="K349" s="197"/>
      <c r="L349" s="197"/>
      <c r="M349" s="197"/>
      <c r="N349" s="197"/>
      <c r="O349" s="197"/>
      <c r="P349" s="197"/>
      <c r="Q349" s="197"/>
      <c r="R349" s="197"/>
      <c r="S349" s="197"/>
      <c r="T349" s="197"/>
      <c r="U349" s="197"/>
      <c r="V349" s="197"/>
      <c r="W349" s="197"/>
      <c r="X349" s="197"/>
      <c r="Y349" s="197"/>
      <c r="Z349" s="197"/>
      <c r="AA349" s="197"/>
      <c r="AB349" s="197"/>
      <c r="AC349" s="197"/>
      <c r="AD349" s="197">
        <v>0.2</v>
      </c>
      <c r="AE349" s="197"/>
      <c r="AF349" s="197">
        <v>0.8</v>
      </c>
      <c r="AG349" s="197"/>
      <c r="AH349" s="197">
        <f t="shared" si="30"/>
        <v>1</v>
      </c>
      <c r="AI349" s="44">
        <f t="shared" si="30"/>
        <v>0</v>
      </c>
      <c r="AJ349" s="27" t="s">
        <v>857</v>
      </c>
      <c r="AK349" s="195" t="s">
        <v>82</v>
      </c>
      <c r="AL349" s="195" t="s">
        <v>82</v>
      </c>
      <c r="AM349" s="189" t="s">
        <v>837</v>
      </c>
      <c r="AN349" s="189" t="s">
        <v>838</v>
      </c>
      <c r="AO349" s="25" t="s">
        <v>839</v>
      </c>
      <c r="AP349" s="25" t="s">
        <v>416</v>
      </c>
      <c r="AQ349" s="102"/>
    </row>
    <row r="350" spans="1:43" s="46" customFormat="1" ht="81" customHeight="1" x14ac:dyDescent="0.25">
      <c r="A350" s="42" t="s">
        <v>411</v>
      </c>
      <c r="B350" s="43" t="s">
        <v>412</v>
      </c>
      <c r="C350" s="43">
        <v>329</v>
      </c>
      <c r="D350" s="192" t="s">
        <v>848</v>
      </c>
      <c r="E350" s="192" t="s">
        <v>858</v>
      </c>
      <c r="F350" s="51">
        <v>44562</v>
      </c>
      <c r="G350" s="51">
        <v>44925</v>
      </c>
      <c r="H350" s="271"/>
      <c r="I350" s="197">
        <v>0.3</v>
      </c>
      <c r="J350" s="197">
        <v>0.05</v>
      </c>
      <c r="K350" s="197"/>
      <c r="L350" s="197">
        <v>0.05</v>
      </c>
      <c r="M350" s="197"/>
      <c r="N350" s="197">
        <v>0.05</v>
      </c>
      <c r="O350" s="197"/>
      <c r="P350" s="197">
        <v>0.05</v>
      </c>
      <c r="Q350" s="197"/>
      <c r="R350" s="197">
        <v>0.1</v>
      </c>
      <c r="S350" s="197"/>
      <c r="T350" s="197">
        <v>0.1</v>
      </c>
      <c r="U350" s="197"/>
      <c r="V350" s="197">
        <v>0.1</v>
      </c>
      <c r="W350" s="197"/>
      <c r="X350" s="197">
        <v>0.1</v>
      </c>
      <c r="Y350" s="197"/>
      <c r="Z350" s="197">
        <v>0.1</v>
      </c>
      <c r="AA350" s="197"/>
      <c r="AB350" s="197">
        <v>0.1</v>
      </c>
      <c r="AC350" s="197"/>
      <c r="AD350" s="197">
        <v>0.1</v>
      </c>
      <c r="AE350" s="197"/>
      <c r="AF350" s="197">
        <v>0.1</v>
      </c>
      <c r="AG350" s="197"/>
      <c r="AH350" s="197">
        <f t="shared" si="30"/>
        <v>0.99999999999999989</v>
      </c>
      <c r="AI350" s="44">
        <f t="shared" si="30"/>
        <v>0</v>
      </c>
      <c r="AJ350" s="27" t="s">
        <v>859</v>
      </c>
      <c r="AK350" s="195" t="s">
        <v>82</v>
      </c>
      <c r="AL350" s="195" t="s">
        <v>82</v>
      </c>
      <c r="AM350" s="189" t="s">
        <v>837</v>
      </c>
      <c r="AN350" s="189" t="s">
        <v>838</v>
      </c>
      <c r="AO350" s="25" t="s">
        <v>839</v>
      </c>
      <c r="AP350" s="25" t="s">
        <v>416</v>
      </c>
      <c r="AQ350" s="72"/>
    </row>
    <row r="351" spans="1:43" s="46" customFormat="1" ht="57" x14ac:dyDescent="0.25">
      <c r="A351" s="42" t="s">
        <v>41</v>
      </c>
      <c r="B351" s="43" t="s">
        <v>437</v>
      </c>
      <c r="C351" s="43">
        <v>424</v>
      </c>
      <c r="D351" s="192" t="s">
        <v>860</v>
      </c>
      <c r="E351" s="192" t="s">
        <v>861</v>
      </c>
      <c r="F351" s="23">
        <v>44593</v>
      </c>
      <c r="G351" s="23">
        <v>44926</v>
      </c>
      <c r="H351" s="272">
        <f>+I351+I352+I353+I354+I355+I356+I357+I358+I359+I360</f>
        <v>0.99999999999999989</v>
      </c>
      <c r="I351" s="197">
        <v>0.1</v>
      </c>
      <c r="J351" s="197"/>
      <c r="K351" s="197"/>
      <c r="L351" s="197">
        <v>0.08</v>
      </c>
      <c r="M351" s="197"/>
      <c r="N351" s="197">
        <v>0.08</v>
      </c>
      <c r="O351" s="197"/>
      <c r="P351" s="197">
        <v>0.1</v>
      </c>
      <c r="Q351" s="197"/>
      <c r="R351" s="197">
        <v>0.08</v>
      </c>
      <c r="S351" s="197"/>
      <c r="T351" s="197">
        <v>0.1</v>
      </c>
      <c r="U351" s="197"/>
      <c r="V351" s="197">
        <v>0.1</v>
      </c>
      <c r="W351" s="197"/>
      <c r="X351" s="197">
        <v>0.1</v>
      </c>
      <c r="Y351" s="197"/>
      <c r="Z351" s="197">
        <v>0.1</v>
      </c>
      <c r="AA351" s="197"/>
      <c r="AB351" s="197">
        <v>0.08</v>
      </c>
      <c r="AC351" s="197"/>
      <c r="AD351" s="197">
        <v>0.08</v>
      </c>
      <c r="AE351" s="197"/>
      <c r="AF351" s="197">
        <v>0.1</v>
      </c>
      <c r="AG351" s="197"/>
      <c r="AH351" s="198">
        <f>+J351+L351+N351+P351+R351+T351+V351+X351+Z351+AB351+AD351+AF351</f>
        <v>0.99999999999999989</v>
      </c>
      <c r="AI351" s="29">
        <v>0</v>
      </c>
      <c r="AJ351" s="30" t="s">
        <v>971</v>
      </c>
      <c r="AK351" s="195" t="s">
        <v>82</v>
      </c>
      <c r="AL351" s="195" t="s">
        <v>82</v>
      </c>
      <c r="AM351" s="31" t="s">
        <v>863</v>
      </c>
      <c r="AN351" s="31" t="s">
        <v>864</v>
      </c>
      <c r="AO351" s="31" t="s">
        <v>973</v>
      </c>
      <c r="AP351" s="25" t="s">
        <v>444</v>
      </c>
      <c r="AQ351" s="72"/>
    </row>
    <row r="352" spans="1:43" s="46" customFormat="1" ht="42.75" x14ac:dyDescent="0.25">
      <c r="A352" s="42" t="s">
        <v>41</v>
      </c>
      <c r="B352" s="43" t="s">
        <v>437</v>
      </c>
      <c r="C352" s="43">
        <v>424</v>
      </c>
      <c r="D352" s="192" t="s">
        <v>860</v>
      </c>
      <c r="E352" s="192" t="s">
        <v>866</v>
      </c>
      <c r="F352" s="23">
        <v>44593</v>
      </c>
      <c r="G352" s="23">
        <v>44926</v>
      </c>
      <c r="H352" s="272"/>
      <c r="I352" s="197">
        <v>0.1</v>
      </c>
      <c r="J352" s="197"/>
      <c r="K352" s="197"/>
      <c r="L352" s="197">
        <v>0.06</v>
      </c>
      <c r="M352" s="197"/>
      <c r="N352" s="197">
        <v>0.12</v>
      </c>
      <c r="O352" s="197"/>
      <c r="P352" s="197">
        <v>0.08</v>
      </c>
      <c r="Q352" s="197"/>
      <c r="R352" s="197">
        <v>0.08</v>
      </c>
      <c r="S352" s="197"/>
      <c r="T352" s="197">
        <v>0.12</v>
      </c>
      <c r="U352" s="197"/>
      <c r="V352" s="197">
        <v>0.08</v>
      </c>
      <c r="W352" s="197"/>
      <c r="X352" s="197">
        <v>0.08</v>
      </c>
      <c r="Y352" s="197"/>
      <c r="Z352" s="197">
        <v>0.08</v>
      </c>
      <c r="AA352" s="197"/>
      <c r="AB352" s="197">
        <v>0.08</v>
      </c>
      <c r="AC352" s="197"/>
      <c r="AD352" s="197">
        <v>0.12</v>
      </c>
      <c r="AE352" s="197"/>
      <c r="AF352" s="197">
        <v>0.1</v>
      </c>
      <c r="AG352" s="197"/>
      <c r="AH352" s="198">
        <f t="shared" ref="AH352:AH361" si="31">+J352+L352+N352+P352+R352+T352+V352+X352+Z352+AB352+AD352+AF352</f>
        <v>0.99999999999999989</v>
      </c>
      <c r="AI352" s="29">
        <v>0</v>
      </c>
      <c r="AJ352" s="30" t="s">
        <v>974</v>
      </c>
      <c r="AK352" s="195" t="s">
        <v>82</v>
      </c>
      <c r="AL352" s="195" t="s">
        <v>82</v>
      </c>
      <c r="AM352" s="31" t="s">
        <v>863</v>
      </c>
      <c r="AN352" s="31" t="s">
        <v>864</v>
      </c>
      <c r="AO352" s="31" t="s">
        <v>973</v>
      </c>
      <c r="AP352" s="25" t="s">
        <v>444</v>
      </c>
      <c r="AQ352" s="72"/>
    </row>
    <row r="353" spans="1:43" s="98" customFormat="1" ht="42.75" x14ac:dyDescent="0.25">
      <c r="A353" s="50" t="s">
        <v>41</v>
      </c>
      <c r="B353" s="195" t="s">
        <v>437</v>
      </c>
      <c r="C353" s="195">
        <v>424</v>
      </c>
      <c r="D353" s="192" t="s">
        <v>860</v>
      </c>
      <c r="E353" s="192" t="s">
        <v>868</v>
      </c>
      <c r="F353" s="23">
        <v>44743</v>
      </c>
      <c r="G353" s="23">
        <v>44895</v>
      </c>
      <c r="H353" s="272"/>
      <c r="I353" s="197">
        <v>0.1</v>
      </c>
      <c r="J353" s="197"/>
      <c r="K353" s="197"/>
      <c r="L353" s="197"/>
      <c r="M353" s="197"/>
      <c r="N353" s="197"/>
      <c r="O353" s="197"/>
      <c r="P353" s="197"/>
      <c r="Q353" s="197"/>
      <c r="R353" s="197"/>
      <c r="S353" s="197"/>
      <c r="T353" s="197"/>
      <c r="U353" s="197"/>
      <c r="V353" s="197">
        <v>0.2</v>
      </c>
      <c r="W353" s="197"/>
      <c r="X353" s="197">
        <v>0.2</v>
      </c>
      <c r="Y353" s="197"/>
      <c r="Z353" s="197">
        <v>0.2</v>
      </c>
      <c r="AA353" s="197"/>
      <c r="AB353" s="197">
        <v>0.2</v>
      </c>
      <c r="AC353" s="197"/>
      <c r="AD353" s="197">
        <v>0.2</v>
      </c>
      <c r="AE353" s="197"/>
      <c r="AF353" s="197"/>
      <c r="AG353" s="197"/>
      <c r="AH353" s="198">
        <f t="shared" si="31"/>
        <v>1</v>
      </c>
      <c r="AI353" s="29">
        <v>0</v>
      </c>
      <c r="AJ353" s="30" t="s">
        <v>869</v>
      </c>
      <c r="AK353" s="195" t="s">
        <v>82</v>
      </c>
      <c r="AL353" s="195" t="s">
        <v>82</v>
      </c>
      <c r="AM353" s="31" t="s">
        <v>863</v>
      </c>
      <c r="AN353" s="31" t="s">
        <v>864</v>
      </c>
      <c r="AO353" s="31" t="s">
        <v>973</v>
      </c>
      <c r="AP353" s="25" t="s">
        <v>444</v>
      </c>
      <c r="AQ353" s="102"/>
    </row>
    <row r="354" spans="1:43" s="46" customFormat="1" ht="54" customHeight="1" x14ac:dyDescent="0.25">
      <c r="A354" s="42" t="s">
        <v>41</v>
      </c>
      <c r="B354" s="43" t="s">
        <v>437</v>
      </c>
      <c r="C354" s="43">
        <v>424</v>
      </c>
      <c r="D354" s="192" t="s">
        <v>860</v>
      </c>
      <c r="E354" s="192" t="s">
        <v>870</v>
      </c>
      <c r="F354" s="23">
        <v>44593</v>
      </c>
      <c r="G354" s="23">
        <v>44742</v>
      </c>
      <c r="H354" s="272"/>
      <c r="I354" s="197">
        <v>0.1</v>
      </c>
      <c r="J354" s="197"/>
      <c r="K354" s="197"/>
      <c r="L354" s="197">
        <v>0.15</v>
      </c>
      <c r="M354" s="197"/>
      <c r="N354" s="197"/>
      <c r="O354" s="197"/>
      <c r="P354" s="197">
        <v>0.2</v>
      </c>
      <c r="Q354" s="197"/>
      <c r="R354" s="197">
        <v>0.3</v>
      </c>
      <c r="S354" s="197"/>
      <c r="T354" s="197">
        <v>0.35</v>
      </c>
      <c r="U354" s="197"/>
      <c r="V354" s="197"/>
      <c r="W354" s="197"/>
      <c r="X354" s="197"/>
      <c r="Y354" s="197"/>
      <c r="Z354" s="197"/>
      <c r="AA354" s="197"/>
      <c r="AB354" s="197"/>
      <c r="AC354" s="197"/>
      <c r="AD354" s="197"/>
      <c r="AE354" s="197"/>
      <c r="AF354" s="197"/>
      <c r="AG354" s="197"/>
      <c r="AH354" s="198">
        <f t="shared" si="31"/>
        <v>0.99999999999999989</v>
      </c>
      <c r="AI354" s="29">
        <v>0</v>
      </c>
      <c r="AJ354" s="30" t="s">
        <v>871</v>
      </c>
      <c r="AK354" s="195" t="s">
        <v>82</v>
      </c>
      <c r="AL354" s="195" t="s">
        <v>82</v>
      </c>
      <c r="AM354" s="31" t="s">
        <v>863</v>
      </c>
      <c r="AN354" s="31" t="s">
        <v>864</v>
      </c>
      <c r="AO354" s="31" t="s">
        <v>973</v>
      </c>
      <c r="AP354" s="25" t="s">
        <v>444</v>
      </c>
      <c r="AQ354" s="72"/>
    </row>
    <row r="355" spans="1:43" s="46" customFormat="1" ht="71.25" x14ac:dyDescent="0.25">
      <c r="A355" s="42" t="s">
        <v>41</v>
      </c>
      <c r="B355" s="43" t="s">
        <v>437</v>
      </c>
      <c r="C355" s="43">
        <v>424</v>
      </c>
      <c r="D355" s="192" t="s">
        <v>860</v>
      </c>
      <c r="E355" s="192" t="s">
        <v>872</v>
      </c>
      <c r="F355" s="23">
        <v>44593</v>
      </c>
      <c r="G355" s="23">
        <v>44895</v>
      </c>
      <c r="H355" s="272"/>
      <c r="I355" s="197">
        <v>0.1</v>
      </c>
      <c r="J355" s="197"/>
      <c r="K355" s="197"/>
      <c r="L355" s="197">
        <v>0.1</v>
      </c>
      <c r="M355" s="197"/>
      <c r="N355" s="197">
        <v>0.1</v>
      </c>
      <c r="O355" s="197"/>
      <c r="P355" s="197"/>
      <c r="Q355" s="197"/>
      <c r="R355" s="197">
        <v>0.2</v>
      </c>
      <c r="S355" s="197"/>
      <c r="T355" s="197"/>
      <c r="U355" s="197"/>
      <c r="V355" s="197">
        <v>0.2</v>
      </c>
      <c r="W355" s="197"/>
      <c r="X355" s="197"/>
      <c r="Y355" s="197"/>
      <c r="Z355" s="197">
        <v>0.2</v>
      </c>
      <c r="AA355" s="197"/>
      <c r="AB355" s="197"/>
      <c r="AC355" s="197"/>
      <c r="AD355" s="197">
        <v>0.2</v>
      </c>
      <c r="AE355" s="197"/>
      <c r="AF355" s="197"/>
      <c r="AG355" s="197"/>
      <c r="AH355" s="198">
        <f t="shared" si="31"/>
        <v>1</v>
      </c>
      <c r="AI355" s="29">
        <v>0</v>
      </c>
      <c r="AJ355" s="30" t="s">
        <v>1001</v>
      </c>
      <c r="AK355" s="195" t="s">
        <v>82</v>
      </c>
      <c r="AL355" s="195" t="s">
        <v>82</v>
      </c>
      <c r="AM355" s="31" t="s">
        <v>863</v>
      </c>
      <c r="AN355" s="31" t="s">
        <v>864</v>
      </c>
      <c r="AO355" s="31" t="s">
        <v>973</v>
      </c>
      <c r="AP355" s="25" t="s">
        <v>444</v>
      </c>
      <c r="AQ355" s="72"/>
    </row>
    <row r="356" spans="1:43" s="46" customFormat="1" ht="71.25" x14ac:dyDescent="0.25">
      <c r="A356" s="42" t="s">
        <v>41</v>
      </c>
      <c r="B356" s="43" t="s">
        <v>437</v>
      </c>
      <c r="C356" s="43">
        <v>424</v>
      </c>
      <c r="D356" s="192" t="s">
        <v>860</v>
      </c>
      <c r="E356" s="192" t="s">
        <v>874</v>
      </c>
      <c r="F356" s="23">
        <v>44593</v>
      </c>
      <c r="G356" s="23">
        <v>44925</v>
      </c>
      <c r="H356" s="272"/>
      <c r="I356" s="197">
        <v>0.1</v>
      </c>
      <c r="J356" s="197"/>
      <c r="K356" s="197"/>
      <c r="L356" s="197">
        <v>0.1</v>
      </c>
      <c r="M356" s="197"/>
      <c r="N356" s="197">
        <v>0.1</v>
      </c>
      <c r="O356" s="197"/>
      <c r="P356" s="197"/>
      <c r="Q356" s="197"/>
      <c r="R356" s="197">
        <v>0.2</v>
      </c>
      <c r="S356" s="197"/>
      <c r="T356" s="197"/>
      <c r="U356" s="197"/>
      <c r="V356" s="197">
        <v>0.2</v>
      </c>
      <c r="W356" s="197"/>
      <c r="X356" s="197"/>
      <c r="Y356" s="197"/>
      <c r="Z356" s="197"/>
      <c r="AA356" s="197"/>
      <c r="AB356" s="197">
        <v>0.1</v>
      </c>
      <c r="AC356" s="197"/>
      <c r="AD356" s="197"/>
      <c r="AE356" s="197"/>
      <c r="AF356" s="197">
        <v>0.3</v>
      </c>
      <c r="AG356" s="197"/>
      <c r="AH356" s="198">
        <f t="shared" si="31"/>
        <v>1</v>
      </c>
      <c r="AI356" s="29">
        <v>0</v>
      </c>
      <c r="AJ356" s="30" t="s">
        <v>875</v>
      </c>
      <c r="AK356" s="195" t="s">
        <v>82</v>
      </c>
      <c r="AL356" s="195" t="s">
        <v>82</v>
      </c>
      <c r="AM356" s="31" t="s">
        <v>863</v>
      </c>
      <c r="AN356" s="31" t="s">
        <v>864</v>
      </c>
      <c r="AO356" s="31" t="s">
        <v>973</v>
      </c>
      <c r="AP356" s="25" t="s">
        <v>444</v>
      </c>
      <c r="AQ356" s="72"/>
    </row>
    <row r="357" spans="1:43" s="46" customFormat="1" ht="42.75" customHeight="1" x14ac:dyDescent="0.25">
      <c r="A357" s="42" t="s">
        <v>41</v>
      </c>
      <c r="B357" s="43" t="s">
        <v>437</v>
      </c>
      <c r="C357" s="43">
        <v>424</v>
      </c>
      <c r="D357" s="192" t="s">
        <v>860</v>
      </c>
      <c r="E357" s="192" t="s">
        <v>876</v>
      </c>
      <c r="F357" s="23">
        <v>44593</v>
      </c>
      <c r="G357" s="23">
        <v>44895</v>
      </c>
      <c r="H357" s="272"/>
      <c r="I357" s="197">
        <v>0.1</v>
      </c>
      <c r="J357" s="197"/>
      <c r="K357" s="197"/>
      <c r="L357" s="197">
        <v>0.1</v>
      </c>
      <c r="M357" s="197"/>
      <c r="N357" s="197"/>
      <c r="O357" s="197"/>
      <c r="P357" s="197"/>
      <c r="Q357" s="197"/>
      <c r="R357" s="197">
        <v>0.2</v>
      </c>
      <c r="S357" s="197"/>
      <c r="T357" s="197">
        <v>0.2</v>
      </c>
      <c r="U357" s="197"/>
      <c r="V357" s="197"/>
      <c r="W357" s="197"/>
      <c r="X357" s="197"/>
      <c r="Y357" s="197"/>
      <c r="Z357" s="197"/>
      <c r="AA357" s="197"/>
      <c r="AB357" s="197">
        <v>0.3</v>
      </c>
      <c r="AC357" s="197"/>
      <c r="AD357" s="197">
        <v>0.2</v>
      </c>
      <c r="AE357" s="197"/>
      <c r="AF357" s="197"/>
      <c r="AG357" s="197"/>
      <c r="AH357" s="198">
        <f t="shared" si="31"/>
        <v>1</v>
      </c>
      <c r="AI357" s="29">
        <v>0</v>
      </c>
      <c r="AJ357" s="30" t="s">
        <v>877</v>
      </c>
      <c r="AK357" s="195" t="s">
        <v>82</v>
      </c>
      <c r="AL357" s="195" t="s">
        <v>82</v>
      </c>
      <c r="AM357" s="31" t="s">
        <v>863</v>
      </c>
      <c r="AN357" s="31" t="s">
        <v>864</v>
      </c>
      <c r="AO357" s="31" t="s">
        <v>973</v>
      </c>
      <c r="AP357" s="25" t="s">
        <v>444</v>
      </c>
      <c r="AQ357" s="72"/>
    </row>
    <row r="358" spans="1:43" s="46" customFormat="1" ht="68.25" customHeight="1" x14ac:dyDescent="0.25">
      <c r="A358" s="42" t="s">
        <v>41</v>
      </c>
      <c r="B358" s="43" t="s">
        <v>437</v>
      </c>
      <c r="C358" s="43">
        <v>424</v>
      </c>
      <c r="D358" s="192" t="s">
        <v>860</v>
      </c>
      <c r="E358" s="192" t="s">
        <v>878</v>
      </c>
      <c r="F358" s="23">
        <v>44593</v>
      </c>
      <c r="G358" s="23">
        <v>44926</v>
      </c>
      <c r="H358" s="272"/>
      <c r="I358" s="197">
        <v>0.1</v>
      </c>
      <c r="J358" s="197"/>
      <c r="K358" s="197"/>
      <c r="L358" s="197">
        <v>0.1</v>
      </c>
      <c r="M358" s="197"/>
      <c r="N358" s="197">
        <v>0.2</v>
      </c>
      <c r="O358" s="197"/>
      <c r="P358" s="197"/>
      <c r="Q358" s="197"/>
      <c r="R358" s="197">
        <v>0.15</v>
      </c>
      <c r="S358" s="197"/>
      <c r="T358" s="197"/>
      <c r="U358" s="197"/>
      <c r="V358" s="197"/>
      <c r="W358" s="197"/>
      <c r="X358" s="197"/>
      <c r="Y358" s="197"/>
      <c r="Z358" s="197">
        <v>0.25</v>
      </c>
      <c r="AA358" s="197"/>
      <c r="AB358" s="197"/>
      <c r="AC358" s="197"/>
      <c r="AD358" s="197"/>
      <c r="AE358" s="197"/>
      <c r="AF358" s="197">
        <v>0.3</v>
      </c>
      <c r="AG358" s="197"/>
      <c r="AH358" s="198">
        <f t="shared" si="31"/>
        <v>1</v>
      </c>
      <c r="AI358" s="29">
        <v>0</v>
      </c>
      <c r="AJ358" s="30" t="s">
        <v>879</v>
      </c>
      <c r="AK358" s="195" t="s">
        <v>82</v>
      </c>
      <c r="AL358" s="195" t="s">
        <v>82</v>
      </c>
      <c r="AM358" s="31" t="s">
        <v>863</v>
      </c>
      <c r="AN358" s="31" t="s">
        <v>864</v>
      </c>
      <c r="AO358" s="31" t="s">
        <v>973</v>
      </c>
      <c r="AP358" s="25" t="s">
        <v>444</v>
      </c>
      <c r="AQ358" s="72"/>
    </row>
    <row r="359" spans="1:43" ht="56.25" customHeight="1" x14ac:dyDescent="0.25">
      <c r="A359" s="33" t="s">
        <v>41</v>
      </c>
      <c r="B359" s="201" t="s">
        <v>437</v>
      </c>
      <c r="C359" s="201">
        <v>424</v>
      </c>
      <c r="D359" s="192" t="s">
        <v>860</v>
      </c>
      <c r="E359" s="192" t="s">
        <v>880</v>
      </c>
      <c r="F359" s="23">
        <v>44593</v>
      </c>
      <c r="G359" s="23">
        <v>44926</v>
      </c>
      <c r="H359" s="272"/>
      <c r="I359" s="197">
        <v>0.1</v>
      </c>
      <c r="J359" s="197"/>
      <c r="K359" s="197"/>
      <c r="L359" s="197">
        <v>0.2</v>
      </c>
      <c r="M359" s="197"/>
      <c r="N359" s="197">
        <v>0.2</v>
      </c>
      <c r="O359" s="197"/>
      <c r="P359" s="197"/>
      <c r="Q359" s="197"/>
      <c r="R359" s="197"/>
      <c r="S359" s="197"/>
      <c r="T359" s="197"/>
      <c r="U359" s="197"/>
      <c r="V359" s="197">
        <v>0.4</v>
      </c>
      <c r="W359" s="197"/>
      <c r="X359" s="197"/>
      <c r="Y359" s="197"/>
      <c r="Z359" s="197"/>
      <c r="AA359" s="197"/>
      <c r="AB359" s="197"/>
      <c r="AC359" s="197"/>
      <c r="AD359" s="197"/>
      <c r="AE359" s="197"/>
      <c r="AF359" s="197">
        <v>0.2</v>
      </c>
      <c r="AG359" s="197"/>
      <c r="AH359" s="198">
        <f t="shared" si="31"/>
        <v>1</v>
      </c>
      <c r="AI359" s="29">
        <v>0</v>
      </c>
      <c r="AJ359" s="30" t="s">
        <v>881</v>
      </c>
      <c r="AK359" s="195" t="s">
        <v>82</v>
      </c>
      <c r="AL359" s="195" t="s">
        <v>82</v>
      </c>
      <c r="AM359" s="31" t="s">
        <v>863</v>
      </c>
      <c r="AN359" s="31" t="s">
        <v>864</v>
      </c>
      <c r="AO359" s="31" t="s">
        <v>973</v>
      </c>
      <c r="AP359" s="25" t="s">
        <v>444</v>
      </c>
      <c r="AQ359" s="73"/>
    </row>
    <row r="360" spans="1:43" ht="55.5" customHeight="1" x14ac:dyDescent="0.25">
      <c r="A360" s="33" t="s">
        <v>41</v>
      </c>
      <c r="B360" s="201" t="s">
        <v>437</v>
      </c>
      <c r="C360" s="201">
        <v>424</v>
      </c>
      <c r="D360" s="192" t="s">
        <v>860</v>
      </c>
      <c r="E360" s="192" t="s">
        <v>571</v>
      </c>
      <c r="F360" s="23">
        <v>44713</v>
      </c>
      <c r="G360" s="23">
        <v>44742</v>
      </c>
      <c r="H360" s="272"/>
      <c r="I360" s="197">
        <v>0.1</v>
      </c>
      <c r="J360" s="197"/>
      <c r="K360" s="197"/>
      <c r="L360" s="197"/>
      <c r="M360" s="197"/>
      <c r="N360" s="197"/>
      <c r="O360" s="197"/>
      <c r="P360" s="197"/>
      <c r="Q360" s="197"/>
      <c r="R360" s="197"/>
      <c r="S360" s="197"/>
      <c r="T360" s="197">
        <v>1</v>
      </c>
      <c r="U360" s="197"/>
      <c r="V360" s="197"/>
      <c r="W360" s="197"/>
      <c r="X360" s="197"/>
      <c r="Y360" s="197"/>
      <c r="Z360" s="197"/>
      <c r="AA360" s="197"/>
      <c r="AB360" s="197"/>
      <c r="AC360" s="197"/>
      <c r="AD360" s="197"/>
      <c r="AE360" s="197"/>
      <c r="AF360" s="197"/>
      <c r="AG360" s="197"/>
      <c r="AH360" s="198">
        <f t="shared" si="31"/>
        <v>1</v>
      </c>
      <c r="AI360" s="29">
        <v>0</v>
      </c>
      <c r="AJ360" s="192" t="s">
        <v>522</v>
      </c>
      <c r="AK360" s="195" t="s">
        <v>82</v>
      </c>
      <c r="AL360" s="195" t="s">
        <v>82</v>
      </c>
      <c r="AM360" s="31" t="s">
        <v>863</v>
      </c>
      <c r="AN360" s="31" t="s">
        <v>864</v>
      </c>
      <c r="AO360" s="31" t="s">
        <v>973</v>
      </c>
      <c r="AP360" s="25" t="s">
        <v>444</v>
      </c>
      <c r="AQ360" s="73"/>
    </row>
    <row r="361" spans="1:43" ht="123" customHeight="1" x14ac:dyDescent="0.25">
      <c r="A361" s="33" t="s">
        <v>41</v>
      </c>
      <c r="B361" s="201" t="s">
        <v>437</v>
      </c>
      <c r="C361" s="201">
        <v>424</v>
      </c>
      <c r="D361" s="192" t="s">
        <v>1002</v>
      </c>
      <c r="E361" s="192" t="s">
        <v>988</v>
      </c>
      <c r="F361" s="23">
        <v>44713</v>
      </c>
      <c r="G361" s="23">
        <v>44925</v>
      </c>
      <c r="H361" s="198">
        <f>+I361</f>
        <v>1</v>
      </c>
      <c r="I361" s="197">
        <v>1</v>
      </c>
      <c r="J361" s="197"/>
      <c r="K361" s="197"/>
      <c r="L361" s="197"/>
      <c r="M361" s="197"/>
      <c r="N361" s="197"/>
      <c r="O361" s="197"/>
      <c r="P361" s="197"/>
      <c r="Q361" s="197"/>
      <c r="R361" s="197"/>
      <c r="S361" s="197"/>
      <c r="T361" s="197">
        <v>0.1</v>
      </c>
      <c r="U361" s="197"/>
      <c r="V361" s="197">
        <v>0.15</v>
      </c>
      <c r="W361" s="197"/>
      <c r="X361" s="197">
        <v>0.15</v>
      </c>
      <c r="Y361" s="197"/>
      <c r="Z361" s="197">
        <v>0.15</v>
      </c>
      <c r="AA361" s="197"/>
      <c r="AB361" s="197">
        <v>0.15</v>
      </c>
      <c r="AC361" s="197"/>
      <c r="AD361" s="197">
        <v>0.15</v>
      </c>
      <c r="AE361" s="197"/>
      <c r="AF361" s="197">
        <v>0.15</v>
      </c>
      <c r="AG361" s="197"/>
      <c r="AH361" s="198">
        <f t="shared" si="31"/>
        <v>1</v>
      </c>
      <c r="AI361" s="29">
        <v>0</v>
      </c>
      <c r="AJ361" s="192" t="s">
        <v>989</v>
      </c>
      <c r="AK361" s="195" t="s">
        <v>82</v>
      </c>
      <c r="AL361" s="195" t="s">
        <v>82</v>
      </c>
      <c r="AM361" s="31" t="s">
        <v>990</v>
      </c>
      <c r="AN361" s="31" t="s">
        <v>991</v>
      </c>
      <c r="AO361" s="31" t="s">
        <v>992</v>
      </c>
      <c r="AP361" s="25" t="s">
        <v>993</v>
      </c>
      <c r="AQ361" s="73"/>
    </row>
    <row r="362" spans="1:43" x14ac:dyDescent="0.25">
      <c r="AL362" s="67"/>
    </row>
    <row r="367" spans="1:43" ht="15" x14ac:dyDescent="0.25">
      <c r="E367" s="39"/>
    </row>
  </sheetData>
  <autoFilter ref="A7:CW36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H334:H336"/>
    <mergeCell ref="H337:H344"/>
    <mergeCell ref="AK337:AK343"/>
    <mergeCell ref="AL337:AL343"/>
    <mergeCell ref="H345:H350"/>
    <mergeCell ref="H351:H360"/>
    <mergeCell ref="AL316:AL318"/>
    <mergeCell ref="H319:H327"/>
    <mergeCell ref="AK319:AK327"/>
    <mergeCell ref="AL319:AL327"/>
    <mergeCell ref="H329:H333"/>
    <mergeCell ref="AK329:AK333"/>
    <mergeCell ref="AL329:AL333"/>
    <mergeCell ref="H300:H303"/>
    <mergeCell ref="H304:H306"/>
    <mergeCell ref="H307:H310"/>
    <mergeCell ref="H311:H314"/>
    <mergeCell ref="H316:H318"/>
    <mergeCell ref="AK316:AK318"/>
    <mergeCell ref="H257:H258"/>
    <mergeCell ref="H259:H263"/>
    <mergeCell ref="AK259:AK263"/>
    <mergeCell ref="H264:H265"/>
    <mergeCell ref="H266:H269"/>
    <mergeCell ref="AK266:AK269"/>
    <mergeCell ref="AL266:AL299"/>
    <mergeCell ref="H270:H282"/>
    <mergeCell ref="H283:H299"/>
    <mergeCell ref="H235:H242"/>
    <mergeCell ref="AL244:AL251"/>
    <mergeCell ref="H245:H246"/>
    <mergeCell ref="H247:H251"/>
    <mergeCell ref="AK247:AK251"/>
    <mergeCell ref="H252:H256"/>
    <mergeCell ref="AK252:AK256"/>
    <mergeCell ref="AL252:AL256"/>
    <mergeCell ref="AK283:AK284"/>
    <mergeCell ref="H219:H221"/>
    <mergeCell ref="AK219:AK221"/>
    <mergeCell ref="AL219:AL221"/>
    <mergeCell ref="H222:H227"/>
    <mergeCell ref="AK222:AK227"/>
    <mergeCell ref="AL222:AL233"/>
    <mergeCell ref="H228:H233"/>
    <mergeCell ref="AK228:AK233"/>
    <mergeCell ref="AL259:AL263"/>
    <mergeCell ref="H190:H194"/>
    <mergeCell ref="AK190:AK194"/>
    <mergeCell ref="AL190:AL194"/>
    <mergeCell ref="H197:H203"/>
    <mergeCell ref="AK197:AK203"/>
    <mergeCell ref="AL197:AL208"/>
    <mergeCell ref="H204:H208"/>
    <mergeCell ref="AK204:AK208"/>
    <mergeCell ref="H209:H218"/>
    <mergeCell ref="H172:H176"/>
    <mergeCell ref="AK172:AK176"/>
    <mergeCell ref="AL172:AL176"/>
    <mergeCell ref="H177:H181"/>
    <mergeCell ref="AK177:AK181"/>
    <mergeCell ref="AL177:AL181"/>
    <mergeCell ref="H149:H159"/>
    <mergeCell ref="AK149:AK159"/>
    <mergeCell ref="AL149:AL159"/>
    <mergeCell ref="H160:H165"/>
    <mergeCell ref="AK160:AK165"/>
    <mergeCell ref="AL160:AL171"/>
    <mergeCell ref="H166:H171"/>
    <mergeCell ref="AK166:AK171"/>
    <mergeCell ref="H101:H110"/>
    <mergeCell ref="H111:H112"/>
    <mergeCell ref="H113:H122"/>
    <mergeCell ref="H123:H129"/>
    <mergeCell ref="H130:H141"/>
    <mergeCell ref="H142:H147"/>
    <mergeCell ref="H80:H85"/>
    <mergeCell ref="H86:H88"/>
    <mergeCell ref="H89:H92"/>
    <mergeCell ref="AK89:AK92"/>
    <mergeCell ref="AL89:AL92"/>
    <mergeCell ref="H93:H100"/>
    <mergeCell ref="D25:D27"/>
    <mergeCell ref="H25:H32"/>
    <mergeCell ref="H33:H55"/>
    <mergeCell ref="H56:H71"/>
    <mergeCell ref="H72:H76"/>
    <mergeCell ref="H77:H79"/>
    <mergeCell ref="AL10:AL13"/>
    <mergeCell ref="H14:H24"/>
    <mergeCell ref="AK14:AK24"/>
    <mergeCell ref="AL14:AL24"/>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Q7:AQ9"/>
    <mergeCell ref="H182:H18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29:F65229 E65219:F65220"/>
    <dataValidation allowBlank="1" showInputMessage="1" showErrorMessage="1" prompt="Son los hitos o grandes actividades a ejecutar en el plan de acción y que se pueden medir en tiempo de ejecución, producto o entregables._x000a__x000a_Nota: formular en infinitivo" sqref="D65229 D65219:D6522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3 I14:I15"/>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85"/>
  <sheetViews>
    <sheetView view="pageBreakPreview" topLeftCell="A335" zoomScale="55" zoomScaleNormal="100" zoomScaleSheetLayoutView="55" workbookViewId="0">
      <selection activeCell="E366" sqref="E366"/>
    </sheetView>
  </sheetViews>
  <sheetFormatPr baseColWidth="10" defaultColWidth="11.42578125" defaultRowHeight="14.25" x14ac:dyDescent="0.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7.5703125" style="1" customWidth="1"/>
    <col min="44" max="16384" width="11.42578125" style="1"/>
  </cols>
  <sheetData>
    <row r="1" spans="1:43" ht="56.25" customHeight="1" x14ac:dyDescent="0.25">
      <c r="A1" s="297"/>
      <c r="B1" s="297"/>
      <c r="C1" s="297"/>
      <c r="D1" s="298" t="s">
        <v>0</v>
      </c>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9" t="s">
        <v>1</v>
      </c>
      <c r="AP1" s="299"/>
    </row>
    <row r="2" spans="1:43" ht="55.5" customHeight="1" x14ac:dyDescent="0.25">
      <c r="A2" s="297"/>
      <c r="B2" s="297"/>
      <c r="C2" s="297"/>
      <c r="D2" s="298" t="s">
        <v>2</v>
      </c>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9"/>
      <c r="AP2" s="299"/>
    </row>
    <row r="3" spans="1:43" ht="14.25" customHeight="1" x14ac:dyDescent="0.25">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x14ac:dyDescent="0.25">
      <c r="E4" s="7"/>
      <c r="F4" s="7"/>
      <c r="AJ4" s="5"/>
      <c r="AK4" s="5"/>
      <c r="AL4" s="5"/>
    </row>
    <row r="5" spans="1:43" ht="36.75" customHeight="1" x14ac:dyDescent="0.25">
      <c r="A5" s="9" t="s">
        <v>3</v>
      </c>
      <c r="B5" s="10">
        <v>44586</v>
      </c>
      <c r="C5" s="35" t="s">
        <v>4</v>
      </c>
      <c r="D5" s="37">
        <v>44804</v>
      </c>
      <c r="E5" s="36"/>
      <c r="F5" s="11"/>
      <c r="G5" s="12" t="s">
        <v>5</v>
      </c>
      <c r="H5" s="300" t="s">
        <v>6</v>
      </c>
      <c r="I5" s="300"/>
      <c r="J5" s="300"/>
      <c r="K5" s="300"/>
      <c r="L5" s="300"/>
      <c r="M5" s="300"/>
      <c r="N5" s="300"/>
      <c r="O5" s="300"/>
      <c r="P5" s="300"/>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228">
        <v>8</v>
      </c>
    </row>
    <row r="6" spans="1:43" s="19" customFormat="1" ht="18.75" customHeight="1" x14ac:dyDescent="0.2">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72" customHeight="1" x14ac:dyDescent="0.25">
      <c r="A7" s="293" t="s">
        <v>8</v>
      </c>
      <c r="B7" s="293" t="s">
        <v>9</v>
      </c>
      <c r="C7" s="293" t="s">
        <v>10</v>
      </c>
      <c r="D7" s="293" t="s">
        <v>11</v>
      </c>
      <c r="E7" s="293" t="s">
        <v>12</v>
      </c>
      <c r="F7" s="293" t="s">
        <v>13</v>
      </c>
      <c r="G7" s="293" t="s">
        <v>14</v>
      </c>
      <c r="H7" s="293" t="s">
        <v>15</v>
      </c>
      <c r="I7" s="293" t="s">
        <v>16</v>
      </c>
      <c r="J7" s="293" t="s">
        <v>17</v>
      </c>
      <c r="K7" s="293"/>
      <c r="L7" s="293"/>
      <c r="M7" s="293"/>
      <c r="N7" s="293"/>
      <c r="O7" s="293"/>
      <c r="P7" s="293"/>
      <c r="Q7" s="293"/>
      <c r="R7" s="293"/>
      <c r="S7" s="293"/>
      <c r="T7" s="293"/>
      <c r="U7" s="293"/>
      <c r="V7" s="293"/>
      <c r="W7" s="293"/>
      <c r="X7" s="293"/>
      <c r="Y7" s="293"/>
      <c r="Z7" s="293"/>
      <c r="AA7" s="293"/>
      <c r="AB7" s="293"/>
      <c r="AC7" s="293"/>
      <c r="AD7" s="293"/>
      <c r="AE7" s="293"/>
      <c r="AF7" s="293"/>
      <c r="AG7" s="293"/>
      <c r="AH7" s="293" t="s">
        <v>18</v>
      </c>
      <c r="AI7" s="293" t="s">
        <v>19</v>
      </c>
      <c r="AJ7" s="293" t="s">
        <v>20</v>
      </c>
      <c r="AK7" s="293" t="s">
        <v>21</v>
      </c>
      <c r="AL7" s="294" t="s">
        <v>22</v>
      </c>
      <c r="AM7" s="293" t="s">
        <v>23</v>
      </c>
      <c r="AN7" s="293" t="s">
        <v>24</v>
      </c>
      <c r="AO7" s="293" t="s">
        <v>25</v>
      </c>
      <c r="AP7" s="293" t="s">
        <v>26</v>
      </c>
      <c r="AQ7" s="325" t="s">
        <v>919</v>
      </c>
    </row>
    <row r="8" spans="1:43" ht="27" hidden="1" customHeight="1" x14ac:dyDescent="0.25">
      <c r="A8" s="293"/>
      <c r="B8" s="293"/>
      <c r="C8" s="293"/>
      <c r="D8" s="293"/>
      <c r="E8" s="293"/>
      <c r="F8" s="293"/>
      <c r="G8" s="293"/>
      <c r="H8" s="293"/>
      <c r="I8" s="293"/>
      <c r="J8" s="293" t="s">
        <v>27</v>
      </c>
      <c r="K8" s="293"/>
      <c r="L8" s="293" t="s">
        <v>28</v>
      </c>
      <c r="M8" s="293"/>
      <c r="N8" s="293" t="s">
        <v>29</v>
      </c>
      <c r="O8" s="293"/>
      <c r="P8" s="293" t="s">
        <v>30</v>
      </c>
      <c r="Q8" s="293"/>
      <c r="R8" s="293" t="s">
        <v>31</v>
      </c>
      <c r="S8" s="293"/>
      <c r="T8" s="293" t="s">
        <v>32</v>
      </c>
      <c r="U8" s="293"/>
      <c r="V8" s="293" t="s">
        <v>33</v>
      </c>
      <c r="W8" s="293"/>
      <c r="X8" s="293" t="s">
        <v>34</v>
      </c>
      <c r="Y8" s="293"/>
      <c r="Z8" s="293" t="s">
        <v>35</v>
      </c>
      <c r="AA8" s="293"/>
      <c r="AB8" s="293" t="s">
        <v>36</v>
      </c>
      <c r="AC8" s="293"/>
      <c r="AD8" s="293" t="s">
        <v>37</v>
      </c>
      <c r="AE8" s="293"/>
      <c r="AF8" s="293" t="s">
        <v>38</v>
      </c>
      <c r="AG8" s="293" t="s">
        <v>38</v>
      </c>
      <c r="AH8" s="293"/>
      <c r="AI8" s="293"/>
      <c r="AJ8" s="293"/>
      <c r="AK8" s="293"/>
      <c r="AL8" s="295"/>
      <c r="AM8" s="293"/>
      <c r="AN8" s="293"/>
      <c r="AO8" s="293"/>
      <c r="AP8" s="293"/>
      <c r="AQ8" s="325"/>
    </row>
    <row r="9" spans="1:43" ht="63" hidden="1" customHeight="1" x14ac:dyDescent="0.25">
      <c r="A9" s="293"/>
      <c r="B9" s="293"/>
      <c r="C9" s="293"/>
      <c r="D9" s="293"/>
      <c r="E9" s="293"/>
      <c r="F9" s="293"/>
      <c r="G9" s="293"/>
      <c r="H9" s="293"/>
      <c r="I9" s="293"/>
      <c r="J9" s="227" t="s">
        <v>39</v>
      </c>
      <c r="K9" s="227" t="s">
        <v>40</v>
      </c>
      <c r="L9" s="227" t="s">
        <v>39</v>
      </c>
      <c r="M9" s="227" t="s">
        <v>40</v>
      </c>
      <c r="N9" s="227" t="s">
        <v>39</v>
      </c>
      <c r="O9" s="227" t="s">
        <v>40</v>
      </c>
      <c r="P9" s="227" t="s">
        <v>39</v>
      </c>
      <c r="Q9" s="227" t="s">
        <v>40</v>
      </c>
      <c r="R9" s="227" t="s">
        <v>39</v>
      </c>
      <c r="S9" s="227" t="s">
        <v>40</v>
      </c>
      <c r="T9" s="227" t="s">
        <v>39</v>
      </c>
      <c r="U9" s="227" t="s">
        <v>40</v>
      </c>
      <c r="V9" s="227" t="s">
        <v>39</v>
      </c>
      <c r="W9" s="227" t="s">
        <v>40</v>
      </c>
      <c r="X9" s="227" t="s">
        <v>39</v>
      </c>
      <c r="Y9" s="227" t="s">
        <v>40</v>
      </c>
      <c r="Z9" s="227" t="s">
        <v>39</v>
      </c>
      <c r="AA9" s="227" t="s">
        <v>40</v>
      </c>
      <c r="AB9" s="227" t="s">
        <v>39</v>
      </c>
      <c r="AC9" s="227" t="s">
        <v>40</v>
      </c>
      <c r="AD9" s="227" t="s">
        <v>39</v>
      </c>
      <c r="AE9" s="227" t="s">
        <v>40</v>
      </c>
      <c r="AF9" s="227" t="s">
        <v>39</v>
      </c>
      <c r="AG9" s="227" t="s">
        <v>40</v>
      </c>
      <c r="AH9" s="293"/>
      <c r="AI9" s="293"/>
      <c r="AJ9" s="293"/>
      <c r="AK9" s="293"/>
      <c r="AL9" s="296"/>
      <c r="AM9" s="293"/>
      <c r="AN9" s="293"/>
      <c r="AO9" s="293"/>
      <c r="AP9" s="293"/>
      <c r="AQ9" s="325"/>
    </row>
    <row r="10" spans="1:43" s="46" customFormat="1" ht="105" hidden="1" customHeight="1" x14ac:dyDescent="0.25">
      <c r="A10" s="42" t="s">
        <v>41</v>
      </c>
      <c r="B10" s="43" t="s">
        <v>42</v>
      </c>
      <c r="C10" s="43">
        <v>526</v>
      </c>
      <c r="D10" s="226" t="s">
        <v>43</v>
      </c>
      <c r="E10" s="226" t="s">
        <v>44</v>
      </c>
      <c r="F10" s="23">
        <v>44593</v>
      </c>
      <c r="G10" s="23">
        <v>44620</v>
      </c>
      <c r="H10" s="271">
        <f>+I10+I11+I12+I13</f>
        <v>1</v>
      </c>
      <c r="I10" s="225">
        <v>0.2</v>
      </c>
      <c r="J10" s="225"/>
      <c r="K10" s="225"/>
      <c r="L10" s="225">
        <v>1</v>
      </c>
      <c r="M10" s="225"/>
      <c r="N10" s="225"/>
      <c r="O10" s="225"/>
      <c r="P10" s="225"/>
      <c r="Q10" s="225"/>
      <c r="R10" s="225"/>
      <c r="S10" s="225"/>
      <c r="T10" s="225"/>
      <c r="U10" s="225"/>
      <c r="V10" s="225"/>
      <c r="W10" s="225"/>
      <c r="X10" s="225"/>
      <c r="Y10" s="225"/>
      <c r="Z10" s="225"/>
      <c r="AA10" s="225"/>
      <c r="AB10" s="225"/>
      <c r="AC10" s="225"/>
      <c r="AD10" s="225"/>
      <c r="AE10" s="225"/>
      <c r="AF10" s="225"/>
      <c r="AG10" s="225"/>
      <c r="AH10" s="225">
        <f>+J10+L10+N10+P10+R10+T10+V10+X10+Z10+AB10+AD10+AF10</f>
        <v>1</v>
      </c>
      <c r="AI10" s="44">
        <f>+K10+M10+O10+Q10+S10+U10+W10+Y10+AA10+AC10+AE10+AG10</f>
        <v>0</v>
      </c>
      <c r="AJ10" s="226" t="s">
        <v>45</v>
      </c>
      <c r="AK10" s="290">
        <v>1</v>
      </c>
      <c r="AL10" s="269">
        <v>2153221339</v>
      </c>
      <c r="AM10" s="223" t="s">
        <v>46</v>
      </c>
      <c r="AN10" s="223" t="s">
        <v>47</v>
      </c>
      <c r="AO10" s="25" t="s">
        <v>48</v>
      </c>
      <c r="AP10" s="25" t="s">
        <v>49</v>
      </c>
      <c r="AQ10" s="72"/>
    </row>
    <row r="11" spans="1:43" s="46" customFormat="1" ht="93" hidden="1" customHeight="1" x14ac:dyDescent="0.25">
      <c r="A11" s="42" t="s">
        <v>41</v>
      </c>
      <c r="B11" s="43" t="s">
        <v>42</v>
      </c>
      <c r="C11" s="43">
        <v>526</v>
      </c>
      <c r="D11" s="226" t="s">
        <v>43</v>
      </c>
      <c r="E11" s="226" t="s">
        <v>50</v>
      </c>
      <c r="F11" s="23">
        <v>44621</v>
      </c>
      <c r="G11" s="23">
        <v>44895</v>
      </c>
      <c r="H11" s="271"/>
      <c r="I11" s="225">
        <v>0.4</v>
      </c>
      <c r="J11" s="225"/>
      <c r="K11" s="225"/>
      <c r="L11" s="225"/>
      <c r="M11" s="225"/>
      <c r="N11" s="225">
        <v>0.1</v>
      </c>
      <c r="O11" s="225"/>
      <c r="P11" s="225">
        <v>0.05</v>
      </c>
      <c r="Q11" s="225"/>
      <c r="R11" s="225">
        <v>0.05</v>
      </c>
      <c r="S11" s="225"/>
      <c r="T11" s="225">
        <v>0.1</v>
      </c>
      <c r="U11" s="225"/>
      <c r="V11" s="225">
        <v>0.15</v>
      </c>
      <c r="W11" s="225"/>
      <c r="X11" s="225">
        <v>0.15</v>
      </c>
      <c r="Y11" s="225"/>
      <c r="Z11" s="225">
        <v>0.15</v>
      </c>
      <c r="AA11" s="225"/>
      <c r="AB11" s="225">
        <v>0.15</v>
      </c>
      <c r="AC11" s="225"/>
      <c r="AD11" s="225">
        <v>0.1</v>
      </c>
      <c r="AE11" s="225"/>
      <c r="AF11" s="225"/>
      <c r="AG11" s="225"/>
      <c r="AH11" s="225">
        <f t="shared" ref="AH11:AI22" si="0">+J11+L11+N11+P11+R11+T11+V11+X11+Z11+AB11+AD11+AF11</f>
        <v>1.0000000000000002</v>
      </c>
      <c r="AI11" s="44">
        <f t="shared" si="0"/>
        <v>0</v>
      </c>
      <c r="AJ11" s="226" t="s">
        <v>51</v>
      </c>
      <c r="AK11" s="291"/>
      <c r="AL11" s="270"/>
      <c r="AM11" s="223" t="s">
        <v>46</v>
      </c>
      <c r="AN11" s="25" t="s">
        <v>48</v>
      </c>
      <c r="AO11" s="223" t="s">
        <v>47</v>
      </c>
      <c r="AP11" s="25" t="s">
        <v>49</v>
      </c>
      <c r="AQ11" s="72"/>
    </row>
    <row r="12" spans="1:43" s="46" customFormat="1" ht="68.25" hidden="1" customHeight="1" x14ac:dyDescent="0.25">
      <c r="A12" s="42" t="s">
        <v>41</v>
      </c>
      <c r="B12" s="43" t="s">
        <v>42</v>
      </c>
      <c r="C12" s="43">
        <v>526</v>
      </c>
      <c r="D12" s="226" t="s">
        <v>43</v>
      </c>
      <c r="E12" s="226" t="s">
        <v>52</v>
      </c>
      <c r="F12" s="23">
        <v>44621</v>
      </c>
      <c r="G12" s="23">
        <v>44910</v>
      </c>
      <c r="H12" s="271"/>
      <c r="I12" s="225">
        <v>0.2</v>
      </c>
      <c r="J12" s="225"/>
      <c r="K12" s="225"/>
      <c r="L12" s="225"/>
      <c r="M12" s="225"/>
      <c r="N12" s="225">
        <v>0.1</v>
      </c>
      <c r="O12" s="225"/>
      <c r="P12" s="225"/>
      <c r="Q12" s="225"/>
      <c r="R12" s="225"/>
      <c r="S12" s="225"/>
      <c r="T12" s="225">
        <v>0.3</v>
      </c>
      <c r="U12" s="225"/>
      <c r="V12" s="225"/>
      <c r="W12" s="225"/>
      <c r="X12" s="225"/>
      <c r="Y12" s="225"/>
      <c r="Z12" s="225">
        <v>0.3</v>
      </c>
      <c r="AA12" s="225"/>
      <c r="AB12" s="225"/>
      <c r="AC12" s="225"/>
      <c r="AD12" s="225"/>
      <c r="AE12" s="225"/>
      <c r="AF12" s="225">
        <v>0.3</v>
      </c>
      <c r="AG12" s="225"/>
      <c r="AH12" s="225">
        <f t="shared" si="0"/>
        <v>1</v>
      </c>
      <c r="AI12" s="44">
        <f t="shared" si="0"/>
        <v>0</v>
      </c>
      <c r="AJ12" s="226" t="s">
        <v>53</v>
      </c>
      <c r="AK12" s="291"/>
      <c r="AL12" s="270"/>
      <c r="AM12" s="223" t="s">
        <v>46</v>
      </c>
      <c r="AN12" s="25" t="s">
        <v>48</v>
      </c>
      <c r="AO12" s="223" t="s">
        <v>47</v>
      </c>
      <c r="AP12" s="25" t="s">
        <v>49</v>
      </c>
      <c r="AQ12" s="72"/>
    </row>
    <row r="13" spans="1:43" s="46" customFormat="1" ht="83.25" hidden="1" customHeight="1" x14ac:dyDescent="0.25">
      <c r="A13" s="42" t="s">
        <v>41</v>
      </c>
      <c r="B13" s="43" t="s">
        <v>42</v>
      </c>
      <c r="C13" s="43">
        <v>526</v>
      </c>
      <c r="D13" s="226" t="s">
        <v>43</v>
      </c>
      <c r="E13" s="226" t="s">
        <v>54</v>
      </c>
      <c r="F13" s="23">
        <v>44743</v>
      </c>
      <c r="G13" s="23">
        <v>44910</v>
      </c>
      <c r="H13" s="271"/>
      <c r="I13" s="225">
        <v>0.2</v>
      </c>
      <c r="J13" s="225"/>
      <c r="K13" s="225"/>
      <c r="L13" s="225"/>
      <c r="M13" s="225"/>
      <c r="N13" s="225"/>
      <c r="O13" s="225"/>
      <c r="P13" s="225"/>
      <c r="Q13" s="225"/>
      <c r="R13" s="225"/>
      <c r="S13" s="225"/>
      <c r="T13" s="225"/>
      <c r="U13" s="225"/>
      <c r="V13" s="225">
        <v>0.5</v>
      </c>
      <c r="W13" s="225"/>
      <c r="X13" s="225"/>
      <c r="Y13" s="225"/>
      <c r="Z13" s="225"/>
      <c r="AA13" s="225"/>
      <c r="AB13" s="225"/>
      <c r="AC13" s="225"/>
      <c r="AD13" s="225"/>
      <c r="AE13" s="225"/>
      <c r="AF13" s="225">
        <v>0.5</v>
      </c>
      <c r="AG13" s="225"/>
      <c r="AH13" s="225">
        <f t="shared" si="0"/>
        <v>1</v>
      </c>
      <c r="AI13" s="44">
        <f t="shared" si="0"/>
        <v>0</v>
      </c>
      <c r="AJ13" s="226" t="s">
        <v>55</v>
      </c>
      <c r="AK13" s="292"/>
      <c r="AL13" s="277"/>
      <c r="AM13" s="223" t="s">
        <v>46</v>
      </c>
      <c r="AN13" s="223" t="s">
        <v>47</v>
      </c>
      <c r="AO13" s="25" t="s">
        <v>48</v>
      </c>
      <c r="AP13" s="25" t="s">
        <v>49</v>
      </c>
      <c r="AQ13" s="72"/>
    </row>
    <row r="14" spans="1:43" s="184" customFormat="1" ht="84.75" hidden="1" customHeight="1" x14ac:dyDescent="0.25">
      <c r="A14" s="177" t="s">
        <v>41</v>
      </c>
      <c r="B14" s="178" t="s">
        <v>42</v>
      </c>
      <c r="C14" s="178">
        <v>527</v>
      </c>
      <c r="D14" s="230" t="s">
        <v>56</v>
      </c>
      <c r="E14" s="230" t="s">
        <v>57</v>
      </c>
      <c r="F14" s="169">
        <v>44743</v>
      </c>
      <c r="G14" s="169">
        <v>44834</v>
      </c>
      <c r="H14" s="271">
        <f>+I14+I15+I16+I17+I18+I19+I20+I21+I22</f>
        <v>0.99999999999999989</v>
      </c>
      <c r="I14" s="225">
        <v>0.1</v>
      </c>
      <c r="J14" s="225"/>
      <c r="K14" s="225"/>
      <c r="L14" s="225"/>
      <c r="M14" s="225"/>
      <c r="N14" s="225"/>
      <c r="O14" s="225"/>
      <c r="P14" s="225"/>
      <c r="Q14" s="225"/>
      <c r="R14" s="225"/>
      <c r="S14" s="225"/>
      <c r="T14" s="225">
        <v>0.33</v>
      </c>
      <c r="U14" s="225"/>
      <c r="V14" s="225">
        <v>0.33</v>
      </c>
      <c r="W14" s="225"/>
      <c r="X14" s="225">
        <v>0.34</v>
      </c>
      <c r="Y14" s="225"/>
      <c r="Z14" s="225"/>
      <c r="AA14" s="225"/>
      <c r="AB14" s="225"/>
      <c r="AC14" s="225"/>
      <c r="AD14" s="225"/>
      <c r="AE14" s="225"/>
      <c r="AF14" s="225"/>
      <c r="AG14" s="225"/>
      <c r="AH14" s="225">
        <f t="shared" si="0"/>
        <v>1</v>
      </c>
      <c r="AI14" s="170">
        <f t="shared" si="0"/>
        <v>0</v>
      </c>
      <c r="AJ14" s="230" t="s">
        <v>58</v>
      </c>
      <c r="AK14" s="276">
        <v>1</v>
      </c>
      <c r="AL14" s="269">
        <v>1048640000</v>
      </c>
      <c r="AM14" s="229" t="s">
        <v>59</v>
      </c>
      <c r="AN14" s="229" t="s">
        <v>60</v>
      </c>
      <c r="AO14" s="25" t="s">
        <v>48</v>
      </c>
      <c r="AP14" s="25" t="s">
        <v>49</v>
      </c>
      <c r="AQ14" s="185"/>
    </row>
    <row r="15" spans="1:43" s="184" customFormat="1" ht="90.75" hidden="1" customHeight="1" x14ac:dyDescent="0.25">
      <c r="A15" s="177" t="s">
        <v>41</v>
      </c>
      <c r="B15" s="178" t="s">
        <v>42</v>
      </c>
      <c r="C15" s="178">
        <v>527</v>
      </c>
      <c r="D15" s="230" t="s">
        <v>56</v>
      </c>
      <c r="E15" s="230" t="s">
        <v>61</v>
      </c>
      <c r="F15" s="169">
        <v>44593</v>
      </c>
      <c r="G15" s="169">
        <v>44773</v>
      </c>
      <c r="H15" s="271"/>
      <c r="I15" s="225">
        <v>0.2</v>
      </c>
      <c r="J15" s="225"/>
      <c r="K15" s="225"/>
      <c r="L15" s="225">
        <v>0.05</v>
      </c>
      <c r="M15" s="225"/>
      <c r="N15" s="225">
        <v>0.15</v>
      </c>
      <c r="O15" s="225"/>
      <c r="P15" s="225">
        <v>0.2</v>
      </c>
      <c r="Q15" s="225"/>
      <c r="R15" s="225">
        <v>0.2</v>
      </c>
      <c r="S15" s="225"/>
      <c r="T15" s="225">
        <v>0.2</v>
      </c>
      <c r="U15" s="225"/>
      <c r="V15" s="225">
        <v>0.2</v>
      </c>
      <c r="W15" s="225"/>
      <c r="X15" s="225"/>
      <c r="Y15" s="225"/>
      <c r="Z15" s="225"/>
      <c r="AA15" s="225"/>
      <c r="AB15" s="225"/>
      <c r="AC15" s="225"/>
      <c r="AD15" s="225"/>
      <c r="AE15" s="225"/>
      <c r="AF15" s="225"/>
      <c r="AG15" s="225"/>
      <c r="AH15" s="225">
        <f t="shared" si="0"/>
        <v>1</v>
      </c>
      <c r="AI15" s="170">
        <f t="shared" si="0"/>
        <v>0</v>
      </c>
      <c r="AJ15" s="230" t="s">
        <v>62</v>
      </c>
      <c r="AK15" s="276"/>
      <c r="AL15" s="270"/>
      <c r="AM15" s="229" t="s">
        <v>59</v>
      </c>
      <c r="AN15" s="229" t="s">
        <v>60</v>
      </c>
      <c r="AO15" s="25" t="s">
        <v>48</v>
      </c>
      <c r="AP15" s="25" t="s">
        <v>49</v>
      </c>
      <c r="AQ15" s="185"/>
    </row>
    <row r="16" spans="1:43" s="184" customFormat="1" ht="72" hidden="1" customHeight="1" x14ac:dyDescent="0.25">
      <c r="A16" s="177" t="s">
        <v>41</v>
      </c>
      <c r="B16" s="178" t="s">
        <v>42</v>
      </c>
      <c r="C16" s="178">
        <v>527</v>
      </c>
      <c r="D16" s="230" t="s">
        <v>56</v>
      </c>
      <c r="E16" s="230" t="s">
        <v>63</v>
      </c>
      <c r="F16" s="169">
        <v>44621</v>
      </c>
      <c r="G16" s="169">
        <v>44773</v>
      </c>
      <c r="H16" s="271"/>
      <c r="I16" s="225">
        <v>0.1</v>
      </c>
      <c r="J16" s="225"/>
      <c r="K16" s="225"/>
      <c r="L16" s="225"/>
      <c r="M16" s="225"/>
      <c r="N16" s="225"/>
      <c r="O16" s="225"/>
      <c r="P16" s="225"/>
      <c r="Q16" s="225"/>
      <c r="R16" s="225"/>
      <c r="S16" s="225"/>
      <c r="T16" s="225"/>
      <c r="U16" s="225"/>
      <c r="V16" s="225">
        <v>1</v>
      </c>
      <c r="W16" s="225"/>
      <c r="X16" s="225"/>
      <c r="Y16" s="225"/>
      <c r="Z16" s="225"/>
      <c r="AA16" s="225"/>
      <c r="AB16" s="225"/>
      <c r="AC16" s="225"/>
      <c r="AD16" s="225"/>
      <c r="AE16" s="225"/>
      <c r="AF16" s="225"/>
      <c r="AG16" s="225"/>
      <c r="AH16" s="225">
        <f t="shared" si="0"/>
        <v>1</v>
      </c>
      <c r="AI16" s="170">
        <f t="shared" si="0"/>
        <v>0</v>
      </c>
      <c r="AJ16" s="230" t="s">
        <v>64</v>
      </c>
      <c r="AK16" s="276"/>
      <c r="AL16" s="270"/>
      <c r="AM16" s="229" t="s">
        <v>59</v>
      </c>
      <c r="AN16" s="229" t="s">
        <v>60</v>
      </c>
      <c r="AO16" s="25" t="s">
        <v>48</v>
      </c>
      <c r="AP16" s="25" t="s">
        <v>49</v>
      </c>
      <c r="AQ16" s="185"/>
    </row>
    <row r="17" spans="1:43" s="184" customFormat="1" ht="72" hidden="1" customHeight="1" x14ac:dyDescent="0.25">
      <c r="A17" s="177" t="s">
        <v>41</v>
      </c>
      <c r="B17" s="178" t="s">
        <v>42</v>
      </c>
      <c r="C17" s="178">
        <v>527</v>
      </c>
      <c r="D17" s="230" t="s">
        <v>56</v>
      </c>
      <c r="E17" s="230" t="s">
        <v>65</v>
      </c>
      <c r="F17" s="169">
        <v>44713</v>
      </c>
      <c r="G17" s="169">
        <v>44773</v>
      </c>
      <c r="H17" s="271"/>
      <c r="I17" s="225">
        <v>0.1</v>
      </c>
      <c r="J17" s="225"/>
      <c r="K17" s="225"/>
      <c r="L17" s="225"/>
      <c r="M17" s="225"/>
      <c r="N17" s="225"/>
      <c r="O17" s="225"/>
      <c r="P17" s="225"/>
      <c r="Q17" s="225"/>
      <c r="R17" s="225"/>
      <c r="S17" s="225"/>
      <c r="T17" s="225">
        <v>0.5</v>
      </c>
      <c r="U17" s="225"/>
      <c r="V17" s="225">
        <v>0.5</v>
      </c>
      <c r="W17" s="225"/>
      <c r="X17" s="225"/>
      <c r="Y17" s="225"/>
      <c r="Z17" s="225"/>
      <c r="AA17" s="225"/>
      <c r="AB17" s="225"/>
      <c r="AC17" s="225"/>
      <c r="AD17" s="225"/>
      <c r="AE17" s="225"/>
      <c r="AF17" s="225"/>
      <c r="AG17" s="225"/>
      <c r="AH17" s="225">
        <f t="shared" si="0"/>
        <v>1</v>
      </c>
      <c r="AI17" s="170">
        <f t="shared" si="0"/>
        <v>0</v>
      </c>
      <c r="AJ17" s="230" t="s">
        <v>66</v>
      </c>
      <c r="AK17" s="276"/>
      <c r="AL17" s="270"/>
      <c r="AM17" s="229" t="s">
        <v>59</v>
      </c>
      <c r="AN17" s="229" t="s">
        <v>60</v>
      </c>
      <c r="AO17" s="25" t="s">
        <v>48</v>
      </c>
      <c r="AP17" s="25" t="s">
        <v>49</v>
      </c>
      <c r="AQ17" s="185"/>
    </row>
    <row r="18" spans="1:43" s="183" customFormat="1" ht="65.25" hidden="1" customHeight="1" x14ac:dyDescent="0.25">
      <c r="A18" s="167" t="s">
        <v>41</v>
      </c>
      <c r="B18" s="236" t="s">
        <v>42</v>
      </c>
      <c r="C18" s="236">
        <v>527</v>
      </c>
      <c r="D18" s="230" t="s">
        <v>56</v>
      </c>
      <c r="E18" s="230" t="s">
        <v>67</v>
      </c>
      <c r="F18" s="169">
        <v>44743</v>
      </c>
      <c r="G18" s="169">
        <v>44865</v>
      </c>
      <c r="H18" s="271"/>
      <c r="I18" s="225">
        <v>0.1</v>
      </c>
      <c r="J18" s="225"/>
      <c r="K18" s="225"/>
      <c r="L18" s="225"/>
      <c r="M18" s="225"/>
      <c r="N18" s="225"/>
      <c r="O18" s="225"/>
      <c r="P18" s="225"/>
      <c r="Q18" s="225"/>
      <c r="R18" s="225"/>
      <c r="S18" s="225"/>
      <c r="T18" s="225"/>
      <c r="U18" s="225"/>
      <c r="V18" s="225">
        <v>0.25</v>
      </c>
      <c r="W18" s="225"/>
      <c r="X18" s="225">
        <v>0.25</v>
      </c>
      <c r="Y18" s="225"/>
      <c r="Z18" s="225">
        <v>0.25</v>
      </c>
      <c r="AA18" s="225"/>
      <c r="AB18" s="225">
        <v>0.25</v>
      </c>
      <c r="AC18" s="225"/>
      <c r="AD18" s="225"/>
      <c r="AE18" s="225"/>
      <c r="AF18" s="225"/>
      <c r="AG18" s="225"/>
      <c r="AH18" s="225">
        <f t="shared" si="0"/>
        <v>1</v>
      </c>
      <c r="AI18" s="170">
        <f t="shared" si="0"/>
        <v>0</v>
      </c>
      <c r="AJ18" s="230" t="s">
        <v>68</v>
      </c>
      <c r="AK18" s="276"/>
      <c r="AL18" s="270"/>
      <c r="AM18" s="229" t="s">
        <v>59</v>
      </c>
      <c r="AN18" s="229" t="s">
        <v>60</v>
      </c>
      <c r="AO18" s="25" t="s">
        <v>48</v>
      </c>
      <c r="AP18" s="25" t="s">
        <v>49</v>
      </c>
      <c r="AQ18" s="263"/>
    </row>
    <row r="19" spans="1:43" s="184" customFormat="1" ht="66" hidden="1" customHeight="1" x14ac:dyDescent="0.25">
      <c r="A19" s="177" t="s">
        <v>41</v>
      </c>
      <c r="B19" s="178" t="s">
        <v>42</v>
      </c>
      <c r="C19" s="178">
        <v>527</v>
      </c>
      <c r="D19" s="230" t="s">
        <v>56</v>
      </c>
      <c r="E19" s="230" t="s">
        <v>69</v>
      </c>
      <c r="F19" s="169">
        <v>44835</v>
      </c>
      <c r="G19" s="169">
        <v>44895</v>
      </c>
      <c r="H19" s="271"/>
      <c r="I19" s="225">
        <v>0.1</v>
      </c>
      <c r="J19" s="225"/>
      <c r="K19" s="225"/>
      <c r="L19" s="225"/>
      <c r="M19" s="225"/>
      <c r="N19" s="225"/>
      <c r="O19" s="225"/>
      <c r="P19" s="225"/>
      <c r="Q19" s="225"/>
      <c r="R19" s="225"/>
      <c r="S19" s="225"/>
      <c r="T19" s="225"/>
      <c r="U19" s="225"/>
      <c r="V19" s="225"/>
      <c r="W19" s="225"/>
      <c r="X19" s="225"/>
      <c r="Y19" s="225"/>
      <c r="Z19" s="225"/>
      <c r="AA19" s="225"/>
      <c r="AB19" s="225">
        <v>0.5</v>
      </c>
      <c r="AC19" s="225"/>
      <c r="AD19" s="225">
        <v>0.5</v>
      </c>
      <c r="AE19" s="225"/>
      <c r="AF19" s="225"/>
      <c r="AG19" s="225"/>
      <c r="AH19" s="225">
        <f t="shared" si="0"/>
        <v>1</v>
      </c>
      <c r="AI19" s="170">
        <f t="shared" si="0"/>
        <v>0</v>
      </c>
      <c r="AJ19" s="230" t="s">
        <v>70</v>
      </c>
      <c r="AK19" s="276"/>
      <c r="AL19" s="270"/>
      <c r="AM19" s="229" t="s">
        <v>59</v>
      </c>
      <c r="AN19" s="229" t="s">
        <v>60</v>
      </c>
      <c r="AO19" s="25" t="s">
        <v>48</v>
      </c>
      <c r="AP19" s="25" t="s">
        <v>49</v>
      </c>
      <c r="AQ19" s="185"/>
    </row>
    <row r="20" spans="1:43" s="184" customFormat="1" ht="70.5" hidden="1" customHeight="1" x14ac:dyDescent="0.25">
      <c r="A20" s="177" t="s">
        <v>41</v>
      </c>
      <c r="B20" s="178" t="s">
        <v>42</v>
      </c>
      <c r="C20" s="178">
        <v>527</v>
      </c>
      <c r="D20" s="230" t="s">
        <v>56</v>
      </c>
      <c r="E20" s="230" t="s">
        <v>71</v>
      </c>
      <c r="F20" s="169">
        <v>44743</v>
      </c>
      <c r="G20" s="169">
        <v>44895</v>
      </c>
      <c r="H20" s="271"/>
      <c r="I20" s="225">
        <v>0.1</v>
      </c>
      <c r="J20" s="225"/>
      <c r="K20" s="225"/>
      <c r="L20" s="225"/>
      <c r="M20" s="225"/>
      <c r="N20" s="225"/>
      <c r="O20" s="225"/>
      <c r="P20" s="225"/>
      <c r="Q20" s="225"/>
      <c r="R20" s="225"/>
      <c r="S20" s="225"/>
      <c r="T20" s="225"/>
      <c r="U20" s="225"/>
      <c r="V20" s="225">
        <v>0.2</v>
      </c>
      <c r="W20" s="225"/>
      <c r="X20" s="225">
        <v>0.2</v>
      </c>
      <c r="Y20" s="225"/>
      <c r="Z20" s="225">
        <v>0.2</v>
      </c>
      <c r="AA20" s="225"/>
      <c r="AB20" s="225">
        <v>0.2</v>
      </c>
      <c r="AC20" s="225"/>
      <c r="AD20" s="225">
        <v>0.2</v>
      </c>
      <c r="AE20" s="225"/>
      <c r="AF20" s="225"/>
      <c r="AG20" s="225"/>
      <c r="AH20" s="225">
        <f t="shared" si="0"/>
        <v>1</v>
      </c>
      <c r="AI20" s="170">
        <f t="shared" si="0"/>
        <v>0</v>
      </c>
      <c r="AJ20" s="230" t="s">
        <v>72</v>
      </c>
      <c r="AK20" s="276"/>
      <c r="AL20" s="270"/>
      <c r="AM20" s="229" t="s">
        <v>73</v>
      </c>
      <c r="AN20" s="229" t="s">
        <v>74</v>
      </c>
      <c r="AO20" s="25" t="s">
        <v>48</v>
      </c>
      <c r="AP20" s="25" t="s">
        <v>49</v>
      </c>
      <c r="AQ20" s="185"/>
    </row>
    <row r="21" spans="1:43" s="184" customFormat="1" ht="84" hidden="1" customHeight="1" x14ac:dyDescent="0.25">
      <c r="A21" s="177" t="s">
        <v>41</v>
      </c>
      <c r="B21" s="178" t="s">
        <v>42</v>
      </c>
      <c r="C21" s="178">
        <v>527</v>
      </c>
      <c r="D21" s="230" t="s">
        <v>56</v>
      </c>
      <c r="E21" s="230" t="s">
        <v>75</v>
      </c>
      <c r="F21" s="169">
        <v>44593</v>
      </c>
      <c r="G21" s="169">
        <v>44895</v>
      </c>
      <c r="H21" s="271"/>
      <c r="I21" s="225">
        <v>0.1</v>
      </c>
      <c r="J21" s="225"/>
      <c r="K21" s="225"/>
      <c r="L21" s="225">
        <v>0.1</v>
      </c>
      <c r="M21" s="225"/>
      <c r="N21" s="225">
        <v>0.1</v>
      </c>
      <c r="O21" s="225"/>
      <c r="P21" s="225">
        <v>0.1</v>
      </c>
      <c r="Q21" s="225"/>
      <c r="R21" s="225">
        <v>0.1</v>
      </c>
      <c r="S21" s="225"/>
      <c r="T21" s="225">
        <v>0.1</v>
      </c>
      <c r="U21" s="225"/>
      <c r="V21" s="225">
        <v>0.1</v>
      </c>
      <c r="W21" s="225"/>
      <c r="X21" s="225">
        <v>0.1</v>
      </c>
      <c r="Y21" s="225"/>
      <c r="Z21" s="225">
        <v>0.1</v>
      </c>
      <c r="AA21" s="225"/>
      <c r="AB21" s="225">
        <v>0.1</v>
      </c>
      <c r="AC21" s="225"/>
      <c r="AD21" s="225">
        <v>0.1</v>
      </c>
      <c r="AE21" s="225"/>
      <c r="AF21" s="225"/>
      <c r="AG21" s="225"/>
      <c r="AH21" s="225">
        <f t="shared" si="0"/>
        <v>0.99999999999999989</v>
      </c>
      <c r="AI21" s="170">
        <f t="shared" si="0"/>
        <v>0</v>
      </c>
      <c r="AJ21" s="230" t="s">
        <v>76</v>
      </c>
      <c r="AK21" s="276"/>
      <c r="AL21" s="270"/>
      <c r="AM21" s="229" t="s">
        <v>73</v>
      </c>
      <c r="AN21" s="229" t="s">
        <v>74</v>
      </c>
      <c r="AO21" s="25" t="s">
        <v>48</v>
      </c>
      <c r="AP21" s="25" t="s">
        <v>49</v>
      </c>
      <c r="AQ21" s="185"/>
    </row>
    <row r="22" spans="1:43" s="184" customFormat="1" ht="91.5" hidden="1" customHeight="1" x14ac:dyDescent="0.25">
      <c r="A22" s="177" t="s">
        <v>41</v>
      </c>
      <c r="B22" s="178" t="s">
        <v>42</v>
      </c>
      <c r="C22" s="178">
        <v>527</v>
      </c>
      <c r="D22" s="230" t="s">
        <v>56</v>
      </c>
      <c r="E22" s="230" t="s">
        <v>77</v>
      </c>
      <c r="F22" s="169">
        <v>44562</v>
      </c>
      <c r="G22" s="169">
        <v>44773</v>
      </c>
      <c r="H22" s="271"/>
      <c r="I22" s="225">
        <v>0.1</v>
      </c>
      <c r="J22" s="225">
        <v>0.15</v>
      </c>
      <c r="K22" s="225"/>
      <c r="L22" s="225">
        <v>0.15</v>
      </c>
      <c r="M22" s="225"/>
      <c r="N22" s="225">
        <v>0.15</v>
      </c>
      <c r="O22" s="225"/>
      <c r="P22" s="225">
        <v>0.15</v>
      </c>
      <c r="Q22" s="225"/>
      <c r="R22" s="225">
        <v>0.15</v>
      </c>
      <c r="S22" s="225"/>
      <c r="T22" s="225">
        <v>0.15</v>
      </c>
      <c r="U22" s="225"/>
      <c r="V22" s="225">
        <v>0.1</v>
      </c>
      <c r="W22" s="225"/>
      <c r="X22" s="225"/>
      <c r="Y22" s="225"/>
      <c r="Z22" s="225"/>
      <c r="AA22" s="225"/>
      <c r="AB22" s="225"/>
      <c r="AC22" s="225"/>
      <c r="AD22" s="225"/>
      <c r="AE22" s="225"/>
      <c r="AF22" s="225"/>
      <c r="AG22" s="225"/>
      <c r="AH22" s="225">
        <f t="shared" si="0"/>
        <v>1</v>
      </c>
      <c r="AI22" s="170">
        <f t="shared" si="0"/>
        <v>0</v>
      </c>
      <c r="AJ22" s="230" t="s">
        <v>78</v>
      </c>
      <c r="AK22" s="276"/>
      <c r="AL22" s="277"/>
      <c r="AM22" s="229" t="s">
        <v>73</v>
      </c>
      <c r="AN22" s="229" t="s">
        <v>74</v>
      </c>
      <c r="AO22" s="25" t="s">
        <v>48</v>
      </c>
      <c r="AP22" s="25" t="s">
        <v>49</v>
      </c>
      <c r="AQ22" s="185"/>
    </row>
    <row r="23" spans="1:43" s="184" customFormat="1" ht="81.75" hidden="1" customHeight="1" x14ac:dyDescent="0.25">
      <c r="A23" s="177" t="s">
        <v>41</v>
      </c>
      <c r="B23" s="178" t="s">
        <v>42</v>
      </c>
      <c r="C23" s="178">
        <v>526</v>
      </c>
      <c r="D23" s="289" t="s">
        <v>79</v>
      </c>
      <c r="E23" s="230" t="s">
        <v>80</v>
      </c>
      <c r="F23" s="169">
        <v>44621</v>
      </c>
      <c r="G23" s="169">
        <v>44910</v>
      </c>
      <c r="H23" s="271">
        <f>+I23+I24+I25+I26+I27+I28+I29+I30</f>
        <v>0.99999999999999989</v>
      </c>
      <c r="I23" s="221">
        <v>0.15</v>
      </c>
      <c r="J23" s="225"/>
      <c r="K23" s="225"/>
      <c r="L23" s="225"/>
      <c r="M23" s="225"/>
      <c r="N23" s="225">
        <v>0.2</v>
      </c>
      <c r="O23" s="225"/>
      <c r="P23" s="225"/>
      <c r="Q23" s="225"/>
      <c r="R23" s="225">
        <v>0.2</v>
      </c>
      <c r="S23" s="225"/>
      <c r="T23" s="225"/>
      <c r="U23" s="225"/>
      <c r="V23" s="225">
        <v>0.2</v>
      </c>
      <c r="W23" s="225"/>
      <c r="X23" s="225"/>
      <c r="Y23" s="225"/>
      <c r="Z23" s="225">
        <v>0.2</v>
      </c>
      <c r="AA23" s="225"/>
      <c r="AB23" s="225"/>
      <c r="AC23" s="225"/>
      <c r="AD23" s="225">
        <v>0.2</v>
      </c>
      <c r="AE23" s="225"/>
      <c r="AF23" s="225"/>
      <c r="AG23" s="225"/>
      <c r="AH23" s="225">
        <f>+J23+L23+N23+P23+R23+T23+V23+X23+Z23+AB23+AD23+AF23</f>
        <v>1</v>
      </c>
      <c r="AI23" s="170">
        <f>+K23+M23+O23+Q23+S23+U23+W23+Y23+AA23+AC23+AE23+AG23</f>
        <v>0</v>
      </c>
      <c r="AJ23" s="26" t="s">
        <v>81</v>
      </c>
      <c r="AK23" s="236" t="s">
        <v>82</v>
      </c>
      <c r="AL23" s="236" t="s">
        <v>82</v>
      </c>
      <c r="AM23" s="229" t="s">
        <v>83</v>
      </c>
      <c r="AN23" s="229" t="s">
        <v>74</v>
      </c>
      <c r="AO23" s="25" t="s">
        <v>84</v>
      </c>
      <c r="AP23" s="25" t="s">
        <v>49</v>
      </c>
      <c r="AQ23" s="185"/>
    </row>
    <row r="24" spans="1:43" s="184" customFormat="1" ht="57" hidden="1" customHeight="1" x14ac:dyDescent="0.25">
      <c r="A24" s="177" t="s">
        <v>41</v>
      </c>
      <c r="B24" s="178" t="s">
        <v>42</v>
      </c>
      <c r="C24" s="178">
        <v>526</v>
      </c>
      <c r="D24" s="289"/>
      <c r="E24" s="230" t="s">
        <v>85</v>
      </c>
      <c r="F24" s="169">
        <v>44835</v>
      </c>
      <c r="G24" s="169">
        <v>44865</v>
      </c>
      <c r="H24" s="271"/>
      <c r="I24" s="221">
        <v>0.15</v>
      </c>
      <c r="J24" s="225"/>
      <c r="K24" s="225"/>
      <c r="L24" s="225"/>
      <c r="M24" s="225"/>
      <c r="N24" s="225"/>
      <c r="O24" s="225"/>
      <c r="P24" s="225"/>
      <c r="Q24" s="225"/>
      <c r="R24" s="225"/>
      <c r="S24" s="225"/>
      <c r="T24" s="225"/>
      <c r="U24" s="225"/>
      <c r="V24" s="225"/>
      <c r="W24" s="225"/>
      <c r="X24" s="225"/>
      <c r="Y24" s="225"/>
      <c r="Z24" s="225"/>
      <c r="AA24" s="225"/>
      <c r="AB24" s="225">
        <v>1</v>
      </c>
      <c r="AC24" s="225"/>
      <c r="AD24" s="225"/>
      <c r="AE24" s="225"/>
      <c r="AF24" s="225"/>
      <c r="AG24" s="225"/>
      <c r="AH24" s="225">
        <f t="shared" ref="AH24:AI39" si="1">+J24+L24+N24+P24+R24+T24+V24+X24+Z24+AB24+AD24+AF24</f>
        <v>1</v>
      </c>
      <c r="AI24" s="170">
        <f t="shared" si="1"/>
        <v>0</v>
      </c>
      <c r="AJ24" s="26" t="s">
        <v>86</v>
      </c>
      <c r="AK24" s="236" t="s">
        <v>82</v>
      </c>
      <c r="AL24" s="236" t="s">
        <v>82</v>
      </c>
      <c r="AM24" s="229" t="s">
        <v>83</v>
      </c>
      <c r="AN24" s="229" t="s">
        <v>74</v>
      </c>
      <c r="AO24" s="25" t="s">
        <v>84</v>
      </c>
      <c r="AP24" s="25" t="s">
        <v>49</v>
      </c>
      <c r="AQ24" s="185"/>
    </row>
    <row r="25" spans="1:43" s="184" customFormat="1" ht="81.75" hidden="1" customHeight="1" x14ac:dyDescent="0.25">
      <c r="A25" s="177" t="s">
        <v>41</v>
      </c>
      <c r="B25" s="178" t="s">
        <v>42</v>
      </c>
      <c r="C25" s="178">
        <v>526</v>
      </c>
      <c r="D25" s="289"/>
      <c r="E25" s="230" t="s">
        <v>87</v>
      </c>
      <c r="F25" s="169">
        <v>44621</v>
      </c>
      <c r="G25" s="169">
        <v>44772</v>
      </c>
      <c r="H25" s="271"/>
      <c r="I25" s="221">
        <v>0.15</v>
      </c>
      <c r="J25" s="225"/>
      <c r="K25" s="225"/>
      <c r="L25" s="225"/>
      <c r="M25" s="225"/>
      <c r="N25" s="225">
        <v>0.2</v>
      </c>
      <c r="O25" s="225"/>
      <c r="P25" s="225">
        <v>0.2</v>
      </c>
      <c r="Q25" s="225"/>
      <c r="R25" s="225">
        <v>0.2</v>
      </c>
      <c r="S25" s="225"/>
      <c r="T25" s="225">
        <v>0.2</v>
      </c>
      <c r="U25" s="225"/>
      <c r="V25" s="225">
        <v>0.2</v>
      </c>
      <c r="W25" s="225"/>
      <c r="X25" s="225"/>
      <c r="Y25" s="225"/>
      <c r="Z25" s="225"/>
      <c r="AA25" s="225"/>
      <c r="AB25" s="225"/>
      <c r="AC25" s="225"/>
      <c r="AD25" s="225"/>
      <c r="AE25" s="225"/>
      <c r="AF25" s="225"/>
      <c r="AG25" s="225"/>
      <c r="AH25" s="225">
        <f t="shared" si="1"/>
        <v>1</v>
      </c>
      <c r="AI25" s="170">
        <f t="shared" si="1"/>
        <v>0</v>
      </c>
      <c r="AJ25" s="26" t="s">
        <v>88</v>
      </c>
      <c r="AK25" s="236" t="s">
        <v>82</v>
      </c>
      <c r="AL25" s="236" t="s">
        <v>82</v>
      </c>
      <c r="AM25" s="229" t="s">
        <v>83</v>
      </c>
      <c r="AN25" s="229" t="s">
        <v>74</v>
      </c>
      <c r="AO25" s="25" t="s">
        <v>84</v>
      </c>
      <c r="AP25" s="25" t="s">
        <v>49</v>
      </c>
      <c r="AQ25" s="185"/>
    </row>
    <row r="26" spans="1:43" s="184" customFormat="1" ht="76.5" hidden="1" customHeight="1" x14ac:dyDescent="0.25">
      <c r="A26" s="177" t="s">
        <v>41</v>
      </c>
      <c r="B26" s="178" t="s">
        <v>42</v>
      </c>
      <c r="C26" s="178">
        <v>526</v>
      </c>
      <c r="D26" s="230" t="s">
        <v>89</v>
      </c>
      <c r="E26" s="230" t="s">
        <v>90</v>
      </c>
      <c r="F26" s="169">
        <v>44607</v>
      </c>
      <c r="G26" s="169">
        <v>44742</v>
      </c>
      <c r="H26" s="271"/>
      <c r="I26" s="221">
        <v>0.1</v>
      </c>
      <c r="J26" s="225"/>
      <c r="K26" s="225"/>
      <c r="L26" s="225">
        <v>0.2</v>
      </c>
      <c r="M26" s="225"/>
      <c r="N26" s="225">
        <v>0.2</v>
      </c>
      <c r="O26" s="225"/>
      <c r="P26" s="225">
        <v>0.2</v>
      </c>
      <c r="Q26" s="225"/>
      <c r="R26" s="225">
        <v>0.2</v>
      </c>
      <c r="S26" s="225"/>
      <c r="T26" s="225">
        <v>0.2</v>
      </c>
      <c r="U26" s="225"/>
      <c r="V26" s="225"/>
      <c r="W26" s="225"/>
      <c r="X26" s="225"/>
      <c r="Y26" s="225"/>
      <c r="Z26" s="225"/>
      <c r="AA26" s="225"/>
      <c r="AB26" s="225"/>
      <c r="AC26" s="225"/>
      <c r="AD26" s="225"/>
      <c r="AE26" s="225"/>
      <c r="AF26" s="225"/>
      <c r="AG26" s="225"/>
      <c r="AH26" s="225">
        <f t="shared" si="1"/>
        <v>1</v>
      </c>
      <c r="AI26" s="170">
        <f t="shared" si="1"/>
        <v>0</v>
      </c>
      <c r="AJ26" s="26" t="s">
        <v>91</v>
      </c>
      <c r="AK26" s="236" t="s">
        <v>82</v>
      </c>
      <c r="AL26" s="236" t="s">
        <v>82</v>
      </c>
      <c r="AM26" s="229" t="s">
        <v>83</v>
      </c>
      <c r="AN26" s="229" t="s">
        <v>74</v>
      </c>
      <c r="AO26" s="25" t="s">
        <v>84</v>
      </c>
      <c r="AP26" s="25" t="s">
        <v>49</v>
      </c>
      <c r="AQ26" s="185"/>
    </row>
    <row r="27" spans="1:43" s="184" customFormat="1" ht="60.75" hidden="1" customHeight="1" x14ac:dyDescent="0.25">
      <c r="A27" s="177" t="s">
        <v>41</v>
      </c>
      <c r="B27" s="178" t="s">
        <v>42</v>
      </c>
      <c r="C27" s="178">
        <v>526</v>
      </c>
      <c r="D27" s="230" t="s">
        <v>92</v>
      </c>
      <c r="E27" s="230" t="s">
        <v>93</v>
      </c>
      <c r="F27" s="169">
        <v>44593</v>
      </c>
      <c r="G27" s="169">
        <v>44865</v>
      </c>
      <c r="H27" s="271"/>
      <c r="I27" s="221">
        <v>0.1</v>
      </c>
      <c r="J27" s="225"/>
      <c r="K27" s="225"/>
      <c r="L27" s="225">
        <v>0.2</v>
      </c>
      <c r="M27" s="225"/>
      <c r="N27" s="225"/>
      <c r="O27" s="225"/>
      <c r="P27" s="225">
        <v>0.2</v>
      </c>
      <c r="Q27" s="225"/>
      <c r="R27" s="225"/>
      <c r="S27" s="225"/>
      <c r="T27" s="225">
        <v>0.2</v>
      </c>
      <c r="U27" s="225"/>
      <c r="V27" s="225"/>
      <c r="W27" s="225"/>
      <c r="X27" s="225">
        <v>0.2</v>
      </c>
      <c r="Y27" s="225"/>
      <c r="Z27" s="225"/>
      <c r="AA27" s="225"/>
      <c r="AB27" s="225">
        <v>0.2</v>
      </c>
      <c r="AC27" s="225"/>
      <c r="AD27" s="225"/>
      <c r="AE27" s="225"/>
      <c r="AF27" s="225"/>
      <c r="AG27" s="225"/>
      <c r="AH27" s="225">
        <f t="shared" si="1"/>
        <v>1</v>
      </c>
      <c r="AI27" s="170">
        <f t="shared" si="1"/>
        <v>0</v>
      </c>
      <c r="AJ27" s="26" t="s">
        <v>94</v>
      </c>
      <c r="AK27" s="236" t="s">
        <v>82</v>
      </c>
      <c r="AL27" s="236" t="s">
        <v>82</v>
      </c>
      <c r="AM27" s="229" t="s">
        <v>83</v>
      </c>
      <c r="AN27" s="229" t="s">
        <v>74</v>
      </c>
      <c r="AO27" s="25" t="s">
        <v>84</v>
      </c>
      <c r="AP27" s="25" t="s">
        <v>49</v>
      </c>
      <c r="AQ27" s="185"/>
    </row>
    <row r="28" spans="1:43" s="184" customFormat="1" ht="148.5" hidden="1" customHeight="1" x14ac:dyDescent="0.25">
      <c r="A28" s="177" t="s">
        <v>41</v>
      </c>
      <c r="B28" s="178" t="s">
        <v>42</v>
      </c>
      <c r="C28" s="178">
        <v>526</v>
      </c>
      <c r="D28" s="230" t="s">
        <v>95</v>
      </c>
      <c r="E28" s="230" t="s">
        <v>96</v>
      </c>
      <c r="F28" s="169">
        <v>44593</v>
      </c>
      <c r="G28" s="169">
        <v>44711</v>
      </c>
      <c r="H28" s="271"/>
      <c r="I28" s="221">
        <v>0.1</v>
      </c>
      <c r="J28" s="225"/>
      <c r="K28" s="225"/>
      <c r="L28" s="225">
        <v>0.25</v>
      </c>
      <c r="M28" s="225"/>
      <c r="N28" s="225">
        <v>0.25</v>
      </c>
      <c r="O28" s="225"/>
      <c r="P28" s="225">
        <v>0.25</v>
      </c>
      <c r="Q28" s="225"/>
      <c r="R28" s="225">
        <v>0.25</v>
      </c>
      <c r="S28" s="225"/>
      <c r="T28" s="225"/>
      <c r="U28" s="225"/>
      <c r="V28" s="225"/>
      <c r="W28" s="225"/>
      <c r="X28" s="225"/>
      <c r="Y28" s="225"/>
      <c r="Z28" s="225"/>
      <c r="AA28" s="225"/>
      <c r="AB28" s="225"/>
      <c r="AC28" s="225"/>
      <c r="AD28" s="225"/>
      <c r="AE28" s="225"/>
      <c r="AF28" s="225"/>
      <c r="AG28" s="225"/>
      <c r="AH28" s="225">
        <f t="shared" si="1"/>
        <v>1</v>
      </c>
      <c r="AI28" s="170">
        <f t="shared" si="1"/>
        <v>0</v>
      </c>
      <c r="AJ28" s="26" t="s">
        <v>97</v>
      </c>
      <c r="AK28" s="236" t="s">
        <v>82</v>
      </c>
      <c r="AL28" s="236" t="s">
        <v>82</v>
      </c>
      <c r="AM28" s="229" t="s">
        <v>83</v>
      </c>
      <c r="AN28" s="229" t="s">
        <v>74</v>
      </c>
      <c r="AO28" s="25" t="s">
        <v>84</v>
      </c>
      <c r="AP28" s="25" t="s">
        <v>49</v>
      </c>
      <c r="AQ28" s="185"/>
    </row>
    <row r="29" spans="1:43" s="184" customFormat="1" ht="62.25" hidden="1" customHeight="1" x14ac:dyDescent="0.25">
      <c r="A29" s="177" t="s">
        <v>41</v>
      </c>
      <c r="B29" s="178" t="s">
        <v>42</v>
      </c>
      <c r="C29" s="178">
        <v>526</v>
      </c>
      <c r="D29" s="230" t="s">
        <v>98</v>
      </c>
      <c r="E29" s="230" t="s">
        <v>99</v>
      </c>
      <c r="F29" s="169">
        <v>44652</v>
      </c>
      <c r="G29" s="169">
        <v>44910</v>
      </c>
      <c r="H29" s="271"/>
      <c r="I29" s="221">
        <v>0.1</v>
      </c>
      <c r="J29" s="225"/>
      <c r="K29" s="225"/>
      <c r="L29" s="225"/>
      <c r="M29" s="225"/>
      <c r="N29" s="225"/>
      <c r="O29" s="225"/>
      <c r="P29" s="225">
        <v>0.2</v>
      </c>
      <c r="Q29" s="225"/>
      <c r="R29" s="225"/>
      <c r="S29" s="225"/>
      <c r="T29" s="225">
        <v>0.2</v>
      </c>
      <c r="U29" s="225"/>
      <c r="V29" s="225"/>
      <c r="W29" s="225"/>
      <c r="X29" s="225">
        <v>0.2</v>
      </c>
      <c r="Y29" s="225"/>
      <c r="Z29" s="225"/>
      <c r="AA29" s="225"/>
      <c r="AB29" s="225">
        <v>0.2</v>
      </c>
      <c r="AC29" s="225"/>
      <c r="AD29" s="225"/>
      <c r="AE29" s="225"/>
      <c r="AF29" s="225">
        <v>0.2</v>
      </c>
      <c r="AG29" s="225"/>
      <c r="AH29" s="225">
        <f t="shared" si="1"/>
        <v>1</v>
      </c>
      <c r="AI29" s="170">
        <f t="shared" si="1"/>
        <v>0</v>
      </c>
      <c r="AJ29" s="26" t="s">
        <v>100</v>
      </c>
      <c r="AK29" s="236" t="s">
        <v>82</v>
      </c>
      <c r="AL29" s="236" t="s">
        <v>82</v>
      </c>
      <c r="AM29" s="229" t="s">
        <v>83</v>
      </c>
      <c r="AN29" s="229" t="s">
        <v>74</v>
      </c>
      <c r="AO29" s="25" t="s">
        <v>84</v>
      </c>
      <c r="AP29" s="25" t="s">
        <v>49</v>
      </c>
      <c r="AQ29" s="185"/>
    </row>
    <row r="30" spans="1:43" s="184" customFormat="1" ht="71.25" hidden="1" customHeight="1" x14ac:dyDescent="0.25">
      <c r="A30" s="177" t="s">
        <v>41</v>
      </c>
      <c r="B30" s="178" t="s">
        <v>42</v>
      </c>
      <c r="C30" s="178">
        <v>526</v>
      </c>
      <c r="D30" s="230" t="s">
        <v>101</v>
      </c>
      <c r="E30" s="230" t="s">
        <v>102</v>
      </c>
      <c r="F30" s="169">
        <v>44621</v>
      </c>
      <c r="G30" s="169">
        <v>44926</v>
      </c>
      <c r="H30" s="271"/>
      <c r="I30" s="221">
        <v>0.15</v>
      </c>
      <c r="J30" s="225"/>
      <c r="K30" s="225"/>
      <c r="L30" s="225"/>
      <c r="M30" s="225"/>
      <c r="N30" s="225">
        <v>0.25</v>
      </c>
      <c r="O30" s="225"/>
      <c r="P30" s="225"/>
      <c r="Q30" s="225"/>
      <c r="R30" s="225"/>
      <c r="S30" s="225"/>
      <c r="T30" s="225">
        <v>0.25</v>
      </c>
      <c r="U30" s="225"/>
      <c r="V30" s="225"/>
      <c r="W30" s="225"/>
      <c r="X30" s="225"/>
      <c r="Y30" s="225"/>
      <c r="Z30" s="225">
        <v>0.25</v>
      </c>
      <c r="AA30" s="225"/>
      <c r="AB30" s="225"/>
      <c r="AC30" s="225"/>
      <c r="AD30" s="225"/>
      <c r="AE30" s="225"/>
      <c r="AF30" s="225">
        <v>0.25</v>
      </c>
      <c r="AG30" s="225"/>
      <c r="AH30" s="225">
        <f t="shared" si="1"/>
        <v>1</v>
      </c>
      <c r="AI30" s="170">
        <f t="shared" si="1"/>
        <v>0</v>
      </c>
      <c r="AJ30" s="26" t="s">
        <v>103</v>
      </c>
      <c r="AK30" s="236" t="s">
        <v>82</v>
      </c>
      <c r="AL30" s="236" t="s">
        <v>82</v>
      </c>
      <c r="AM30" s="229" t="s">
        <v>83</v>
      </c>
      <c r="AN30" s="229" t="s">
        <v>74</v>
      </c>
      <c r="AO30" s="25" t="s">
        <v>84</v>
      </c>
      <c r="AP30" s="25" t="s">
        <v>49</v>
      </c>
      <c r="AQ30" s="185"/>
    </row>
    <row r="31" spans="1:43" s="184" customFormat="1" ht="74.25" hidden="1" customHeight="1" x14ac:dyDescent="0.25">
      <c r="A31" s="177" t="s">
        <v>41</v>
      </c>
      <c r="B31" s="178" t="s">
        <v>42</v>
      </c>
      <c r="C31" s="178">
        <v>526</v>
      </c>
      <c r="D31" s="230" t="s">
        <v>104</v>
      </c>
      <c r="E31" s="230" t="s">
        <v>105</v>
      </c>
      <c r="F31" s="169">
        <v>44593</v>
      </c>
      <c r="G31" s="169">
        <v>44620</v>
      </c>
      <c r="H31" s="271">
        <f>SUM(I31:I53)</f>
        <v>1.0000000000000002</v>
      </c>
      <c r="I31" s="221">
        <v>0.05</v>
      </c>
      <c r="J31" s="225"/>
      <c r="K31" s="225"/>
      <c r="L31" s="225">
        <v>1</v>
      </c>
      <c r="M31" s="225"/>
      <c r="N31" s="225"/>
      <c r="O31" s="225"/>
      <c r="P31" s="225"/>
      <c r="Q31" s="225"/>
      <c r="R31" s="225"/>
      <c r="S31" s="225"/>
      <c r="T31" s="225"/>
      <c r="U31" s="225"/>
      <c r="V31" s="225"/>
      <c r="W31" s="225"/>
      <c r="X31" s="225"/>
      <c r="Y31" s="225"/>
      <c r="Z31" s="225"/>
      <c r="AA31" s="225"/>
      <c r="AB31" s="225"/>
      <c r="AC31" s="225"/>
      <c r="AD31" s="225"/>
      <c r="AE31" s="225"/>
      <c r="AF31" s="225"/>
      <c r="AG31" s="225"/>
      <c r="AH31" s="225">
        <f t="shared" si="1"/>
        <v>1</v>
      </c>
      <c r="AI31" s="170">
        <f t="shared" si="1"/>
        <v>0</v>
      </c>
      <c r="AJ31" s="26" t="s">
        <v>106</v>
      </c>
      <c r="AK31" s="236" t="s">
        <v>82</v>
      </c>
      <c r="AL31" s="236" t="s">
        <v>82</v>
      </c>
      <c r="AM31" s="229" t="s">
        <v>107</v>
      </c>
      <c r="AN31" s="229" t="s">
        <v>108</v>
      </c>
      <c r="AO31" s="25" t="s">
        <v>48</v>
      </c>
      <c r="AP31" s="25" t="s">
        <v>49</v>
      </c>
      <c r="AQ31" s="185"/>
    </row>
    <row r="32" spans="1:43" s="184" customFormat="1" ht="99.75" hidden="1" x14ac:dyDescent="0.25">
      <c r="A32" s="177" t="s">
        <v>41</v>
      </c>
      <c r="B32" s="178" t="s">
        <v>42</v>
      </c>
      <c r="C32" s="178">
        <v>526</v>
      </c>
      <c r="D32" s="230" t="s">
        <v>109</v>
      </c>
      <c r="E32" s="230" t="s">
        <v>110</v>
      </c>
      <c r="F32" s="169">
        <v>44621</v>
      </c>
      <c r="G32" s="169">
        <v>44651</v>
      </c>
      <c r="H32" s="271"/>
      <c r="I32" s="221">
        <v>0.03</v>
      </c>
      <c r="J32" s="225"/>
      <c r="K32" s="225"/>
      <c r="L32" s="225"/>
      <c r="M32" s="225"/>
      <c r="N32" s="225">
        <v>1</v>
      </c>
      <c r="O32" s="225"/>
      <c r="P32" s="225"/>
      <c r="Q32" s="225"/>
      <c r="R32" s="225"/>
      <c r="S32" s="225"/>
      <c r="T32" s="225"/>
      <c r="U32" s="225"/>
      <c r="V32" s="225"/>
      <c r="W32" s="225"/>
      <c r="X32" s="225"/>
      <c r="Y32" s="225"/>
      <c r="Z32" s="225"/>
      <c r="AA32" s="225"/>
      <c r="AB32" s="225"/>
      <c r="AC32" s="225"/>
      <c r="AD32" s="225"/>
      <c r="AE32" s="225"/>
      <c r="AF32" s="225"/>
      <c r="AG32" s="225"/>
      <c r="AH32" s="225">
        <f t="shared" si="1"/>
        <v>1</v>
      </c>
      <c r="AI32" s="170">
        <f t="shared" si="1"/>
        <v>0</v>
      </c>
      <c r="AJ32" s="26" t="s">
        <v>111</v>
      </c>
      <c r="AK32" s="236" t="s">
        <v>82</v>
      </c>
      <c r="AL32" s="236" t="s">
        <v>82</v>
      </c>
      <c r="AM32" s="229" t="s">
        <v>107</v>
      </c>
      <c r="AN32" s="229" t="s">
        <v>108</v>
      </c>
      <c r="AO32" s="25" t="s">
        <v>48</v>
      </c>
      <c r="AP32" s="25" t="s">
        <v>49</v>
      </c>
      <c r="AQ32" s="185"/>
    </row>
    <row r="33" spans="1:43" s="184" customFormat="1" ht="112.35" hidden="1" customHeight="1" x14ac:dyDescent="0.25">
      <c r="A33" s="177" t="s">
        <v>41</v>
      </c>
      <c r="B33" s="178" t="s">
        <v>42</v>
      </c>
      <c r="C33" s="178">
        <v>526</v>
      </c>
      <c r="D33" s="230" t="s">
        <v>112</v>
      </c>
      <c r="E33" s="230" t="s">
        <v>113</v>
      </c>
      <c r="F33" s="169">
        <v>44652</v>
      </c>
      <c r="G33" s="169">
        <v>44923</v>
      </c>
      <c r="H33" s="271"/>
      <c r="I33" s="221">
        <v>0.12</v>
      </c>
      <c r="J33" s="225"/>
      <c r="K33" s="225"/>
      <c r="L33" s="225"/>
      <c r="M33" s="225"/>
      <c r="N33" s="225"/>
      <c r="O33" s="225"/>
      <c r="P33" s="225"/>
      <c r="Q33" s="225"/>
      <c r="R33" s="225"/>
      <c r="S33" s="225"/>
      <c r="T33" s="225">
        <v>0.33333333333333337</v>
      </c>
      <c r="U33" s="225"/>
      <c r="V33" s="225"/>
      <c r="W33" s="225"/>
      <c r="X33" s="225"/>
      <c r="Y33" s="225"/>
      <c r="Z33" s="225">
        <v>0.33333333333333337</v>
      </c>
      <c r="AA33" s="225"/>
      <c r="AB33" s="225"/>
      <c r="AC33" s="225"/>
      <c r="AD33" s="225"/>
      <c r="AE33" s="225"/>
      <c r="AF33" s="225">
        <v>0.33333333333333337</v>
      </c>
      <c r="AG33" s="225"/>
      <c r="AH33" s="225">
        <f t="shared" si="1"/>
        <v>1</v>
      </c>
      <c r="AI33" s="170">
        <f t="shared" si="1"/>
        <v>0</v>
      </c>
      <c r="AJ33" s="26" t="s">
        <v>114</v>
      </c>
      <c r="AK33" s="236" t="s">
        <v>82</v>
      </c>
      <c r="AL33" s="236" t="s">
        <v>82</v>
      </c>
      <c r="AM33" s="229" t="s">
        <v>107</v>
      </c>
      <c r="AN33" s="229" t="s">
        <v>108</v>
      </c>
      <c r="AO33" s="25" t="s">
        <v>48</v>
      </c>
      <c r="AP33" s="25" t="s">
        <v>49</v>
      </c>
      <c r="AQ33" s="185"/>
    </row>
    <row r="34" spans="1:43" s="184" customFormat="1" ht="113.45" hidden="1" customHeight="1" x14ac:dyDescent="0.25">
      <c r="A34" s="177" t="s">
        <v>41</v>
      </c>
      <c r="B34" s="178" t="s">
        <v>42</v>
      </c>
      <c r="C34" s="178">
        <v>526</v>
      </c>
      <c r="D34" s="230" t="s">
        <v>115</v>
      </c>
      <c r="E34" s="230" t="s">
        <v>116</v>
      </c>
      <c r="F34" s="169">
        <v>44682</v>
      </c>
      <c r="G34" s="169">
        <v>44895</v>
      </c>
      <c r="H34" s="271"/>
      <c r="I34" s="221">
        <v>0.05</v>
      </c>
      <c r="J34" s="225"/>
      <c r="K34" s="225"/>
      <c r="L34" s="225"/>
      <c r="M34" s="225"/>
      <c r="N34" s="225"/>
      <c r="O34" s="225"/>
      <c r="P34" s="225"/>
      <c r="Q34" s="225"/>
      <c r="R34" s="225">
        <v>0.5</v>
      </c>
      <c r="S34" s="225"/>
      <c r="T34" s="225"/>
      <c r="U34" s="225"/>
      <c r="V34" s="225"/>
      <c r="W34" s="225"/>
      <c r="X34" s="225"/>
      <c r="Y34" s="225"/>
      <c r="Z34" s="225"/>
      <c r="AA34" s="225"/>
      <c r="AB34" s="225"/>
      <c r="AC34" s="225"/>
      <c r="AD34" s="225">
        <v>0.5</v>
      </c>
      <c r="AE34" s="225"/>
      <c r="AF34" s="225"/>
      <c r="AG34" s="225"/>
      <c r="AH34" s="225">
        <f t="shared" si="1"/>
        <v>1</v>
      </c>
      <c r="AI34" s="170">
        <f t="shared" si="1"/>
        <v>0</v>
      </c>
      <c r="AJ34" s="26" t="s">
        <v>117</v>
      </c>
      <c r="AK34" s="236" t="s">
        <v>82</v>
      </c>
      <c r="AL34" s="236" t="s">
        <v>82</v>
      </c>
      <c r="AM34" s="229" t="s">
        <v>107</v>
      </c>
      <c r="AN34" s="229" t="s">
        <v>108</v>
      </c>
      <c r="AO34" s="25" t="s">
        <v>48</v>
      </c>
      <c r="AP34" s="25" t="s">
        <v>49</v>
      </c>
      <c r="AQ34" s="185"/>
    </row>
    <row r="35" spans="1:43" s="184" customFormat="1" ht="57" hidden="1" x14ac:dyDescent="0.25">
      <c r="A35" s="177" t="s">
        <v>41</v>
      </c>
      <c r="B35" s="178" t="s">
        <v>42</v>
      </c>
      <c r="C35" s="178">
        <v>526</v>
      </c>
      <c r="D35" s="230" t="s">
        <v>118</v>
      </c>
      <c r="E35" s="230" t="s">
        <v>119</v>
      </c>
      <c r="F35" s="169">
        <v>44713</v>
      </c>
      <c r="G35" s="169">
        <v>44895</v>
      </c>
      <c r="H35" s="271"/>
      <c r="I35" s="221">
        <v>0.05</v>
      </c>
      <c r="J35" s="225"/>
      <c r="K35" s="225"/>
      <c r="L35" s="225"/>
      <c r="M35" s="225"/>
      <c r="N35" s="225"/>
      <c r="O35" s="225"/>
      <c r="P35" s="225"/>
      <c r="Q35" s="225"/>
      <c r="R35" s="225"/>
      <c r="S35" s="225"/>
      <c r="T35" s="225">
        <v>0.5</v>
      </c>
      <c r="U35" s="225"/>
      <c r="V35" s="225"/>
      <c r="W35" s="225"/>
      <c r="X35" s="225"/>
      <c r="Y35" s="225"/>
      <c r="Z35" s="225"/>
      <c r="AA35" s="225"/>
      <c r="AB35" s="225"/>
      <c r="AC35" s="225"/>
      <c r="AD35" s="225">
        <v>0.5</v>
      </c>
      <c r="AE35" s="225"/>
      <c r="AF35" s="225"/>
      <c r="AG35" s="225"/>
      <c r="AH35" s="225">
        <f t="shared" si="1"/>
        <v>1</v>
      </c>
      <c r="AI35" s="170">
        <f>+K35+M35+O35+Q35+S35+U35+W35+Y35+AA35+AC35+AE35+AG35</f>
        <v>0</v>
      </c>
      <c r="AJ35" s="26" t="s">
        <v>120</v>
      </c>
      <c r="AK35" s="236" t="s">
        <v>82</v>
      </c>
      <c r="AL35" s="236" t="s">
        <v>82</v>
      </c>
      <c r="AM35" s="229" t="s">
        <v>107</v>
      </c>
      <c r="AN35" s="229" t="s">
        <v>108</v>
      </c>
      <c r="AO35" s="25" t="s">
        <v>48</v>
      </c>
      <c r="AP35" s="25" t="s">
        <v>49</v>
      </c>
      <c r="AQ35" s="185"/>
    </row>
    <row r="36" spans="1:43" s="184" customFormat="1" ht="42.75" hidden="1" x14ac:dyDescent="0.25">
      <c r="A36" s="177" t="s">
        <v>41</v>
      </c>
      <c r="B36" s="178" t="s">
        <v>42</v>
      </c>
      <c r="C36" s="178">
        <v>526</v>
      </c>
      <c r="D36" s="230" t="s">
        <v>121</v>
      </c>
      <c r="E36" s="230" t="s">
        <v>122</v>
      </c>
      <c r="F36" s="169">
        <v>44682</v>
      </c>
      <c r="G36" s="169">
        <v>44804</v>
      </c>
      <c r="H36" s="271"/>
      <c r="I36" s="202">
        <v>2.5000000000000001E-2</v>
      </c>
      <c r="J36" s="225"/>
      <c r="K36" s="225"/>
      <c r="L36" s="225"/>
      <c r="M36" s="225"/>
      <c r="N36" s="225"/>
      <c r="O36" s="225"/>
      <c r="P36" s="225"/>
      <c r="Q36" s="225"/>
      <c r="R36" s="225">
        <v>0.1</v>
      </c>
      <c r="S36" s="225"/>
      <c r="T36" s="225">
        <v>0.2</v>
      </c>
      <c r="U36" s="225"/>
      <c r="V36" s="225">
        <v>0.2</v>
      </c>
      <c r="W36" s="225"/>
      <c r="X36" s="225">
        <v>0.5</v>
      </c>
      <c r="Y36" s="225"/>
      <c r="Z36" s="225"/>
      <c r="AA36" s="225"/>
      <c r="AB36" s="225"/>
      <c r="AC36" s="225"/>
      <c r="AD36" s="225"/>
      <c r="AE36" s="225"/>
      <c r="AF36" s="225"/>
      <c r="AG36" s="225"/>
      <c r="AH36" s="225">
        <f t="shared" si="1"/>
        <v>1</v>
      </c>
      <c r="AI36" s="170">
        <f>+K36+M36+O36+Q36+S36+U36+W36+Y36+AA36+AC36+AE36+AG36</f>
        <v>0</v>
      </c>
      <c r="AJ36" s="26" t="s">
        <v>120</v>
      </c>
      <c r="AK36" s="236" t="s">
        <v>82</v>
      </c>
      <c r="AL36" s="236" t="s">
        <v>82</v>
      </c>
      <c r="AM36" s="229" t="s">
        <v>107</v>
      </c>
      <c r="AN36" s="229" t="s">
        <v>108</v>
      </c>
      <c r="AO36" s="25" t="s">
        <v>48</v>
      </c>
      <c r="AP36" s="25" t="s">
        <v>49</v>
      </c>
      <c r="AQ36" s="185"/>
    </row>
    <row r="37" spans="1:43" s="184" customFormat="1" ht="57" hidden="1" x14ac:dyDescent="0.25">
      <c r="A37" s="177" t="s">
        <v>41</v>
      </c>
      <c r="B37" s="178" t="s">
        <v>42</v>
      </c>
      <c r="C37" s="178">
        <v>526</v>
      </c>
      <c r="D37" s="230" t="s">
        <v>121</v>
      </c>
      <c r="E37" s="230" t="s">
        <v>999</v>
      </c>
      <c r="F37" s="169">
        <v>44713</v>
      </c>
      <c r="G37" s="169">
        <v>44742</v>
      </c>
      <c r="H37" s="271"/>
      <c r="I37" s="202">
        <v>2.5000000000000001E-2</v>
      </c>
      <c r="J37" s="225"/>
      <c r="K37" s="225"/>
      <c r="L37" s="225"/>
      <c r="M37" s="225"/>
      <c r="N37" s="225"/>
      <c r="O37" s="225"/>
      <c r="P37" s="225"/>
      <c r="Q37" s="225"/>
      <c r="R37" s="225"/>
      <c r="S37" s="225"/>
      <c r="T37" s="225">
        <v>1</v>
      </c>
      <c r="U37" s="225"/>
      <c r="V37" s="225"/>
      <c r="W37" s="225"/>
      <c r="X37" s="225"/>
      <c r="Y37" s="225"/>
      <c r="Z37" s="225"/>
      <c r="AA37" s="225"/>
      <c r="AB37" s="225"/>
      <c r="AC37" s="225"/>
      <c r="AD37" s="225"/>
      <c r="AE37" s="225"/>
      <c r="AF37" s="225"/>
      <c r="AG37" s="225"/>
      <c r="AH37" s="225">
        <f t="shared" si="1"/>
        <v>1</v>
      </c>
      <c r="AI37" s="170">
        <f>+K37+M37+O37+Q37+S37+U37+W37+Y37+AA37+AC37+AE37+AG37</f>
        <v>0</v>
      </c>
      <c r="AJ37" s="26" t="s">
        <v>1000</v>
      </c>
      <c r="AK37" s="236" t="s">
        <v>82</v>
      </c>
      <c r="AL37" s="236" t="s">
        <v>82</v>
      </c>
      <c r="AM37" s="229" t="s">
        <v>293</v>
      </c>
      <c r="AN37" s="229" t="s">
        <v>294</v>
      </c>
      <c r="AO37" s="25" t="s">
        <v>48</v>
      </c>
      <c r="AP37" s="25" t="s">
        <v>49</v>
      </c>
      <c r="AQ37" s="185"/>
    </row>
    <row r="38" spans="1:43" s="184" customFormat="1" ht="42.75" hidden="1" x14ac:dyDescent="0.25">
      <c r="A38" s="177" t="s">
        <v>41</v>
      </c>
      <c r="B38" s="178" t="s">
        <v>42</v>
      </c>
      <c r="C38" s="178">
        <v>526</v>
      </c>
      <c r="D38" s="230" t="s">
        <v>123</v>
      </c>
      <c r="E38" s="230" t="s">
        <v>124</v>
      </c>
      <c r="F38" s="169">
        <v>44621</v>
      </c>
      <c r="G38" s="169">
        <v>44865</v>
      </c>
      <c r="H38" s="271"/>
      <c r="I38" s="221">
        <v>0.05</v>
      </c>
      <c r="J38" s="225"/>
      <c r="K38" s="225"/>
      <c r="L38" s="225"/>
      <c r="M38" s="225"/>
      <c r="N38" s="225"/>
      <c r="O38" s="225"/>
      <c r="P38" s="225">
        <v>0.5</v>
      </c>
      <c r="Q38" s="225"/>
      <c r="R38" s="225"/>
      <c r="S38" s="225"/>
      <c r="T38" s="225"/>
      <c r="U38" s="225"/>
      <c r="V38" s="225"/>
      <c r="W38" s="225"/>
      <c r="X38" s="225"/>
      <c r="Y38" s="225"/>
      <c r="Z38" s="225"/>
      <c r="AA38" s="225"/>
      <c r="AB38" s="225">
        <v>0.5</v>
      </c>
      <c r="AC38" s="225"/>
      <c r="AD38" s="225"/>
      <c r="AE38" s="225"/>
      <c r="AF38" s="225"/>
      <c r="AG38" s="225"/>
      <c r="AH38" s="225">
        <f t="shared" si="1"/>
        <v>1</v>
      </c>
      <c r="AI38" s="170">
        <f t="shared" si="1"/>
        <v>0</v>
      </c>
      <c r="AJ38" s="26" t="s">
        <v>120</v>
      </c>
      <c r="AK38" s="236" t="s">
        <v>82</v>
      </c>
      <c r="AL38" s="236" t="s">
        <v>82</v>
      </c>
      <c r="AM38" s="229" t="s">
        <v>107</v>
      </c>
      <c r="AN38" s="229" t="s">
        <v>108</v>
      </c>
      <c r="AO38" s="25" t="s">
        <v>48</v>
      </c>
      <c r="AP38" s="25" t="s">
        <v>49</v>
      </c>
      <c r="AQ38" s="185"/>
    </row>
    <row r="39" spans="1:43" s="184" customFormat="1" ht="60.75" hidden="1" customHeight="1" x14ac:dyDescent="0.25">
      <c r="A39" s="177" t="s">
        <v>41</v>
      </c>
      <c r="B39" s="178" t="s">
        <v>42</v>
      </c>
      <c r="C39" s="178">
        <v>526</v>
      </c>
      <c r="D39" s="230" t="s">
        <v>123</v>
      </c>
      <c r="E39" s="230" t="s">
        <v>125</v>
      </c>
      <c r="F39" s="169">
        <v>44713</v>
      </c>
      <c r="G39" s="169">
        <v>44773</v>
      </c>
      <c r="H39" s="271"/>
      <c r="I39" s="221">
        <v>0.05</v>
      </c>
      <c r="J39" s="225"/>
      <c r="K39" s="225"/>
      <c r="L39" s="225"/>
      <c r="M39" s="225"/>
      <c r="N39" s="225"/>
      <c r="O39" s="225"/>
      <c r="P39" s="225"/>
      <c r="Q39" s="225"/>
      <c r="R39" s="225"/>
      <c r="S39" s="225"/>
      <c r="T39" s="225">
        <v>0.2</v>
      </c>
      <c r="U39" s="225"/>
      <c r="V39" s="225">
        <v>0.8</v>
      </c>
      <c r="W39" s="225"/>
      <c r="X39" s="225"/>
      <c r="Y39" s="225"/>
      <c r="Z39" s="225"/>
      <c r="AA39" s="225"/>
      <c r="AB39" s="225"/>
      <c r="AC39" s="225"/>
      <c r="AD39" s="225"/>
      <c r="AE39" s="225"/>
      <c r="AF39" s="225"/>
      <c r="AG39" s="225"/>
      <c r="AH39" s="225">
        <f t="shared" si="1"/>
        <v>1</v>
      </c>
      <c r="AI39" s="170">
        <f t="shared" si="1"/>
        <v>0</v>
      </c>
      <c r="AJ39" s="26" t="s">
        <v>120</v>
      </c>
      <c r="AK39" s="236" t="s">
        <v>82</v>
      </c>
      <c r="AL39" s="236" t="s">
        <v>82</v>
      </c>
      <c r="AM39" s="229" t="s">
        <v>107</v>
      </c>
      <c r="AN39" s="229" t="s">
        <v>108</v>
      </c>
      <c r="AO39" s="25" t="s">
        <v>48</v>
      </c>
      <c r="AP39" s="25" t="s">
        <v>49</v>
      </c>
      <c r="AQ39" s="185"/>
    </row>
    <row r="40" spans="1:43" s="184" customFormat="1" ht="56.25" hidden="1" customHeight="1" x14ac:dyDescent="0.25">
      <c r="A40" s="177" t="s">
        <v>41</v>
      </c>
      <c r="B40" s="178" t="s">
        <v>42</v>
      </c>
      <c r="C40" s="178">
        <v>526</v>
      </c>
      <c r="D40" s="230" t="s">
        <v>123</v>
      </c>
      <c r="E40" s="230" t="s">
        <v>126</v>
      </c>
      <c r="F40" s="169">
        <v>44621</v>
      </c>
      <c r="G40" s="169">
        <v>44923</v>
      </c>
      <c r="H40" s="271"/>
      <c r="I40" s="221">
        <v>0.05</v>
      </c>
      <c r="J40" s="225"/>
      <c r="K40" s="225"/>
      <c r="L40" s="225"/>
      <c r="M40" s="225"/>
      <c r="N40" s="225">
        <v>0.1</v>
      </c>
      <c r="O40" s="225"/>
      <c r="P40" s="225"/>
      <c r="Q40" s="225"/>
      <c r="R40" s="225"/>
      <c r="S40" s="225"/>
      <c r="T40" s="225">
        <v>0.3</v>
      </c>
      <c r="U40" s="225"/>
      <c r="V40" s="225"/>
      <c r="W40" s="225"/>
      <c r="X40" s="225"/>
      <c r="Y40" s="225"/>
      <c r="Z40" s="225">
        <v>0.3</v>
      </c>
      <c r="AA40" s="225"/>
      <c r="AB40" s="225"/>
      <c r="AC40" s="225"/>
      <c r="AD40" s="225"/>
      <c r="AE40" s="225"/>
      <c r="AF40" s="225">
        <v>0.3</v>
      </c>
      <c r="AG40" s="225"/>
      <c r="AH40" s="225">
        <f t="shared" ref="AH40:AI78" si="2">+J40+L40+N40+P40+R40+T40+V40+X40+Z40+AB40+AD40+AF40</f>
        <v>1</v>
      </c>
      <c r="AI40" s="170">
        <f t="shared" si="2"/>
        <v>0</v>
      </c>
      <c r="AJ40" s="26" t="s">
        <v>127</v>
      </c>
      <c r="AK40" s="236" t="s">
        <v>82</v>
      </c>
      <c r="AL40" s="236" t="s">
        <v>82</v>
      </c>
      <c r="AM40" s="229" t="s">
        <v>107</v>
      </c>
      <c r="AN40" s="229" t="s">
        <v>108</v>
      </c>
      <c r="AO40" s="25" t="s">
        <v>48</v>
      </c>
      <c r="AP40" s="25" t="s">
        <v>49</v>
      </c>
      <c r="AQ40" s="185"/>
    </row>
    <row r="41" spans="1:43" s="184" customFormat="1" ht="99" hidden="1" customHeight="1" x14ac:dyDescent="0.25">
      <c r="A41" s="177" t="s">
        <v>41</v>
      </c>
      <c r="B41" s="178" t="s">
        <v>42</v>
      </c>
      <c r="C41" s="178">
        <v>526</v>
      </c>
      <c r="D41" s="230" t="s">
        <v>128</v>
      </c>
      <c r="E41" s="230" t="s">
        <v>129</v>
      </c>
      <c r="F41" s="169">
        <v>44621</v>
      </c>
      <c r="G41" s="169">
        <v>44711</v>
      </c>
      <c r="H41" s="271"/>
      <c r="I41" s="221">
        <v>0.01</v>
      </c>
      <c r="J41" s="225"/>
      <c r="K41" s="225"/>
      <c r="L41" s="225"/>
      <c r="M41" s="225"/>
      <c r="N41" s="225">
        <v>0.2</v>
      </c>
      <c r="O41" s="225"/>
      <c r="P41" s="225">
        <v>0.4</v>
      </c>
      <c r="Q41" s="225"/>
      <c r="R41" s="225">
        <v>0.4</v>
      </c>
      <c r="S41" s="225"/>
      <c r="T41" s="225"/>
      <c r="U41" s="225"/>
      <c r="V41" s="225"/>
      <c r="W41" s="225"/>
      <c r="X41" s="225"/>
      <c r="Y41" s="225"/>
      <c r="Z41" s="225"/>
      <c r="AA41" s="225"/>
      <c r="AB41" s="225"/>
      <c r="AC41" s="225"/>
      <c r="AD41" s="225"/>
      <c r="AE41" s="225"/>
      <c r="AF41" s="225"/>
      <c r="AG41" s="225"/>
      <c r="AH41" s="225">
        <f t="shared" si="2"/>
        <v>1</v>
      </c>
      <c r="AI41" s="170">
        <f t="shared" si="2"/>
        <v>0</v>
      </c>
      <c r="AJ41" s="26" t="s">
        <v>130</v>
      </c>
      <c r="AK41" s="236" t="s">
        <v>82</v>
      </c>
      <c r="AL41" s="236" t="s">
        <v>82</v>
      </c>
      <c r="AM41" s="229" t="s">
        <v>107</v>
      </c>
      <c r="AN41" s="229" t="s">
        <v>108</v>
      </c>
      <c r="AO41" s="25" t="s">
        <v>48</v>
      </c>
      <c r="AP41" s="25" t="s">
        <v>49</v>
      </c>
      <c r="AQ41" s="185"/>
    </row>
    <row r="42" spans="1:43" s="184" customFormat="1" ht="85.5" hidden="1" x14ac:dyDescent="0.25">
      <c r="A42" s="177" t="s">
        <v>41</v>
      </c>
      <c r="B42" s="178" t="s">
        <v>42</v>
      </c>
      <c r="C42" s="178">
        <v>526</v>
      </c>
      <c r="D42" s="230" t="s">
        <v>128</v>
      </c>
      <c r="E42" s="230" t="s">
        <v>131</v>
      </c>
      <c r="F42" s="169">
        <v>44621</v>
      </c>
      <c r="G42" s="169">
        <v>44681</v>
      </c>
      <c r="H42" s="271"/>
      <c r="I42" s="221">
        <v>0.01</v>
      </c>
      <c r="J42" s="225"/>
      <c r="K42" s="225"/>
      <c r="L42" s="225"/>
      <c r="M42" s="225"/>
      <c r="N42" s="225">
        <v>0.5</v>
      </c>
      <c r="O42" s="225"/>
      <c r="P42" s="225">
        <v>0.5</v>
      </c>
      <c r="Q42" s="225"/>
      <c r="R42" s="225"/>
      <c r="S42" s="225"/>
      <c r="T42" s="225"/>
      <c r="U42" s="225"/>
      <c r="V42" s="225"/>
      <c r="W42" s="225"/>
      <c r="X42" s="225"/>
      <c r="Y42" s="225"/>
      <c r="Z42" s="225"/>
      <c r="AA42" s="225"/>
      <c r="AB42" s="225"/>
      <c r="AC42" s="225"/>
      <c r="AD42" s="225"/>
      <c r="AE42" s="225"/>
      <c r="AF42" s="225"/>
      <c r="AG42" s="225"/>
      <c r="AH42" s="225">
        <f t="shared" si="2"/>
        <v>1</v>
      </c>
      <c r="AI42" s="170">
        <f t="shared" si="2"/>
        <v>0</v>
      </c>
      <c r="AJ42" s="26" t="s">
        <v>132</v>
      </c>
      <c r="AK42" s="236" t="s">
        <v>82</v>
      </c>
      <c r="AL42" s="236" t="s">
        <v>82</v>
      </c>
      <c r="AM42" s="229" t="s">
        <v>107</v>
      </c>
      <c r="AN42" s="229" t="s">
        <v>108</v>
      </c>
      <c r="AO42" s="25" t="s">
        <v>48</v>
      </c>
      <c r="AP42" s="25" t="s">
        <v>49</v>
      </c>
      <c r="AQ42" s="185"/>
    </row>
    <row r="43" spans="1:43" s="184" customFormat="1" ht="57" hidden="1" x14ac:dyDescent="0.25">
      <c r="A43" s="177" t="s">
        <v>41</v>
      </c>
      <c r="B43" s="178" t="s">
        <v>42</v>
      </c>
      <c r="C43" s="178">
        <v>526</v>
      </c>
      <c r="D43" s="230" t="s">
        <v>133</v>
      </c>
      <c r="E43" s="230" t="s">
        <v>134</v>
      </c>
      <c r="F43" s="169">
        <v>44593</v>
      </c>
      <c r="G43" s="169">
        <v>44923</v>
      </c>
      <c r="H43" s="271"/>
      <c r="I43" s="221">
        <v>0.01</v>
      </c>
      <c r="J43" s="225"/>
      <c r="K43" s="225"/>
      <c r="L43" s="225"/>
      <c r="M43" s="225"/>
      <c r="N43" s="225"/>
      <c r="O43" s="225"/>
      <c r="P43" s="225">
        <v>0.33333333333333337</v>
      </c>
      <c r="Q43" s="225"/>
      <c r="R43" s="225"/>
      <c r="S43" s="225"/>
      <c r="T43" s="225"/>
      <c r="U43" s="225"/>
      <c r="V43" s="225">
        <v>0.33333333333333337</v>
      </c>
      <c r="W43" s="225"/>
      <c r="X43" s="225"/>
      <c r="Y43" s="225"/>
      <c r="Z43" s="225"/>
      <c r="AA43" s="225"/>
      <c r="AB43" s="225">
        <v>0.33333333333333337</v>
      </c>
      <c r="AC43" s="225"/>
      <c r="AD43" s="225"/>
      <c r="AE43" s="225"/>
      <c r="AF43" s="225"/>
      <c r="AG43" s="225"/>
      <c r="AH43" s="225">
        <f t="shared" si="2"/>
        <v>1</v>
      </c>
      <c r="AI43" s="170">
        <f t="shared" si="2"/>
        <v>0</v>
      </c>
      <c r="AJ43" s="26" t="s">
        <v>135</v>
      </c>
      <c r="AK43" s="236" t="s">
        <v>82</v>
      </c>
      <c r="AL43" s="236" t="s">
        <v>82</v>
      </c>
      <c r="AM43" s="229" t="s">
        <v>107</v>
      </c>
      <c r="AN43" s="229" t="s">
        <v>108</v>
      </c>
      <c r="AO43" s="25" t="s">
        <v>48</v>
      </c>
      <c r="AP43" s="25" t="s">
        <v>49</v>
      </c>
      <c r="AQ43" s="185"/>
    </row>
    <row r="44" spans="1:43" s="184" customFormat="1" ht="99.75" hidden="1" x14ac:dyDescent="0.25">
      <c r="A44" s="177" t="s">
        <v>41</v>
      </c>
      <c r="B44" s="178" t="s">
        <v>42</v>
      </c>
      <c r="C44" s="178">
        <v>526</v>
      </c>
      <c r="D44" s="230" t="s">
        <v>136</v>
      </c>
      <c r="E44" s="230" t="s">
        <v>137</v>
      </c>
      <c r="F44" s="169">
        <v>44621</v>
      </c>
      <c r="G44" s="169">
        <v>44712</v>
      </c>
      <c r="H44" s="271"/>
      <c r="I44" s="221">
        <v>0.01</v>
      </c>
      <c r="J44" s="225"/>
      <c r="K44" s="225"/>
      <c r="L44" s="225"/>
      <c r="M44" s="225"/>
      <c r="N44" s="225">
        <v>0.25</v>
      </c>
      <c r="O44" s="225"/>
      <c r="P44" s="225">
        <v>0.25</v>
      </c>
      <c r="Q44" s="225"/>
      <c r="R44" s="225">
        <v>0.5</v>
      </c>
      <c r="S44" s="225"/>
      <c r="T44" s="225"/>
      <c r="U44" s="225"/>
      <c r="V44" s="225"/>
      <c r="W44" s="225"/>
      <c r="X44" s="225"/>
      <c r="Y44" s="225"/>
      <c r="Z44" s="225"/>
      <c r="AA44" s="225"/>
      <c r="AB44" s="225"/>
      <c r="AC44" s="225"/>
      <c r="AD44" s="225"/>
      <c r="AE44" s="225"/>
      <c r="AF44" s="225"/>
      <c r="AG44" s="225"/>
      <c r="AH44" s="225">
        <f t="shared" si="2"/>
        <v>1</v>
      </c>
      <c r="AI44" s="170">
        <f t="shared" si="2"/>
        <v>0</v>
      </c>
      <c r="AJ44" s="26" t="s">
        <v>138</v>
      </c>
      <c r="AK44" s="236" t="s">
        <v>82</v>
      </c>
      <c r="AL44" s="236" t="s">
        <v>82</v>
      </c>
      <c r="AM44" s="229" t="s">
        <v>107</v>
      </c>
      <c r="AN44" s="229" t="s">
        <v>108</v>
      </c>
      <c r="AO44" s="25" t="s">
        <v>48</v>
      </c>
      <c r="AP44" s="25" t="s">
        <v>49</v>
      </c>
      <c r="AQ44" s="185"/>
    </row>
    <row r="45" spans="1:43" s="184" customFormat="1" ht="42.75" hidden="1" x14ac:dyDescent="0.25">
      <c r="A45" s="177" t="s">
        <v>41</v>
      </c>
      <c r="B45" s="178" t="s">
        <v>42</v>
      </c>
      <c r="C45" s="178">
        <v>526</v>
      </c>
      <c r="D45" s="230" t="s">
        <v>128</v>
      </c>
      <c r="E45" s="230" t="s">
        <v>139</v>
      </c>
      <c r="F45" s="169">
        <v>44621</v>
      </c>
      <c r="G45" s="169">
        <v>44895</v>
      </c>
      <c r="H45" s="271"/>
      <c r="I45" s="221">
        <v>0.06</v>
      </c>
      <c r="J45" s="225"/>
      <c r="K45" s="225"/>
      <c r="L45" s="225"/>
      <c r="M45" s="225"/>
      <c r="N45" s="225">
        <v>0.1</v>
      </c>
      <c r="O45" s="225"/>
      <c r="P45" s="225">
        <v>0.1</v>
      </c>
      <c r="Q45" s="225"/>
      <c r="R45" s="225">
        <v>0.1</v>
      </c>
      <c r="S45" s="225"/>
      <c r="T45" s="225">
        <v>0.1</v>
      </c>
      <c r="U45" s="225"/>
      <c r="V45" s="225">
        <v>0.1</v>
      </c>
      <c r="W45" s="225"/>
      <c r="X45" s="225">
        <v>0.1</v>
      </c>
      <c r="Y45" s="225"/>
      <c r="Z45" s="225">
        <v>0.1</v>
      </c>
      <c r="AA45" s="225"/>
      <c r="AB45" s="225">
        <v>0.1</v>
      </c>
      <c r="AC45" s="225"/>
      <c r="AD45" s="225">
        <v>0.2</v>
      </c>
      <c r="AE45" s="225"/>
      <c r="AF45" s="225"/>
      <c r="AG45" s="225"/>
      <c r="AH45" s="225">
        <f t="shared" si="2"/>
        <v>1</v>
      </c>
      <c r="AI45" s="170">
        <f t="shared" si="2"/>
        <v>0</v>
      </c>
      <c r="AJ45" s="26" t="s">
        <v>140</v>
      </c>
      <c r="AK45" s="236" t="s">
        <v>82</v>
      </c>
      <c r="AL45" s="236" t="s">
        <v>82</v>
      </c>
      <c r="AM45" s="229" t="s">
        <v>107</v>
      </c>
      <c r="AN45" s="229" t="s">
        <v>108</v>
      </c>
      <c r="AO45" s="25" t="s">
        <v>48</v>
      </c>
      <c r="AP45" s="25" t="s">
        <v>49</v>
      </c>
      <c r="AQ45" s="185"/>
    </row>
    <row r="46" spans="1:43" s="184" customFormat="1" ht="42.75" hidden="1" x14ac:dyDescent="0.25">
      <c r="A46" s="177" t="s">
        <v>41</v>
      </c>
      <c r="B46" s="178" t="s">
        <v>42</v>
      </c>
      <c r="C46" s="178">
        <v>526</v>
      </c>
      <c r="D46" s="230" t="s">
        <v>128</v>
      </c>
      <c r="E46" s="230" t="s">
        <v>141</v>
      </c>
      <c r="F46" s="169">
        <v>44713</v>
      </c>
      <c r="G46" s="169">
        <v>44865</v>
      </c>
      <c r="H46" s="271"/>
      <c r="I46" s="221">
        <v>0.01</v>
      </c>
      <c r="J46" s="225"/>
      <c r="K46" s="225"/>
      <c r="L46" s="225"/>
      <c r="M46" s="225"/>
      <c r="N46" s="225"/>
      <c r="O46" s="225"/>
      <c r="P46" s="225"/>
      <c r="Q46" s="225"/>
      <c r="R46" s="225"/>
      <c r="S46" s="225"/>
      <c r="T46" s="225">
        <v>0.5</v>
      </c>
      <c r="U46" s="225"/>
      <c r="V46" s="225"/>
      <c r="W46" s="225"/>
      <c r="X46" s="225"/>
      <c r="Y46" s="225"/>
      <c r="Z46" s="225"/>
      <c r="AA46" s="225"/>
      <c r="AB46" s="225">
        <v>0.5</v>
      </c>
      <c r="AC46" s="225"/>
      <c r="AD46" s="225"/>
      <c r="AE46" s="225"/>
      <c r="AF46" s="225"/>
      <c r="AG46" s="225"/>
      <c r="AH46" s="225">
        <f t="shared" si="2"/>
        <v>1</v>
      </c>
      <c r="AI46" s="170">
        <f t="shared" si="2"/>
        <v>0</v>
      </c>
      <c r="AJ46" s="26" t="s">
        <v>142</v>
      </c>
      <c r="AK46" s="236" t="s">
        <v>82</v>
      </c>
      <c r="AL46" s="236" t="s">
        <v>82</v>
      </c>
      <c r="AM46" s="229" t="s">
        <v>107</v>
      </c>
      <c r="AN46" s="229" t="s">
        <v>108</v>
      </c>
      <c r="AO46" s="25" t="s">
        <v>48</v>
      </c>
      <c r="AP46" s="25" t="s">
        <v>49</v>
      </c>
      <c r="AQ46" s="185"/>
    </row>
    <row r="47" spans="1:43" s="184" customFormat="1" ht="57" hidden="1" x14ac:dyDescent="0.25">
      <c r="A47" s="177" t="s">
        <v>41</v>
      </c>
      <c r="B47" s="178" t="s">
        <v>42</v>
      </c>
      <c r="C47" s="178">
        <v>526</v>
      </c>
      <c r="D47" s="230" t="s">
        <v>128</v>
      </c>
      <c r="E47" s="230" t="s">
        <v>143</v>
      </c>
      <c r="F47" s="169">
        <v>44621</v>
      </c>
      <c r="G47" s="169">
        <v>44923</v>
      </c>
      <c r="H47" s="271"/>
      <c r="I47" s="221">
        <v>0.03</v>
      </c>
      <c r="J47" s="225"/>
      <c r="K47" s="225"/>
      <c r="L47" s="225"/>
      <c r="M47" s="225"/>
      <c r="N47" s="225">
        <v>0.1</v>
      </c>
      <c r="O47" s="225"/>
      <c r="P47" s="225"/>
      <c r="Q47" s="225"/>
      <c r="R47" s="225"/>
      <c r="S47" s="225"/>
      <c r="T47" s="225">
        <v>0.3</v>
      </c>
      <c r="U47" s="225"/>
      <c r="V47" s="225"/>
      <c r="W47" s="225"/>
      <c r="X47" s="225"/>
      <c r="Y47" s="225"/>
      <c r="Z47" s="225">
        <v>0.3</v>
      </c>
      <c r="AA47" s="225"/>
      <c r="AB47" s="225"/>
      <c r="AC47" s="225"/>
      <c r="AD47" s="225"/>
      <c r="AE47" s="225"/>
      <c r="AF47" s="225">
        <v>0.3</v>
      </c>
      <c r="AG47" s="225"/>
      <c r="AH47" s="225">
        <f t="shared" si="2"/>
        <v>1</v>
      </c>
      <c r="AI47" s="170">
        <f t="shared" si="2"/>
        <v>0</v>
      </c>
      <c r="AJ47" s="26" t="s">
        <v>144</v>
      </c>
      <c r="AK47" s="236" t="s">
        <v>82</v>
      </c>
      <c r="AL47" s="236" t="s">
        <v>82</v>
      </c>
      <c r="AM47" s="229" t="s">
        <v>107</v>
      </c>
      <c r="AN47" s="229" t="s">
        <v>108</v>
      </c>
      <c r="AO47" s="25" t="s">
        <v>48</v>
      </c>
      <c r="AP47" s="25" t="s">
        <v>49</v>
      </c>
      <c r="AQ47" s="185"/>
    </row>
    <row r="48" spans="1:43" s="184" customFormat="1" ht="85.5" hidden="1" x14ac:dyDescent="0.25">
      <c r="A48" s="177" t="s">
        <v>41</v>
      </c>
      <c r="B48" s="178" t="s">
        <v>42</v>
      </c>
      <c r="C48" s="178">
        <v>526</v>
      </c>
      <c r="D48" s="230" t="s">
        <v>128</v>
      </c>
      <c r="E48" s="230" t="s">
        <v>145</v>
      </c>
      <c r="F48" s="169">
        <v>44593</v>
      </c>
      <c r="G48" s="169">
        <v>44834</v>
      </c>
      <c r="H48" s="271"/>
      <c r="I48" s="221">
        <v>0.01</v>
      </c>
      <c r="J48" s="225"/>
      <c r="K48" s="225"/>
      <c r="L48" s="225"/>
      <c r="M48" s="225"/>
      <c r="N48" s="225">
        <v>0.5</v>
      </c>
      <c r="O48" s="225"/>
      <c r="P48" s="225"/>
      <c r="Q48" s="225"/>
      <c r="R48" s="225"/>
      <c r="S48" s="225"/>
      <c r="T48" s="225"/>
      <c r="U48" s="225"/>
      <c r="V48" s="225"/>
      <c r="W48" s="225"/>
      <c r="X48" s="225"/>
      <c r="Y48" s="225"/>
      <c r="Z48" s="225">
        <v>0.5</v>
      </c>
      <c r="AA48" s="225"/>
      <c r="AB48" s="225"/>
      <c r="AC48" s="225"/>
      <c r="AD48" s="225"/>
      <c r="AE48" s="225"/>
      <c r="AF48" s="225"/>
      <c r="AG48" s="225"/>
      <c r="AH48" s="225">
        <f t="shared" si="2"/>
        <v>1</v>
      </c>
      <c r="AI48" s="170">
        <f t="shared" si="2"/>
        <v>0</v>
      </c>
      <c r="AJ48" s="26" t="s">
        <v>146</v>
      </c>
      <c r="AK48" s="236" t="s">
        <v>82</v>
      </c>
      <c r="AL48" s="236" t="s">
        <v>82</v>
      </c>
      <c r="AM48" s="229" t="s">
        <v>107</v>
      </c>
      <c r="AN48" s="229" t="s">
        <v>108</v>
      </c>
      <c r="AO48" s="25" t="s">
        <v>48</v>
      </c>
      <c r="AP48" s="25" t="s">
        <v>49</v>
      </c>
      <c r="AQ48" s="185"/>
    </row>
    <row r="49" spans="1:43" s="184" customFormat="1" ht="57" hidden="1" x14ac:dyDescent="0.25">
      <c r="A49" s="177" t="s">
        <v>41</v>
      </c>
      <c r="B49" s="178" t="s">
        <v>42</v>
      </c>
      <c r="C49" s="178">
        <v>526</v>
      </c>
      <c r="D49" s="230" t="s">
        <v>147</v>
      </c>
      <c r="E49" s="230" t="s">
        <v>148</v>
      </c>
      <c r="F49" s="169">
        <v>44621</v>
      </c>
      <c r="G49" s="169">
        <v>44895</v>
      </c>
      <c r="H49" s="271"/>
      <c r="I49" s="221">
        <v>0.15</v>
      </c>
      <c r="J49" s="225"/>
      <c r="K49" s="225"/>
      <c r="L49" s="225"/>
      <c r="M49" s="225"/>
      <c r="N49" s="225"/>
      <c r="O49" s="225"/>
      <c r="P49" s="225">
        <v>0.33</v>
      </c>
      <c r="Q49" s="225"/>
      <c r="R49" s="225"/>
      <c r="S49" s="225"/>
      <c r="T49" s="225"/>
      <c r="U49" s="225"/>
      <c r="V49" s="225">
        <v>0.33</v>
      </c>
      <c r="W49" s="225"/>
      <c r="X49" s="225"/>
      <c r="Y49" s="225"/>
      <c r="Z49" s="225"/>
      <c r="AA49" s="225"/>
      <c r="AB49" s="225">
        <v>0.34</v>
      </c>
      <c r="AC49" s="225"/>
      <c r="AD49" s="225"/>
      <c r="AE49" s="225"/>
      <c r="AF49" s="225"/>
      <c r="AG49" s="225"/>
      <c r="AH49" s="225">
        <f t="shared" si="2"/>
        <v>1</v>
      </c>
      <c r="AI49" s="170">
        <f t="shared" si="2"/>
        <v>0</v>
      </c>
      <c r="AJ49" s="26" t="s">
        <v>149</v>
      </c>
      <c r="AK49" s="236" t="s">
        <v>82</v>
      </c>
      <c r="AL49" s="236" t="s">
        <v>82</v>
      </c>
      <c r="AM49" s="229" t="s">
        <v>107</v>
      </c>
      <c r="AN49" s="229" t="s">
        <v>108</v>
      </c>
      <c r="AO49" s="25" t="s">
        <v>48</v>
      </c>
      <c r="AP49" s="25" t="s">
        <v>49</v>
      </c>
      <c r="AQ49" s="185"/>
    </row>
    <row r="50" spans="1:43" s="184" customFormat="1" ht="42.75" hidden="1" x14ac:dyDescent="0.25">
      <c r="A50" s="177" t="s">
        <v>41</v>
      </c>
      <c r="B50" s="178" t="s">
        <v>42</v>
      </c>
      <c r="C50" s="178">
        <v>526</v>
      </c>
      <c r="D50" s="230" t="s">
        <v>150</v>
      </c>
      <c r="E50" s="230" t="s">
        <v>151</v>
      </c>
      <c r="F50" s="169">
        <v>44593</v>
      </c>
      <c r="G50" s="169">
        <v>44620</v>
      </c>
      <c r="H50" s="271"/>
      <c r="I50" s="221">
        <v>0.05</v>
      </c>
      <c r="J50" s="225"/>
      <c r="K50" s="225"/>
      <c r="L50" s="225">
        <v>1</v>
      </c>
      <c r="M50" s="225"/>
      <c r="N50" s="225"/>
      <c r="O50" s="225"/>
      <c r="P50" s="225"/>
      <c r="Q50" s="225"/>
      <c r="R50" s="225"/>
      <c r="S50" s="225"/>
      <c r="T50" s="225"/>
      <c r="U50" s="225"/>
      <c r="V50" s="225"/>
      <c r="W50" s="225"/>
      <c r="X50" s="225"/>
      <c r="Y50" s="225"/>
      <c r="Z50" s="225"/>
      <c r="AA50" s="225"/>
      <c r="AB50" s="225"/>
      <c r="AC50" s="225"/>
      <c r="AD50" s="225"/>
      <c r="AE50" s="225"/>
      <c r="AF50" s="225"/>
      <c r="AG50" s="225"/>
      <c r="AH50" s="225">
        <f t="shared" si="2"/>
        <v>1</v>
      </c>
      <c r="AI50" s="170">
        <f t="shared" si="2"/>
        <v>0</v>
      </c>
      <c r="AJ50" s="26" t="s">
        <v>152</v>
      </c>
      <c r="AK50" s="236" t="s">
        <v>82</v>
      </c>
      <c r="AL50" s="236" t="s">
        <v>82</v>
      </c>
      <c r="AM50" s="229" t="s">
        <v>107</v>
      </c>
      <c r="AN50" s="229" t="s">
        <v>108</v>
      </c>
      <c r="AO50" s="25" t="s">
        <v>48</v>
      </c>
      <c r="AP50" s="25" t="s">
        <v>49</v>
      </c>
      <c r="AQ50" s="185"/>
    </row>
    <row r="51" spans="1:43" s="184" customFormat="1" ht="71.25" hidden="1" x14ac:dyDescent="0.25">
      <c r="A51" s="177" t="s">
        <v>41</v>
      </c>
      <c r="B51" s="178" t="s">
        <v>42</v>
      </c>
      <c r="C51" s="178">
        <v>526</v>
      </c>
      <c r="D51" s="230" t="s">
        <v>150</v>
      </c>
      <c r="E51" s="230" t="s">
        <v>153</v>
      </c>
      <c r="F51" s="169">
        <v>44621</v>
      </c>
      <c r="G51" s="169">
        <v>44895</v>
      </c>
      <c r="H51" s="271"/>
      <c r="I51" s="221">
        <v>0.1</v>
      </c>
      <c r="J51" s="225"/>
      <c r="K51" s="225"/>
      <c r="L51" s="225"/>
      <c r="M51" s="225"/>
      <c r="N51" s="225"/>
      <c r="O51" s="225"/>
      <c r="P51" s="225"/>
      <c r="Q51" s="225"/>
      <c r="R51" s="225">
        <v>0.33333333333333337</v>
      </c>
      <c r="S51" s="225"/>
      <c r="T51" s="225"/>
      <c r="U51" s="225"/>
      <c r="V51" s="225"/>
      <c r="W51" s="225"/>
      <c r="X51" s="225">
        <v>0.33333333333333337</v>
      </c>
      <c r="Y51" s="225"/>
      <c r="Z51" s="225"/>
      <c r="AA51" s="225"/>
      <c r="AB51" s="225"/>
      <c r="AC51" s="225"/>
      <c r="AD51" s="225">
        <v>0.33333333333333337</v>
      </c>
      <c r="AE51" s="225"/>
      <c r="AF51" s="225"/>
      <c r="AG51" s="225"/>
      <c r="AH51" s="225">
        <f t="shared" si="2"/>
        <v>1</v>
      </c>
      <c r="AI51" s="170">
        <f t="shared" si="2"/>
        <v>0</v>
      </c>
      <c r="AJ51" s="26" t="s">
        <v>154</v>
      </c>
      <c r="AK51" s="236" t="s">
        <v>82</v>
      </c>
      <c r="AL51" s="236" t="s">
        <v>82</v>
      </c>
      <c r="AM51" s="229" t="s">
        <v>107</v>
      </c>
      <c r="AN51" s="229" t="s">
        <v>108</v>
      </c>
      <c r="AO51" s="25" t="s">
        <v>48</v>
      </c>
      <c r="AP51" s="25" t="s">
        <v>49</v>
      </c>
      <c r="AQ51" s="185"/>
    </row>
    <row r="52" spans="1:43" s="184" customFormat="1" ht="57" hidden="1" customHeight="1" x14ac:dyDescent="0.25">
      <c r="A52" s="177" t="s">
        <v>41</v>
      </c>
      <c r="B52" s="178" t="s">
        <v>42</v>
      </c>
      <c r="C52" s="178">
        <v>526</v>
      </c>
      <c r="D52" s="230" t="s">
        <v>155</v>
      </c>
      <c r="E52" s="230" t="s">
        <v>156</v>
      </c>
      <c r="F52" s="169">
        <v>44774</v>
      </c>
      <c r="G52" s="169">
        <v>44834</v>
      </c>
      <c r="H52" s="271"/>
      <c r="I52" s="221">
        <v>0.01</v>
      </c>
      <c r="J52" s="225"/>
      <c r="K52" s="225"/>
      <c r="L52" s="225"/>
      <c r="M52" s="225"/>
      <c r="N52" s="225"/>
      <c r="O52" s="225"/>
      <c r="P52" s="225"/>
      <c r="Q52" s="225"/>
      <c r="R52" s="225"/>
      <c r="S52" s="225"/>
      <c r="T52" s="225"/>
      <c r="U52" s="225"/>
      <c r="V52" s="225"/>
      <c r="W52" s="225"/>
      <c r="X52" s="225">
        <v>0.5</v>
      </c>
      <c r="Y52" s="225"/>
      <c r="Z52" s="225">
        <v>0.5</v>
      </c>
      <c r="AA52" s="225"/>
      <c r="AB52" s="225"/>
      <c r="AC52" s="225"/>
      <c r="AD52" s="225"/>
      <c r="AE52" s="225"/>
      <c r="AF52" s="225"/>
      <c r="AG52" s="225"/>
      <c r="AH52" s="225">
        <f t="shared" si="2"/>
        <v>1</v>
      </c>
      <c r="AI52" s="170">
        <f t="shared" si="2"/>
        <v>0</v>
      </c>
      <c r="AJ52" s="26" t="s">
        <v>157</v>
      </c>
      <c r="AK52" s="236" t="s">
        <v>82</v>
      </c>
      <c r="AL52" s="236" t="s">
        <v>82</v>
      </c>
      <c r="AM52" s="229" t="s">
        <v>107</v>
      </c>
      <c r="AN52" s="229" t="s">
        <v>108</v>
      </c>
      <c r="AO52" s="25" t="s">
        <v>48</v>
      </c>
      <c r="AP52" s="25" t="s">
        <v>49</v>
      </c>
      <c r="AQ52" s="185"/>
    </row>
    <row r="53" spans="1:43" s="184" customFormat="1" ht="53.25" hidden="1" customHeight="1" x14ac:dyDescent="0.25">
      <c r="A53" s="177" t="s">
        <v>41</v>
      </c>
      <c r="B53" s="178" t="s">
        <v>42</v>
      </c>
      <c r="C53" s="178">
        <v>526</v>
      </c>
      <c r="D53" s="230" t="s">
        <v>155</v>
      </c>
      <c r="E53" s="230" t="s">
        <v>158</v>
      </c>
      <c r="F53" s="169">
        <v>44621</v>
      </c>
      <c r="G53" s="169">
        <v>44923</v>
      </c>
      <c r="H53" s="271"/>
      <c r="I53" s="221">
        <v>0.04</v>
      </c>
      <c r="J53" s="225"/>
      <c r="K53" s="225"/>
      <c r="L53" s="225"/>
      <c r="M53" s="225"/>
      <c r="N53" s="225"/>
      <c r="O53" s="225"/>
      <c r="P53" s="225"/>
      <c r="Q53" s="225"/>
      <c r="R53" s="225"/>
      <c r="S53" s="225"/>
      <c r="T53" s="225">
        <v>0.5</v>
      </c>
      <c r="U53" s="225"/>
      <c r="V53" s="225"/>
      <c r="W53" s="225"/>
      <c r="X53" s="225"/>
      <c r="Y53" s="225"/>
      <c r="Z53" s="225"/>
      <c r="AA53" s="225"/>
      <c r="AB53" s="225"/>
      <c r="AC53" s="225"/>
      <c r="AD53" s="225"/>
      <c r="AE53" s="225"/>
      <c r="AF53" s="225">
        <v>0.5</v>
      </c>
      <c r="AG53" s="225"/>
      <c r="AH53" s="225">
        <f t="shared" si="2"/>
        <v>1</v>
      </c>
      <c r="AI53" s="170">
        <f t="shared" si="2"/>
        <v>0</v>
      </c>
      <c r="AJ53" s="26" t="s">
        <v>159</v>
      </c>
      <c r="AK53" s="236" t="s">
        <v>82</v>
      </c>
      <c r="AL53" s="236" t="s">
        <v>82</v>
      </c>
      <c r="AM53" s="229" t="s">
        <v>107</v>
      </c>
      <c r="AN53" s="229" t="s">
        <v>108</v>
      </c>
      <c r="AO53" s="25" t="s">
        <v>48</v>
      </c>
      <c r="AP53" s="25" t="s">
        <v>49</v>
      </c>
      <c r="AQ53" s="185"/>
    </row>
    <row r="54" spans="1:43" s="184" customFormat="1" ht="54.75" hidden="1" customHeight="1" x14ac:dyDescent="0.25">
      <c r="A54" s="177" t="s">
        <v>41</v>
      </c>
      <c r="B54" s="178" t="s">
        <v>42</v>
      </c>
      <c r="C54" s="178">
        <v>527</v>
      </c>
      <c r="D54" s="230" t="s">
        <v>160</v>
      </c>
      <c r="E54" s="230" t="s">
        <v>161</v>
      </c>
      <c r="F54" s="169">
        <v>44593</v>
      </c>
      <c r="G54" s="169">
        <v>44742</v>
      </c>
      <c r="H54" s="271">
        <f>SUM(I54:I70)</f>
        <v>1.0024000000000002</v>
      </c>
      <c r="I54" s="225">
        <v>6.6600000000000006E-2</v>
      </c>
      <c r="J54" s="225"/>
      <c r="K54" s="225"/>
      <c r="L54" s="225">
        <v>0.25</v>
      </c>
      <c r="M54" s="225"/>
      <c r="N54" s="225">
        <v>0.25</v>
      </c>
      <c r="O54" s="225"/>
      <c r="P54" s="225">
        <v>0.25</v>
      </c>
      <c r="Q54" s="225"/>
      <c r="R54" s="225"/>
      <c r="S54" s="225"/>
      <c r="T54" s="225">
        <v>0.25</v>
      </c>
      <c r="U54" s="225"/>
      <c r="V54" s="225"/>
      <c r="W54" s="225"/>
      <c r="X54" s="225"/>
      <c r="Y54" s="225"/>
      <c r="Z54" s="225"/>
      <c r="AA54" s="225"/>
      <c r="AB54" s="225"/>
      <c r="AC54" s="225"/>
      <c r="AD54" s="225"/>
      <c r="AE54" s="225"/>
      <c r="AF54" s="225"/>
      <c r="AG54" s="225"/>
      <c r="AH54" s="225">
        <f t="shared" si="2"/>
        <v>1</v>
      </c>
      <c r="AI54" s="170">
        <v>0</v>
      </c>
      <c r="AJ54" s="230" t="s">
        <v>162</v>
      </c>
      <c r="AK54" s="236" t="s">
        <v>82</v>
      </c>
      <c r="AL54" s="236" t="s">
        <v>82</v>
      </c>
      <c r="AM54" s="229" t="s">
        <v>59</v>
      </c>
      <c r="AN54" s="229" t="s">
        <v>163</v>
      </c>
      <c r="AO54" s="25" t="s">
        <v>48</v>
      </c>
      <c r="AP54" s="25" t="s">
        <v>49</v>
      </c>
      <c r="AQ54" s="185"/>
    </row>
    <row r="55" spans="1:43" s="184" customFormat="1" ht="54.75" hidden="1" customHeight="1" x14ac:dyDescent="0.25">
      <c r="A55" s="177" t="s">
        <v>41</v>
      </c>
      <c r="B55" s="178" t="s">
        <v>42</v>
      </c>
      <c r="C55" s="178">
        <v>527</v>
      </c>
      <c r="D55" s="230" t="s">
        <v>160</v>
      </c>
      <c r="E55" s="230" t="s">
        <v>164</v>
      </c>
      <c r="F55" s="169">
        <v>44562</v>
      </c>
      <c r="G55" s="169">
        <v>44895</v>
      </c>
      <c r="H55" s="271"/>
      <c r="I55" s="225">
        <v>6.6600000000000006E-2</v>
      </c>
      <c r="J55" s="225">
        <v>0.09</v>
      </c>
      <c r="K55" s="225"/>
      <c r="L55" s="225">
        <v>0.09</v>
      </c>
      <c r="M55" s="225"/>
      <c r="N55" s="225">
        <v>0.09</v>
      </c>
      <c r="O55" s="225"/>
      <c r="P55" s="225">
        <v>0.09</v>
      </c>
      <c r="Q55" s="225"/>
      <c r="R55" s="225">
        <v>0.09</v>
      </c>
      <c r="S55" s="225"/>
      <c r="T55" s="225">
        <v>0.09</v>
      </c>
      <c r="U55" s="225"/>
      <c r="V55" s="225">
        <v>0.09</v>
      </c>
      <c r="W55" s="225"/>
      <c r="X55" s="225">
        <v>0.09</v>
      </c>
      <c r="Y55" s="225"/>
      <c r="Z55" s="225">
        <v>0.09</v>
      </c>
      <c r="AA55" s="225"/>
      <c r="AB55" s="225">
        <v>0.09</v>
      </c>
      <c r="AC55" s="225"/>
      <c r="AD55" s="225">
        <v>0.1</v>
      </c>
      <c r="AE55" s="225"/>
      <c r="AF55" s="225"/>
      <c r="AG55" s="225"/>
      <c r="AH55" s="225">
        <f t="shared" si="2"/>
        <v>0.99999999999999978</v>
      </c>
      <c r="AI55" s="170">
        <v>0</v>
      </c>
      <c r="AJ55" s="230" t="s">
        <v>165</v>
      </c>
      <c r="AK55" s="236" t="s">
        <v>82</v>
      </c>
      <c r="AL55" s="236" t="s">
        <v>82</v>
      </c>
      <c r="AM55" s="229" t="s">
        <v>59</v>
      </c>
      <c r="AN55" s="229" t="s">
        <v>163</v>
      </c>
      <c r="AO55" s="25" t="s">
        <v>48</v>
      </c>
      <c r="AP55" s="25" t="s">
        <v>49</v>
      </c>
      <c r="AQ55" s="185"/>
    </row>
    <row r="56" spans="1:43" s="184" customFormat="1" ht="72" hidden="1" customHeight="1" x14ac:dyDescent="0.25">
      <c r="A56" s="177" t="s">
        <v>41</v>
      </c>
      <c r="B56" s="178" t="s">
        <v>42</v>
      </c>
      <c r="C56" s="178">
        <v>527</v>
      </c>
      <c r="D56" s="230" t="s">
        <v>160</v>
      </c>
      <c r="E56" s="230" t="s">
        <v>166</v>
      </c>
      <c r="F56" s="169">
        <v>44593</v>
      </c>
      <c r="G56" s="169">
        <v>44895</v>
      </c>
      <c r="H56" s="271"/>
      <c r="I56" s="225">
        <v>6.6600000000000006E-2</v>
      </c>
      <c r="J56" s="225"/>
      <c r="K56" s="225"/>
      <c r="L56" s="225">
        <v>0.1</v>
      </c>
      <c r="M56" s="225"/>
      <c r="N56" s="225">
        <v>0.1</v>
      </c>
      <c r="O56" s="225"/>
      <c r="P56" s="225">
        <v>0.1</v>
      </c>
      <c r="Q56" s="225"/>
      <c r="R56" s="225">
        <v>0.1</v>
      </c>
      <c r="S56" s="225"/>
      <c r="T56" s="225">
        <v>0.1</v>
      </c>
      <c r="U56" s="225"/>
      <c r="V56" s="225">
        <v>0.1</v>
      </c>
      <c r="W56" s="225"/>
      <c r="X56" s="225">
        <v>0.1</v>
      </c>
      <c r="Y56" s="225"/>
      <c r="Z56" s="225">
        <v>0.1</v>
      </c>
      <c r="AA56" s="225"/>
      <c r="AB56" s="225">
        <v>0.1</v>
      </c>
      <c r="AC56" s="225"/>
      <c r="AD56" s="225">
        <v>0.1</v>
      </c>
      <c r="AE56" s="225"/>
      <c r="AF56" s="225"/>
      <c r="AG56" s="225"/>
      <c r="AH56" s="225">
        <f t="shared" si="2"/>
        <v>0.99999999999999989</v>
      </c>
      <c r="AI56" s="170">
        <v>0</v>
      </c>
      <c r="AJ56" s="230" t="s">
        <v>167</v>
      </c>
      <c r="AK56" s="236" t="s">
        <v>82</v>
      </c>
      <c r="AL56" s="236" t="s">
        <v>82</v>
      </c>
      <c r="AM56" s="229" t="s">
        <v>59</v>
      </c>
      <c r="AN56" s="229" t="s">
        <v>163</v>
      </c>
      <c r="AO56" s="25" t="s">
        <v>48</v>
      </c>
      <c r="AP56" s="25" t="s">
        <v>49</v>
      </c>
      <c r="AQ56" s="185"/>
    </row>
    <row r="57" spans="1:43" s="184" customFormat="1" ht="54.75" hidden="1" customHeight="1" x14ac:dyDescent="0.25">
      <c r="A57" s="177" t="s">
        <v>41</v>
      </c>
      <c r="B57" s="178" t="s">
        <v>42</v>
      </c>
      <c r="C57" s="178">
        <v>527</v>
      </c>
      <c r="D57" s="230" t="s">
        <v>160</v>
      </c>
      <c r="E57" s="230" t="s">
        <v>168</v>
      </c>
      <c r="F57" s="169">
        <v>44743</v>
      </c>
      <c r="G57" s="169">
        <v>44804</v>
      </c>
      <c r="H57" s="271"/>
      <c r="I57" s="225">
        <v>6.6600000000000006E-2</v>
      </c>
      <c r="J57" s="225"/>
      <c r="K57" s="225"/>
      <c r="L57" s="225"/>
      <c r="M57" s="225"/>
      <c r="N57" s="225"/>
      <c r="O57" s="225"/>
      <c r="P57" s="225"/>
      <c r="Q57" s="225"/>
      <c r="R57" s="225"/>
      <c r="S57" s="225"/>
      <c r="T57" s="225"/>
      <c r="U57" s="225"/>
      <c r="V57" s="225">
        <v>0.5</v>
      </c>
      <c r="W57" s="225"/>
      <c r="X57" s="225">
        <v>0.5</v>
      </c>
      <c r="Y57" s="225"/>
      <c r="Z57" s="225"/>
      <c r="AA57" s="225"/>
      <c r="AB57" s="225"/>
      <c r="AC57" s="225"/>
      <c r="AD57" s="225"/>
      <c r="AE57" s="225"/>
      <c r="AF57" s="225"/>
      <c r="AG57" s="225"/>
      <c r="AH57" s="225">
        <f t="shared" si="2"/>
        <v>1</v>
      </c>
      <c r="AI57" s="170">
        <v>0</v>
      </c>
      <c r="AJ57" s="230" t="s">
        <v>169</v>
      </c>
      <c r="AK57" s="236" t="s">
        <v>82</v>
      </c>
      <c r="AL57" s="236" t="s">
        <v>82</v>
      </c>
      <c r="AM57" s="229" t="s">
        <v>59</v>
      </c>
      <c r="AN57" s="229" t="s">
        <v>163</v>
      </c>
      <c r="AO57" s="25" t="s">
        <v>48</v>
      </c>
      <c r="AP57" s="25" t="s">
        <v>49</v>
      </c>
      <c r="AQ57" s="185"/>
    </row>
    <row r="58" spans="1:43" s="184" customFormat="1" ht="54.75" hidden="1" customHeight="1" x14ac:dyDescent="0.25">
      <c r="A58" s="177" t="s">
        <v>41</v>
      </c>
      <c r="B58" s="178" t="s">
        <v>42</v>
      </c>
      <c r="C58" s="178">
        <v>527</v>
      </c>
      <c r="D58" s="230" t="s">
        <v>160</v>
      </c>
      <c r="E58" s="230" t="s">
        <v>170</v>
      </c>
      <c r="F58" s="169">
        <v>44652</v>
      </c>
      <c r="G58" s="169">
        <v>44864</v>
      </c>
      <c r="H58" s="271"/>
      <c r="I58" s="225">
        <v>6.6600000000000006E-2</v>
      </c>
      <c r="J58" s="225"/>
      <c r="K58" s="225"/>
      <c r="L58" s="225"/>
      <c r="M58" s="225"/>
      <c r="N58" s="225"/>
      <c r="O58" s="225"/>
      <c r="P58" s="225">
        <v>0.15</v>
      </c>
      <c r="Q58" s="225"/>
      <c r="R58" s="225">
        <v>0.15</v>
      </c>
      <c r="S58" s="225"/>
      <c r="T58" s="225">
        <v>0.15</v>
      </c>
      <c r="U58" s="225"/>
      <c r="V58" s="225">
        <v>0.15</v>
      </c>
      <c r="W58" s="225"/>
      <c r="X58" s="225">
        <v>0.15</v>
      </c>
      <c r="Y58" s="225"/>
      <c r="Z58" s="225">
        <v>0.15</v>
      </c>
      <c r="AA58" s="225"/>
      <c r="AB58" s="225">
        <v>0.1</v>
      </c>
      <c r="AC58" s="225"/>
      <c r="AD58" s="225"/>
      <c r="AE58" s="225"/>
      <c r="AF58" s="225"/>
      <c r="AG58" s="225"/>
      <c r="AH58" s="225">
        <f t="shared" si="2"/>
        <v>1</v>
      </c>
      <c r="AI58" s="170">
        <v>0</v>
      </c>
      <c r="AJ58" s="230" t="s">
        <v>171</v>
      </c>
      <c r="AK58" s="236" t="s">
        <v>82</v>
      </c>
      <c r="AL58" s="236" t="s">
        <v>82</v>
      </c>
      <c r="AM58" s="229" t="s">
        <v>59</v>
      </c>
      <c r="AN58" s="229" t="s">
        <v>163</v>
      </c>
      <c r="AO58" s="25" t="s">
        <v>48</v>
      </c>
      <c r="AP58" s="25" t="s">
        <v>49</v>
      </c>
      <c r="AQ58" s="185"/>
    </row>
    <row r="59" spans="1:43" s="184" customFormat="1" ht="54.75" hidden="1" customHeight="1" x14ac:dyDescent="0.25">
      <c r="A59" s="177" t="s">
        <v>41</v>
      </c>
      <c r="B59" s="178" t="s">
        <v>42</v>
      </c>
      <c r="C59" s="178">
        <v>527</v>
      </c>
      <c r="D59" s="230" t="s">
        <v>160</v>
      </c>
      <c r="E59" s="230" t="s">
        <v>172</v>
      </c>
      <c r="F59" s="169">
        <v>44621</v>
      </c>
      <c r="G59" s="169">
        <v>44712</v>
      </c>
      <c r="H59" s="271"/>
      <c r="I59" s="225">
        <v>6.6600000000000006E-2</v>
      </c>
      <c r="J59" s="225"/>
      <c r="K59" s="225"/>
      <c r="L59" s="225"/>
      <c r="M59" s="225"/>
      <c r="N59" s="225">
        <v>0.3</v>
      </c>
      <c r="O59" s="225"/>
      <c r="P59" s="225">
        <v>0.3</v>
      </c>
      <c r="Q59" s="225"/>
      <c r="R59" s="225">
        <v>0.4</v>
      </c>
      <c r="S59" s="225"/>
      <c r="T59" s="225"/>
      <c r="U59" s="225"/>
      <c r="V59" s="225"/>
      <c r="W59" s="225"/>
      <c r="X59" s="225"/>
      <c r="Y59" s="225"/>
      <c r="Z59" s="225"/>
      <c r="AA59" s="225"/>
      <c r="AB59" s="225"/>
      <c r="AC59" s="225"/>
      <c r="AD59" s="225"/>
      <c r="AE59" s="225"/>
      <c r="AF59" s="225"/>
      <c r="AG59" s="225"/>
      <c r="AH59" s="225">
        <f t="shared" si="2"/>
        <v>1</v>
      </c>
      <c r="AI59" s="170">
        <v>0</v>
      </c>
      <c r="AJ59" s="230" t="s">
        <v>173</v>
      </c>
      <c r="AK59" s="236" t="s">
        <v>82</v>
      </c>
      <c r="AL59" s="236" t="s">
        <v>82</v>
      </c>
      <c r="AM59" s="229" t="s">
        <v>59</v>
      </c>
      <c r="AN59" s="229" t="s">
        <v>163</v>
      </c>
      <c r="AO59" s="25" t="s">
        <v>48</v>
      </c>
      <c r="AP59" s="25" t="s">
        <v>49</v>
      </c>
      <c r="AQ59" s="185"/>
    </row>
    <row r="60" spans="1:43" s="184" customFormat="1" ht="54.75" hidden="1" customHeight="1" x14ac:dyDescent="0.25">
      <c r="A60" s="177" t="s">
        <v>41</v>
      </c>
      <c r="B60" s="178" t="s">
        <v>42</v>
      </c>
      <c r="C60" s="178">
        <v>527</v>
      </c>
      <c r="D60" s="230" t="s">
        <v>160</v>
      </c>
      <c r="E60" s="230" t="s">
        <v>174</v>
      </c>
      <c r="F60" s="169">
        <v>44621</v>
      </c>
      <c r="G60" s="169">
        <v>44712</v>
      </c>
      <c r="H60" s="271"/>
      <c r="I60" s="225">
        <v>6.6600000000000006E-2</v>
      </c>
      <c r="J60" s="225"/>
      <c r="K60" s="225"/>
      <c r="L60" s="225"/>
      <c r="M60" s="225"/>
      <c r="N60" s="225">
        <v>0.3</v>
      </c>
      <c r="O60" s="225"/>
      <c r="P60" s="225">
        <v>0.3</v>
      </c>
      <c r="Q60" s="225"/>
      <c r="R60" s="225">
        <v>0.4</v>
      </c>
      <c r="S60" s="225"/>
      <c r="T60" s="225"/>
      <c r="U60" s="225"/>
      <c r="V60" s="225"/>
      <c r="W60" s="225"/>
      <c r="X60" s="225"/>
      <c r="Y60" s="225"/>
      <c r="Z60" s="225"/>
      <c r="AA60" s="225"/>
      <c r="AB60" s="225"/>
      <c r="AC60" s="225"/>
      <c r="AD60" s="225"/>
      <c r="AE60" s="225"/>
      <c r="AF60" s="225"/>
      <c r="AG60" s="225"/>
      <c r="AH60" s="225">
        <f t="shared" si="2"/>
        <v>1</v>
      </c>
      <c r="AI60" s="170">
        <v>0</v>
      </c>
      <c r="AJ60" s="230" t="s">
        <v>175</v>
      </c>
      <c r="AK60" s="236" t="s">
        <v>82</v>
      </c>
      <c r="AL60" s="236" t="s">
        <v>82</v>
      </c>
      <c r="AM60" s="229" t="s">
        <v>59</v>
      </c>
      <c r="AN60" s="229" t="s">
        <v>163</v>
      </c>
      <c r="AO60" s="25" t="s">
        <v>48</v>
      </c>
      <c r="AP60" s="25" t="s">
        <v>49</v>
      </c>
      <c r="AQ60" s="185"/>
    </row>
    <row r="61" spans="1:43" s="184" customFormat="1" ht="54.75" hidden="1" customHeight="1" x14ac:dyDescent="0.25">
      <c r="A61" s="177" t="s">
        <v>41</v>
      </c>
      <c r="B61" s="178" t="s">
        <v>42</v>
      </c>
      <c r="C61" s="178">
        <v>527</v>
      </c>
      <c r="D61" s="230" t="s">
        <v>160</v>
      </c>
      <c r="E61" s="230" t="s">
        <v>176</v>
      </c>
      <c r="F61" s="169">
        <v>44713</v>
      </c>
      <c r="G61" s="169">
        <v>44804</v>
      </c>
      <c r="H61" s="271"/>
      <c r="I61" s="225">
        <v>6.6600000000000006E-2</v>
      </c>
      <c r="J61" s="225"/>
      <c r="K61" s="225"/>
      <c r="L61" s="225"/>
      <c r="M61" s="225"/>
      <c r="N61" s="225"/>
      <c r="O61" s="225"/>
      <c r="P61" s="225"/>
      <c r="Q61" s="225"/>
      <c r="R61" s="225"/>
      <c r="S61" s="225"/>
      <c r="T61" s="225">
        <v>0.3</v>
      </c>
      <c r="U61" s="225"/>
      <c r="V61" s="225">
        <v>0.3</v>
      </c>
      <c r="W61" s="225"/>
      <c r="X61" s="225">
        <v>0.4</v>
      </c>
      <c r="Y61" s="225"/>
      <c r="Z61" s="225"/>
      <c r="AA61" s="225"/>
      <c r="AB61" s="225"/>
      <c r="AC61" s="225"/>
      <c r="AD61" s="225"/>
      <c r="AE61" s="225"/>
      <c r="AF61" s="225"/>
      <c r="AG61" s="225"/>
      <c r="AH61" s="225">
        <f t="shared" si="2"/>
        <v>1</v>
      </c>
      <c r="AI61" s="170">
        <v>0</v>
      </c>
      <c r="AJ61" s="230" t="s">
        <v>177</v>
      </c>
      <c r="AK61" s="236" t="s">
        <v>82</v>
      </c>
      <c r="AL61" s="236" t="s">
        <v>82</v>
      </c>
      <c r="AM61" s="229" t="s">
        <v>59</v>
      </c>
      <c r="AN61" s="229" t="s">
        <v>163</v>
      </c>
      <c r="AO61" s="25" t="s">
        <v>48</v>
      </c>
      <c r="AP61" s="25" t="s">
        <v>49</v>
      </c>
      <c r="AQ61" s="185"/>
    </row>
    <row r="62" spans="1:43" s="184" customFormat="1" ht="54.75" hidden="1" customHeight="1" x14ac:dyDescent="0.25">
      <c r="A62" s="177" t="s">
        <v>41</v>
      </c>
      <c r="B62" s="178" t="s">
        <v>42</v>
      </c>
      <c r="C62" s="178">
        <v>527</v>
      </c>
      <c r="D62" s="230" t="s">
        <v>160</v>
      </c>
      <c r="E62" s="230" t="s">
        <v>178</v>
      </c>
      <c r="F62" s="169">
        <v>44593</v>
      </c>
      <c r="G62" s="169">
        <v>44773</v>
      </c>
      <c r="H62" s="271"/>
      <c r="I62" s="225">
        <v>6.6600000000000006E-2</v>
      </c>
      <c r="J62" s="225"/>
      <c r="K62" s="225"/>
      <c r="L62" s="225">
        <v>0.05</v>
      </c>
      <c r="M62" s="225"/>
      <c r="N62" s="225">
        <v>0.15</v>
      </c>
      <c r="O62" s="225"/>
      <c r="P62" s="225">
        <v>0.2</v>
      </c>
      <c r="Q62" s="225"/>
      <c r="R62" s="225">
        <v>0.2</v>
      </c>
      <c r="S62" s="225"/>
      <c r="T62" s="225">
        <v>0.2</v>
      </c>
      <c r="U62" s="225"/>
      <c r="V62" s="225">
        <v>0.2</v>
      </c>
      <c r="W62" s="225"/>
      <c r="X62" s="225"/>
      <c r="Y62" s="225"/>
      <c r="Z62" s="225"/>
      <c r="AA62" s="225"/>
      <c r="AB62" s="225"/>
      <c r="AC62" s="225"/>
      <c r="AD62" s="225"/>
      <c r="AE62" s="225"/>
      <c r="AF62" s="225"/>
      <c r="AG62" s="225"/>
      <c r="AH62" s="225">
        <f t="shared" si="2"/>
        <v>1</v>
      </c>
      <c r="AI62" s="170">
        <v>0</v>
      </c>
      <c r="AJ62" s="230" t="s">
        <v>179</v>
      </c>
      <c r="AK62" s="236" t="s">
        <v>82</v>
      </c>
      <c r="AL62" s="236" t="s">
        <v>82</v>
      </c>
      <c r="AM62" s="229" t="s">
        <v>59</v>
      </c>
      <c r="AN62" s="229" t="s">
        <v>163</v>
      </c>
      <c r="AO62" s="25" t="s">
        <v>48</v>
      </c>
      <c r="AP62" s="25" t="s">
        <v>49</v>
      </c>
      <c r="AQ62" s="185"/>
    </row>
    <row r="63" spans="1:43" s="184" customFormat="1" ht="54.75" hidden="1" customHeight="1" x14ac:dyDescent="0.25">
      <c r="A63" s="177" t="s">
        <v>41</v>
      </c>
      <c r="B63" s="178" t="s">
        <v>42</v>
      </c>
      <c r="C63" s="178">
        <v>527</v>
      </c>
      <c r="D63" s="230" t="s">
        <v>160</v>
      </c>
      <c r="E63" s="230" t="s">
        <v>180</v>
      </c>
      <c r="F63" s="169">
        <v>44593</v>
      </c>
      <c r="G63" s="169">
        <v>44773</v>
      </c>
      <c r="H63" s="271"/>
      <c r="I63" s="225">
        <v>6.6600000000000006E-2</v>
      </c>
      <c r="J63" s="225"/>
      <c r="K63" s="225"/>
      <c r="L63" s="225">
        <v>0.05</v>
      </c>
      <c r="M63" s="225"/>
      <c r="N63" s="225">
        <v>0.15</v>
      </c>
      <c r="O63" s="225"/>
      <c r="P63" s="225">
        <v>0.2</v>
      </c>
      <c r="Q63" s="225"/>
      <c r="R63" s="225">
        <v>0.2</v>
      </c>
      <c r="S63" s="225"/>
      <c r="T63" s="225">
        <v>0.2</v>
      </c>
      <c r="U63" s="225"/>
      <c r="V63" s="225">
        <v>0.2</v>
      </c>
      <c r="W63" s="225"/>
      <c r="X63" s="225"/>
      <c r="Y63" s="225"/>
      <c r="Z63" s="225"/>
      <c r="AA63" s="225"/>
      <c r="AB63" s="225"/>
      <c r="AC63" s="225"/>
      <c r="AD63" s="225"/>
      <c r="AE63" s="225"/>
      <c r="AF63" s="225"/>
      <c r="AG63" s="225"/>
      <c r="AH63" s="225">
        <f t="shared" si="2"/>
        <v>1</v>
      </c>
      <c r="AI63" s="170">
        <v>0</v>
      </c>
      <c r="AJ63" s="230" t="s">
        <v>179</v>
      </c>
      <c r="AK63" s="236" t="s">
        <v>82</v>
      </c>
      <c r="AL63" s="236" t="s">
        <v>82</v>
      </c>
      <c r="AM63" s="229" t="s">
        <v>59</v>
      </c>
      <c r="AN63" s="229" t="s">
        <v>163</v>
      </c>
      <c r="AO63" s="25" t="s">
        <v>48</v>
      </c>
      <c r="AP63" s="25" t="s">
        <v>49</v>
      </c>
      <c r="AQ63" s="185"/>
    </row>
    <row r="64" spans="1:43" s="184" customFormat="1" ht="54.75" customHeight="1" x14ac:dyDescent="0.25">
      <c r="A64" s="69" t="s">
        <v>41</v>
      </c>
      <c r="B64" s="70" t="s">
        <v>42</v>
      </c>
      <c r="C64" s="70">
        <v>527</v>
      </c>
      <c r="D64" s="71" t="s">
        <v>160</v>
      </c>
      <c r="E64" s="71" t="s">
        <v>181</v>
      </c>
      <c r="F64" s="81">
        <v>44593</v>
      </c>
      <c r="G64" s="81">
        <v>44834</v>
      </c>
      <c r="H64" s="271"/>
      <c r="I64" s="68"/>
      <c r="J64" s="68"/>
      <c r="K64" s="68"/>
      <c r="L64" s="68">
        <v>0.05</v>
      </c>
      <c r="M64" s="68"/>
      <c r="N64" s="68">
        <v>0.15</v>
      </c>
      <c r="O64" s="68"/>
      <c r="P64" s="68">
        <v>0.2</v>
      </c>
      <c r="Q64" s="68"/>
      <c r="R64" s="68">
        <v>0.2</v>
      </c>
      <c r="S64" s="68"/>
      <c r="T64" s="68">
        <v>0.2</v>
      </c>
      <c r="U64" s="68"/>
      <c r="V64" s="68">
        <v>0.05</v>
      </c>
      <c r="W64" s="68"/>
      <c r="X64" s="68">
        <v>0.05</v>
      </c>
      <c r="Y64" s="68"/>
      <c r="Z64" s="68">
        <v>0.1</v>
      </c>
      <c r="AA64" s="68"/>
      <c r="AB64" s="68"/>
      <c r="AC64" s="68"/>
      <c r="AD64" s="68"/>
      <c r="AE64" s="68"/>
      <c r="AF64" s="68"/>
      <c r="AG64" s="68"/>
      <c r="AH64" s="68">
        <f t="shared" si="2"/>
        <v>1.0000000000000002</v>
      </c>
      <c r="AI64" s="77">
        <v>0</v>
      </c>
      <c r="AJ64" s="71" t="s">
        <v>179</v>
      </c>
      <c r="AK64" s="80" t="s">
        <v>82</v>
      </c>
      <c r="AL64" s="80" t="s">
        <v>82</v>
      </c>
      <c r="AM64" s="78" t="s">
        <v>59</v>
      </c>
      <c r="AN64" s="78" t="s">
        <v>163</v>
      </c>
      <c r="AO64" s="79" t="s">
        <v>48</v>
      </c>
      <c r="AP64" s="79" t="s">
        <v>49</v>
      </c>
      <c r="AQ64" s="326" t="s">
        <v>1021</v>
      </c>
    </row>
    <row r="65" spans="1:43" s="184" customFormat="1" ht="54.75" customHeight="1" x14ac:dyDescent="0.25">
      <c r="A65" s="91" t="s">
        <v>41</v>
      </c>
      <c r="B65" s="87" t="s">
        <v>42</v>
      </c>
      <c r="C65" s="87">
        <v>527</v>
      </c>
      <c r="D65" s="92" t="s">
        <v>160</v>
      </c>
      <c r="E65" s="92" t="s">
        <v>1017</v>
      </c>
      <c r="F65" s="93">
        <v>44593</v>
      </c>
      <c r="G65" s="93">
        <v>44854</v>
      </c>
      <c r="H65" s="271"/>
      <c r="I65" s="76">
        <v>3.5000000000000003E-2</v>
      </c>
      <c r="J65" s="76"/>
      <c r="K65" s="76"/>
      <c r="L65" s="76">
        <v>0.05</v>
      </c>
      <c r="M65" s="76"/>
      <c r="N65" s="76">
        <v>0.15</v>
      </c>
      <c r="O65" s="76"/>
      <c r="P65" s="76">
        <v>0.2</v>
      </c>
      <c r="Q65" s="76"/>
      <c r="R65" s="76">
        <v>0.2</v>
      </c>
      <c r="S65" s="76"/>
      <c r="T65" s="76">
        <v>0.2</v>
      </c>
      <c r="U65" s="76"/>
      <c r="V65" s="76">
        <v>0.05</v>
      </c>
      <c r="W65" s="76"/>
      <c r="X65" s="76">
        <v>0.05</v>
      </c>
      <c r="Y65" s="76"/>
      <c r="Z65" s="76">
        <v>0.05</v>
      </c>
      <c r="AA65" s="76"/>
      <c r="AB65" s="76">
        <v>0.05</v>
      </c>
      <c r="AC65" s="76"/>
      <c r="AD65" s="76"/>
      <c r="AE65" s="76"/>
      <c r="AF65" s="76"/>
      <c r="AG65" s="76"/>
      <c r="AH65" s="76">
        <f t="shared" ref="AH65" si="3">+J65+L65+N65+P65+R65+T65+V65+X65+Z65+AB65+AD65+AF65</f>
        <v>1.0000000000000002</v>
      </c>
      <c r="AI65" s="85">
        <v>0</v>
      </c>
      <c r="AJ65" s="92" t="s">
        <v>1018</v>
      </c>
      <c r="AK65" s="87" t="s">
        <v>82</v>
      </c>
      <c r="AL65" s="87" t="s">
        <v>82</v>
      </c>
      <c r="AM65" s="88" t="s">
        <v>59</v>
      </c>
      <c r="AN65" s="88" t="s">
        <v>163</v>
      </c>
      <c r="AO65" s="89" t="s">
        <v>48</v>
      </c>
      <c r="AP65" s="89" t="s">
        <v>49</v>
      </c>
      <c r="AQ65" s="327"/>
    </row>
    <row r="66" spans="1:43" s="184" customFormat="1" ht="111.75" customHeight="1" x14ac:dyDescent="0.25">
      <c r="A66" s="91" t="s">
        <v>41</v>
      </c>
      <c r="B66" s="87" t="s">
        <v>42</v>
      </c>
      <c r="C66" s="87">
        <v>527</v>
      </c>
      <c r="D66" s="92" t="s">
        <v>160</v>
      </c>
      <c r="E66" s="92" t="s">
        <v>1020</v>
      </c>
      <c r="F66" s="93">
        <v>44774</v>
      </c>
      <c r="G66" s="93">
        <v>44834</v>
      </c>
      <c r="H66" s="271"/>
      <c r="I66" s="76">
        <v>3.5000000000000003E-2</v>
      </c>
      <c r="J66" s="76"/>
      <c r="K66" s="76"/>
      <c r="L66" s="76"/>
      <c r="M66" s="76"/>
      <c r="N66" s="76"/>
      <c r="O66" s="76"/>
      <c r="P66" s="76"/>
      <c r="Q66" s="76"/>
      <c r="R66" s="76"/>
      <c r="S66" s="76"/>
      <c r="T66" s="76"/>
      <c r="U66" s="76"/>
      <c r="V66" s="76"/>
      <c r="W66" s="76"/>
      <c r="X66" s="76"/>
      <c r="Y66" s="76"/>
      <c r="Z66" s="76">
        <v>0.5</v>
      </c>
      <c r="AA66" s="76"/>
      <c r="AB66" s="76">
        <v>0.5</v>
      </c>
      <c r="AC66" s="76"/>
      <c r="AD66" s="76"/>
      <c r="AE66" s="76"/>
      <c r="AF66" s="76"/>
      <c r="AG66" s="76"/>
      <c r="AH66" s="76">
        <f t="shared" ref="AH66" si="4">+J66+L66+N66+P66+R66+T66+V66+X66+Z66+AB66+AD66+AF66</f>
        <v>1</v>
      </c>
      <c r="AI66" s="85">
        <v>0</v>
      </c>
      <c r="AJ66" s="92" t="s">
        <v>1018</v>
      </c>
      <c r="AK66" s="87" t="s">
        <v>82</v>
      </c>
      <c r="AL66" s="87" t="s">
        <v>82</v>
      </c>
      <c r="AM66" s="88" t="s">
        <v>59</v>
      </c>
      <c r="AN66" s="88" t="s">
        <v>163</v>
      </c>
      <c r="AO66" s="89" t="s">
        <v>48</v>
      </c>
      <c r="AP66" s="89" t="s">
        <v>49</v>
      </c>
      <c r="AQ66" s="90" t="s">
        <v>1022</v>
      </c>
    </row>
    <row r="67" spans="1:43" s="184" customFormat="1" ht="54.75" hidden="1" customHeight="1" x14ac:dyDescent="0.25">
      <c r="A67" s="177" t="s">
        <v>41</v>
      </c>
      <c r="B67" s="178" t="s">
        <v>42</v>
      </c>
      <c r="C67" s="178">
        <v>527</v>
      </c>
      <c r="D67" s="230" t="s">
        <v>160</v>
      </c>
      <c r="E67" s="230" t="s">
        <v>182</v>
      </c>
      <c r="F67" s="169">
        <v>44593</v>
      </c>
      <c r="G67" s="169">
        <v>44773</v>
      </c>
      <c r="H67" s="271"/>
      <c r="I67" s="225">
        <v>6.6600000000000006E-2</v>
      </c>
      <c r="J67" s="225"/>
      <c r="K67" s="225"/>
      <c r="L67" s="225">
        <v>0.05</v>
      </c>
      <c r="M67" s="225"/>
      <c r="N67" s="225">
        <v>0.15</v>
      </c>
      <c r="O67" s="225"/>
      <c r="P67" s="225">
        <v>0.2</v>
      </c>
      <c r="Q67" s="225"/>
      <c r="R67" s="225">
        <v>0.2</v>
      </c>
      <c r="S67" s="225"/>
      <c r="T67" s="225">
        <v>0.2</v>
      </c>
      <c r="U67" s="225"/>
      <c r="V67" s="225">
        <v>0.2</v>
      </c>
      <c r="W67" s="225"/>
      <c r="X67" s="225"/>
      <c r="Y67" s="225"/>
      <c r="Z67" s="225"/>
      <c r="AA67" s="225"/>
      <c r="AB67" s="225"/>
      <c r="AC67" s="225"/>
      <c r="AD67" s="225"/>
      <c r="AE67" s="225"/>
      <c r="AF67" s="225"/>
      <c r="AG67" s="225"/>
      <c r="AH67" s="225">
        <f t="shared" si="2"/>
        <v>1</v>
      </c>
      <c r="AI67" s="170">
        <v>0</v>
      </c>
      <c r="AJ67" s="230" t="s">
        <v>179</v>
      </c>
      <c r="AK67" s="236" t="s">
        <v>82</v>
      </c>
      <c r="AL67" s="236" t="s">
        <v>82</v>
      </c>
      <c r="AM67" s="229" t="s">
        <v>59</v>
      </c>
      <c r="AN67" s="229" t="s">
        <v>163</v>
      </c>
      <c r="AO67" s="25" t="s">
        <v>48</v>
      </c>
      <c r="AP67" s="25" t="s">
        <v>49</v>
      </c>
      <c r="AQ67" s="185"/>
    </row>
    <row r="68" spans="1:43" s="184" customFormat="1" ht="54.75" hidden="1" customHeight="1" x14ac:dyDescent="0.25">
      <c r="A68" s="177" t="s">
        <v>41</v>
      </c>
      <c r="B68" s="178" t="s">
        <v>42</v>
      </c>
      <c r="C68" s="178">
        <v>527</v>
      </c>
      <c r="D68" s="230" t="s">
        <v>160</v>
      </c>
      <c r="E68" s="230" t="s">
        <v>183</v>
      </c>
      <c r="F68" s="169">
        <v>44593</v>
      </c>
      <c r="G68" s="169">
        <v>44773</v>
      </c>
      <c r="H68" s="271"/>
      <c r="I68" s="225">
        <v>6.6600000000000006E-2</v>
      </c>
      <c r="J68" s="225"/>
      <c r="K68" s="225"/>
      <c r="L68" s="225">
        <v>0.05</v>
      </c>
      <c r="M68" s="225"/>
      <c r="N68" s="225">
        <v>0.15</v>
      </c>
      <c r="O68" s="225"/>
      <c r="P68" s="225">
        <v>0.2</v>
      </c>
      <c r="Q68" s="225"/>
      <c r="R68" s="225">
        <v>0.2</v>
      </c>
      <c r="S68" s="225"/>
      <c r="T68" s="225">
        <v>0.2</v>
      </c>
      <c r="U68" s="225"/>
      <c r="V68" s="225">
        <v>0.2</v>
      </c>
      <c r="W68" s="225"/>
      <c r="X68" s="225"/>
      <c r="Y68" s="225"/>
      <c r="Z68" s="225"/>
      <c r="AA68" s="225"/>
      <c r="AB68" s="225"/>
      <c r="AC68" s="225"/>
      <c r="AD68" s="225"/>
      <c r="AE68" s="225"/>
      <c r="AF68" s="225"/>
      <c r="AG68" s="225"/>
      <c r="AH68" s="225">
        <f t="shared" si="2"/>
        <v>1</v>
      </c>
      <c r="AI68" s="170">
        <v>0</v>
      </c>
      <c r="AJ68" s="230" t="s">
        <v>179</v>
      </c>
      <c r="AK68" s="236" t="s">
        <v>82</v>
      </c>
      <c r="AL68" s="236" t="s">
        <v>82</v>
      </c>
      <c r="AM68" s="229" t="s">
        <v>59</v>
      </c>
      <c r="AN68" s="229" t="s">
        <v>163</v>
      </c>
      <c r="AO68" s="25" t="s">
        <v>48</v>
      </c>
      <c r="AP68" s="25" t="s">
        <v>49</v>
      </c>
      <c r="AQ68" s="185"/>
    </row>
    <row r="69" spans="1:43" s="184" customFormat="1" ht="54.75" hidden="1" customHeight="1" x14ac:dyDescent="0.25">
      <c r="A69" s="177" t="s">
        <v>41</v>
      </c>
      <c r="B69" s="178" t="s">
        <v>42</v>
      </c>
      <c r="C69" s="178">
        <v>527</v>
      </c>
      <c r="D69" s="230" t="s">
        <v>160</v>
      </c>
      <c r="E69" s="230" t="s">
        <v>184</v>
      </c>
      <c r="F69" s="169">
        <v>44713</v>
      </c>
      <c r="G69" s="169">
        <v>44834</v>
      </c>
      <c r="H69" s="271"/>
      <c r="I69" s="225">
        <v>6.6600000000000006E-2</v>
      </c>
      <c r="J69" s="225"/>
      <c r="K69" s="225"/>
      <c r="L69" s="225"/>
      <c r="M69" s="225"/>
      <c r="N69" s="225"/>
      <c r="O69" s="225"/>
      <c r="P69" s="225"/>
      <c r="Q69" s="225"/>
      <c r="R69" s="225"/>
      <c r="S69" s="225"/>
      <c r="T69" s="225">
        <v>0.1</v>
      </c>
      <c r="U69" s="225"/>
      <c r="V69" s="225">
        <v>0.25</v>
      </c>
      <c r="W69" s="225"/>
      <c r="X69" s="225">
        <v>0.25</v>
      </c>
      <c r="Y69" s="225"/>
      <c r="Z69" s="225">
        <v>0.4</v>
      </c>
      <c r="AA69" s="225"/>
      <c r="AB69" s="225"/>
      <c r="AC69" s="225"/>
      <c r="AD69" s="225"/>
      <c r="AE69" s="225"/>
      <c r="AF69" s="225"/>
      <c r="AG69" s="225"/>
      <c r="AH69" s="225">
        <f t="shared" si="2"/>
        <v>1</v>
      </c>
      <c r="AI69" s="170">
        <v>0</v>
      </c>
      <c r="AJ69" s="230" t="s">
        <v>185</v>
      </c>
      <c r="AK69" s="236" t="s">
        <v>82</v>
      </c>
      <c r="AL69" s="236" t="s">
        <v>82</v>
      </c>
      <c r="AM69" s="229" t="s">
        <v>59</v>
      </c>
      <c r="AN69" s="229" t="s">
        <v>163</v>
      </c>
      <c r="AO69" s="25" t="s">
        <v>48</v>
      </c>
      <c r="AP69" s="25" t="s">
        <v>49</v>
      </c>
      <c r="AQ69" s="185"/>
    </row>
    <row r="70" spans="1:43" s="184" customFormat="1" ht="54.75" hidden="1" customHeight="1" x14ac:dyDescent="0.25">
      <c r="A70" s="177" t="s">
        <v>41</v>
      </c>
      <c r="B70" s="178" t="s">
        <v>42</v>
      </c>
      <c r="C70" s="178">
        <v>527</v>
      </c>
      <c r="D70" s="230" t="s">
        <v>160</v>
      </c>
      <c r="E70" s="230" t="s">
        <v>186</v>
      </c>
      <c r="F70" s="169">
        <v>44713</v>
      </c>
      <c r="G70" s="169">
        <v>44834</v>
      </c>
      <c r="H70" s="271"/>
      <c r="I70" s="225">
        <v>6.6600000000000006E-2</v>
      </c>
      <c r="J70" s="225"/>
      <c r="K70" s="225"/>
      <c r="L70" s="225"/>
      <c r="M70" s="225"/>
      <c r="N70" s="225"/>
      <c r="O70" s="225"/>
      <c r="P70" s="225"/>
      <c r="Q70" s="225"/>
      <c r="R70" s="225"/>
      <c r="S70" s="225"/>
      <c r="T70" s="225">
        <v>0.1</v>
      </c>
      <c r="U70" s="225"/>
      <c r="V70" s="225">
        <v>0.25</v>
      </c>
      <c r="W70" s="225"/>
      <c r="X70" s="225">
        <v>0.25</v>
      </c>
      <c r="Y70" s="225"/>
      <c r="Z70" s="225">
        <v>0.4</v>
      </c>
      <c r="AA70" s="225"/>
      <c r="AB70" s="225"/>
      <c r="AC70" s="225"/>
      <c r="AD70" s="225"/>
      <c r="AE70" s="225"/>
      <c r="AF70" s="225"/>
      <c r="AG70" s="225"/>
      <c r="AH70" s="225">
        <f t="shared" si="2"/>
        <v>1</v>
      </c>
      <c r="AI70" s="170">
        <v>0</v>
      </c>
      <c r="AJ70" s="230" t="s">
        <v>185</v>
      </c>
      <c r="AK70" s="236" t="s">
        <v>82</v>
      </c>
      <c r="AL70" s="236" t="s">
        <v>82</v>
      </c>
      <c r="AM70" s="229" t="s">
        <v>59</v>
      </c>
      <c r="AN70" s="229" t="s">
        <v>163</v>
      </c>
      <c r="AO70" s="25" t="s">
        <v>48</v>
      </c>
      <c r="AP70" s="25" t="s">
        <v>49</v>
      </c>
      <c r="AQ70" s="185"/>
    </row>
    <row r="71" spans="1:43" s="184" customFormat="1" ht="42.75" hidden="1" customHeight="1" x14ac:dyDescent="0.25">
      <c r="A71" s="177" t="s">
        <v>41</v>
      </c>
      <c r="B71" s="178" t="s">
        <v>42</v>
      </c>
      <c r="C71" s="178">
        <v>527</v>
      </c>
      <c r="D71" s="230" t="s">
        <v>187</v>
      </c>
      <c r="E71" s="230" t="s">
        <v>188</v>
      </c>
      <c r="F71" s="169">
        <v>44593</v>
      </c>
      <c r="G71" s="169">
        <v>44680</v>
      </c>
      <c r="H71" s="271">
        <f>+I71+I72+I73+I74+I75</f>
        <v>1</v>
      </c>
      <c r="I71" s="221">
        <v>0.2</v>
      </c>
      <c r="J71" s="225"/>
      <c r="K71" s="225"/>
      <c r="L71" s="225">
        <v>0.15</v>
      </c>
      <c r="M71" s="225"/>
      <c r="N71" s="225">
        <v>0.35</v>
      </c>
      <c r="O71" s="225"/>
      <c r="P71" s="225">
        <v>0.5</v>
      </c>
      <c r="Q71" s="225"/>
      <c r="R71" s="225"/>
      <c r="S71" s="225"/>
      <c r="T71" s="225"/>
      <c r="U71" s="225"/>
      <c r="V71" s="225"/>
      <c r="W71" s="225"/>
      <c r="X71" s="225"/>
      <c r="Y71" s="225"/>
      <c r="Z71" s="225"/>
      <c r="AA71" s="225"/>
      <c r="AB71" s="225"/>
      <c r="AC71" s="225"/>
      <c r="AD71" s="225"/>
      <c r="AE71" s="225"/>
      <c r="AF71" s="225"/>
      <c r="AG71" s="225"/>
      <c r="AH71" s="225">
        <f t="shared" si="2"/>
        <v>1</v>
      </c>
      <c r="AI71" s="170">
        <v>0</v>
      </c>
      <c r="AJ71" s="27" t="s">
        <v>189</v>
      </c>
      <c r="AK71" s="236" t="s">
        <v>82</v>
      </c>
      <c r="AL71" s="236" t="s">
        <v>82</v>
      </c>
      <c r="AM71" s="229" t="s">
        <v>46</v>
      </c>
      <c r="AN71" s="229" t="s">
        <v>163</v>
      </c>
      <c r="AO71" s="25" t="s">
        <v>190</v>
      </c>
      <c r="AP71" s="25" t="s">
        <v>49</v>
      </c>
      <c r="AQ71" s="185"/>
    </row>
    <row r="72" spans="1:43" s="184" customFormat="1" ht="57" hidden="1" x14ac:dyDescent="0.25">
      <c r="A72" s="177" t="s">
        <v>41</v>
      </c>
      <c r="B72" s="178" t="s">
        <v>42</v>
      </c>
      <c r="C72" s="178">
        <v>527</v>
      </c>
      <c r="D72" s="230" t="s">
        <v>187</v>
      </c>
      <c r="E72" s="230" t="s">
        <v>191</v>
      </c>
      <c r="F72" s="169">
        <v>44564</v>
      </c>
      <c r="G72" s="169">
        <v>44925</v>
      </c>
      <c r="H72" s="271"/>
      <c r="I72" s="221">
        <v>0.2</v>
      </c>
      <c r="J72" s="225">
        <v>0.4</v>
      </c>
      <c r="K72" s="225"/>
      <c r="L72" s="225"/>
      <c r="M72" s="225"/>
      <c r="N72" s="225"/>
      <c r="O72" s="225"/>
      <c r="P72" s="225">
        <v>0.2</v>
      </c>
      <c r="Q72" s="225"/>
      <c r="R72" s="225"/>
      <c r="S72" s="225"/>
      <c r="T72" s="225"/>
      <c r="U72" s="225"/>
      <c r="V72" s="225"/>
      <c r="W72" s="225"/>
      <c r="X72" s="225">
        <v>0.2</v>
      </c>
      <c r="Y72" s="225"/>
      <c r="Z72" s="225"/>
      <c r="AA72" s="225"/>
      <c r="AB72" s="225"/>
      <c r="AC72" s="225"/>
      <c r="AD72" s="225"/>
      <c r="AE72" s="225"/>
      <c r="AF72" s="225">
        <v>0.2</v>
      </c>
      <c r="AG72" s="225"/>
      <c r="AH72" s="225">
        <f t="shared" si="2"/>
        <v>1</v>
      </c>
      <c r="AI72" s="170">
        <v>0</v>
      </c>
      <c r="AJ72" s="27" t="s">
        <v>192</v>
      </c>
      <c r="AK72" s="236" t="s">
        <v>82</v>
      </c>
      <c r="AL72" s="236" t="s">
        <v>82</v>
      </c>
      <c r="AM72" s="229" t="s">
        <v>46</v>
      </c>
      <c r="AN72" s="229" t="s">
        <v>163</v>
      </c>
      <c r="AO72" s="25" t="s">
        <v>190</v>
      </c>
      <c r="AP72" s="25" t="s">
        <v>49</v>
      </c>
      <c r="AQ72" s="185"/>
    </row>
    <row r="73" spans="1:43" s="184" customFormat="1" ht="57" hidden="1" x14ac:dyDescent="0.25">
      <c r="A73" s="177" t="s">
        <v>41</v>
      </c>
      <c r="B73" s="178" t="s">
        <v>42</v>
      </c>
      <c r="C73" s="178">
        <v>527</v>
      </c>
      <c r="D73" s="230" t="s">
        <v>187</v>
      </c>
      <c r="E73" s="230" t="s">
        <v>193</v>
      </c>
      <c r="F73" s="169">
        <v>44711</v>
      </c>
      <c r="G73" s="169">
        <v>44864</v>
      </c>
      <c r="H73" s="271"/>
      <c r="I73" s="221">
        <v>0.2</v>
      </c>
      <c r="J73" s="225"/>
      <c r="K73" s="225"/>
      <c r="L73" s="225"/>
      <c r="M73" s="225"/>
      <c r="N73" s="225"/>
      <c r="O73" s="225"/>
      <c r="P73" s="225"/>
      <c r="Q73" s="225"/>
      <c r="R73" s="225">
        <v>0.15</v>
      </c>
      <c r="S73" s="225"/>
      <c r="T73" s="225">
        <v>0.15</v>
      </c>
      <c r="U73" s="225"/>
      <c r="V73" s="225">
        <v>0.15</v>
      </c>
      <c r="W73" s="225"/>
      <c r="X73" s="225">
        <v>0.15</v>
      </c>
      <c r="Y73" s="225"/>
      <c r="Z73" s="225">
        <v>0.15</v>
      </c>
      <c r="AA73" s="225"/>
      <c r="AB73" s="225">
        <v>0.25</v>
      </c>
      <c r="AC73" s="225"/>
      <c r="AD73" s="225"/>
      <c r="AE73" s="225"/>
      <c r="AF73" s="225"/>
      <c r="AG73" s="225"/>
      <c r="AH73" s="225">
        <f t="shared" si="2"/>
        <v>1</v>
      </c>
      <c r="AI73" s="170">
        <v>0</v>
      </c>
      <c r="AJ73" s="27" t="s">
        <v>194</v>
      </c>
      <c r="AK73" s="236" t="s">
        <v>82</v>
      </c>
      <c r="AL73" s="236" t="s">
        <v>82</v>
      </c>
      <c r="AM73" s="229" t="s">
        <v>46</v>
      </c>
      <c r="AN73" s="229" t="s">
        <v>163</v>
      </c>
      <c r="AO73" s="25" t="s">
        <v>190</v>
      </c>
      <c r="AP73" s="25" t="s">
        <v>49</v>
      </c>
      <c r="AQ73" s="185"/>
    </row>
    <row r="74" spans="1:43" s="184" customFormat="1" ht="57" hidden="1" x14ac:dyDescent="0.25">
      <c r="A74" s="177" t="s">
        <v>41</v>
      </c>
      <c r="B74" s="178" t="s">
        <v>42</v>
      </c>
      <c r="C74" s="178">
        <v>527</v>
      </c>
      <c r="D74" s="230" t="s">
        <v>187</v>
      </c>
      <c r="E74" s="230" t="s">
        <v>195</v>
      </c>
      <c r="F74" s="169">
        <v>44743</v>
      </c>
      <c r="G74" s="169">
        <v>44772</v>
      </c>
      <c r="H74" s="271"/>
      <c r="I74" s="221">
        <v>0.2</v>
      </c>
      <c r="J74" s="225"/>
      <c r="K74" s="225"/>
      <c r="L74" s="225"/>
      <c r="M74" s="225"/>
      <c r="N74" s="225"/>
      <c r="O74" s="225"/>
      <c r="P74" s="225"/>
      <c r="Q74" s="225"/>
      <c r="R74" s="225"/>
      <c r="S74" s="225"/>
      <c r="T74" s="225"/>
      <c r="U74" s="225"/>
      <c r="V74" s="225">
        <v>1</v>
      </c>
      <c r="W74" s="225"/>
      <c r="X74" s="225"/>
      <c r="Y74" s="225"/>
      <c r="Z74" s="225"/>
      <c r="AA74" s="225"/>
      <c r="AB74" s="225"/>
      <c r="AC74" s="225"/>
      <c r="AD74" s="225"/>
      <c r="AE74" s="225"/>
      <c r="AF74" s="225"/>
      <c r="AG74" s="225"/>
      <c r="AH74" s="225">
        <f t="shared" si="2"/>
        <v>1</v>
      </c>
      <c r="AI74" s="170">
        <v>0</v>
      </c>
      <c r="AJ74" s="225" t="s">
        <v>196</v>
      </c>
      <c r="AK74" s="236" t="s">
        <v>82</v>
      </c>
      <c r="AL74" s="236" t="s">
        <v>82</v>
      </c>
      <c r="AM74" s="229" t="s">
        <v>46</v>
      </c>
      <c r="AN74" s="229" t="s">
        <v>163</v>
      </c>
      <c r="AO74" s="25" t="s">
        <v>190</v>
      </c>
      <c r="AP74" s="25" t="s">
        <v>49</v>
      </c>
      <c r="AQ74" s="185"/>
    </row>
    <row r="75" spans="1:43" s="184" customFormat="1" ht="95.25" hidden="1" customHeight="1" x14ac:dyDescent="0.25">
      <c r="A75" s="177" t="s">
        <v>41</v>
      </c>
      <c r="B75" s="178" t="s">
        <v>42</v>
      </c>
      <c r="C75" s="178">
        <v>527</v>
      </c>
      <c r="D75" s="230" t="s">
        <v>187</v>
      </c>
      <c r="E75" s="230" t="s">
        <v>197</v>
      </c>
      <c r="F75" s="169">
        <v>44683</v>
      </c>
      <c r="G75" s="169">
        <v>44834</v>
      </c>
      <c r="H75" s="271"/>
      <c r="I75" s="221">
        <v>0.2</v>
      </c>
      <c r="J75" s="225"/>
      <c r="K75" s="225"/>
      <c r="L75" s="225"/>
      <c r="M75" s="225"/>
      <c r="N75" s="225"/>
      <c r="O75" s="225"/>
      <c r="P75" s="225"/>
      <c r="Q75" s="225"/>
      <c r="R75" s="225">
        <v>0.2</v>
      </c>
      <c r="S75" s="225"/>
      <c r="T75" s="225">
        <v>0.2</v>
      </c>
      <c r="U75" s="225"/>
      <c r="V75" s="225">
        <v>0.2</v>
      </c>
      <c r="W75" s="225"/>
      <c r="X75" s="225">
        <v>0.2</v>
      </c>
      <c r="Y75" s="225"/>
      <c r="Z75" s="225">
        <v>0.2</v>
      </c>
      <c r="AA75" s="225"/>
      <c r="AB75" s="225"/>
      <c r="AC75" s="225"/>
      <c r="AD75" s="225"/>
      <c r="AE75" s="225"/>
      <c r="AF75" s="225"/>
      <c r="AG75" s="225"/>
      <c r="AH75" s="225">
        <f t="shared" si="2"/>
        <v>1</v>
      </c>
      <c r="AI75" s="170">
        <v>0</v>
      </c>
      <c r="AJ75" s="27" t="s">
        <v>198</v>
      </c>
      <c r="AK75" s="236" t="s">
        <v>82</v>
      </c>
      <c r="AL75" s="236" t="s">
        <v>82</v>
      </c>
      <c r="AM75" s="229" t="s">
        <v>46</v>
      </c>
      <c r="AN75" s="229" t="s">
        <v>163</v>
      </c>
      <c r="AO75" s="25" t="s">
        <v>190</v>
      </c>
      <c r="AP75" s="25" t="s">
        <v>49</v>
      </c>
      <c r="AQ75" s="185"/>
    </row>
    <row r="76" spans="1:43" s="184" customFormat="1" ht="60.75" hidden="1" customHeight="1" x14ac:dyDescent="0.25">
      <c r="A76" s="177" t="s">
        <v>41</v>
      </c>
      <c r="B76" s="178" t="s">
        <v>42</v>
      </c>
      <c r="C76" s="178">
        <v>527</v>
      </c>
      <c r="D76" s="230" t="s">
        <v>199</v>
      </c>
      <c r="E76" s="230" t="s">
        <v>200</v>
      </c>
      <c r="F76" s="169">
        <v>44621</v>
      </c>
      <c r="G76" s="169">
        <v>44651</v>
      </c>
      <c r="H76" s="271">
        <v>1</v>
      </c>
      <c r="I76" s="221">
        <v>0.3</v>
      </c>
      <c r="J76" s="225"/>
      <c r="K76" s="225"/>
      <c r="L76" s="225"/>
      <c r="M76" s="225"/>
      <c r="N76" s="225">
        <v>1</v>
      </c>
      <c r="O76" s="225"/>
      <c r="P76" s="225"/>
      <c r="Q76" s="225"/>
      <c r="R76" s="225"/>
      <c r="S76" s="225"/>
      <c r="T76" s="225"/>
      <c r="U76" s="225"/>
      <c r="V76" s="225"/>
      <c r="W76" s="225"/>
      <c r="X76" s="225"/>
      <c r="Y76" s="225"/>
      <c r="Z76" s="225"/>
      <c r="AA76" s="225"/>
      <c r="AB76" s="225"/>
      <c r="AC76" s="225"/>
      <c r="AD76" s="225"/>
      <c r="AE76" s="225"/>
      <c r="AF76" s="225"/>
      <c r="AG76" s="225"/>
      <c r="AH76" s="225">
        <f t="shared" si="2"/>
        <v>1</v>
      </c>
      <c r="AI76" s="170">
        <f t="shared" si="2"/>
        <v>0</v>
      </c>
      <c r="AJ76" s="27" t="s">
        <v>201</v>
      </c>
      <c r="AK76" s="236" t="s">
        <v>82</v>
      </c>
      <c r="AL76" s="236" t="s">
        <v>82</v>
      </c>
      <c r="AM76" s="229" t="s">
        <v>46</v>
      </c>
      <c r="AN76" s="229" t="s">
        <v>163</v>
      </c>
      <c r="AO76" s="25" t="s">
        <v>190</v>
      </c>
      <c r="AP76" s="25" t="s">
        <v>49</v>
      </c>
      <c r="AQ76" s="185"/>
    </row>
    <row r="77" spans="1:43" s="184" customFormat="1" ht="60.75" hidden="1" customHeight="1" x14ac:dyDescent="0.25">
      <c r="A77" s="177" t="s">
        <v>41</v>
      </c>
      <c r="B77" s="178" t="s">
        <v>42</v>
      </c>
      <c r="C77" s="178">
        <v>527</v>
      </c>
      <c r="D77" s="230" t="s">
        <v>199</v>
      </c>
      <c r="E77" s="230" t="s">
        <v>202</v>
      </c>
      <c r="F77" s="169">
        <v>44652</v>
      </c>
      <c r="G77" s="169">
        <v>44925</v>
      </c>
      <c r="H77" s="271"/>
      <c r="I77" s="221">
        <v>0.5</v>
      </c>
      <c r="J77" s="225"/>
      <c r="K77" s="225"/>
      <c r="L77" s="225"/>
      <c r="M77" s="225"/>
      <c r="N77" s="225"/>
      <c r="O77" s="225"/>
      <c r="P77" s="225">
        <v>0.1</v>
      </c>
      <c r="Q77" s="225"/>
      <c r="R77" s="225">
        <v>0.1</v>
      </c>
      <c r="S77" s="225"/>
      <c r="T77" s="225">
        <v>0.1</v>
      </c>
      <c r="U77" s="225"/>
      <c r="V77" s="225">
        <v>0.1</v>
      </c>
      <c r="W77" s="225"/>
      <c r="X77" s="225">
        <v>0.1</v>
      </c>
      <c r="Y77" s="225"/>
      <c r="Z77" s="225">
        <v>0.15</v>
      </c>
      <c r="AA77" s="225"/>
      <c r="AB77" s="225">
        <v>0.1</v>
      </c>
      <c r="AC77" s="225"/>
      <c r="AD77" s="225">
        <v>0.1</v>
      </c>
      <c r="AE77" s="225"/>
      <c r="AF77" s="225">
        <v>0.15</v>
      </c>
      <c r="AG77" s="225"/>
      <c r="AH77" s="225">
        <f t="shared" si="2"/>
        <v>1</v>
      </c>
      <c r="AI77" s="170">
        <f t="shared" si="2"/>
        <v>0</v>
      </c>
      <c r="AJ77" s="27" t="s">
        <v>203</v>
      </c>
      <c r="AK77" s="236" t="s">
        <v>82</v>
      </c>
      <c r="AL77" s="236" t="s">
        <v>82</v>
      </c>
      <c r="AM77" s="229" t="s">
        <v>46</v>
      </c>
      <c r="AN77" s="229" t="s">
        <v>163</v>
      </c>
      <c r="AO77" s="25" t="s">
        <v>190</v>
      </c>
      <c r="AP77" s="25" t="s">
        <v>49</v>
      </c>
      <c r="AQ77" s="185"/>
    </row>
    <row r="78" spans="1:43" s="184" customFormat="1" ht="71.25" hidden="1" x14ac:dyDescent="0.25">
      <c r="A78" s="177" t="s">
        <v>41</v>
      </c>
      <c r="B78" s="178" t="s">
        <v>42</v>
      </c>
      <c r="C78" s="178">
        <v>527</v>
      </c>
      <c r="D78" s="230" t="s">
        <v>199</v>
      </c>
      <c r="E78" s="230" t="s">
        <v>204</v>
      </c>
      <c r="F78" s="169">
        <v>44805</v>
      </c>
      <c r="G78" s="169">
        <v>44925</v>
      </c>
      <c r="H78" s="271"/>
      <c r="I78" s="225">
        <v>0.2</v>
      </c>
      <c r="J78" s="225"/>
      <c r="K78" s="225"/>
      <c r="L78" s="225"/>
      <c r="M78" s="225"/>
      <c r="N78" s="225"/>
      <c r="O78" s="225"/>
      <c r="P78" s="225"/>
      <c r="Q78" s="225"/>
      <c r="R78" s="225"/>
      <c r="S78" s="225"/>
      <c r="T78" s="225"/>
      <c r="U78" s="225"/>
      <c r="V78" s="225"/>
      <c r="W78" s="225"/>
      <c r="X78" s="225"/>
      <c r="Y78" s="225"/>
      <c r="Z78" s="225">
        <v>0.5</v>
      </c>
      <c r="AA78" s="225"/>
      <c r="AB78" s="225"/>
      <c r="AC78" s="225"/>
      <c r="AD78" s="225"/>
      <c r="AE78" s="225"/>
      <c r="AF78" s="225">
        <v>0.5</v>
      </c>
      <c r="AG78" s="225"/>
      <c r="AH78" s="225">
        <f t="shared" si="2"/>
        <v>1</v>
      </c>
      <c r="AI78" s="170">
        <f t="shared" si="2"/>
        <v>0</v>
      </c>
      <c r="AJ78" s="27" t="s">
        <v>205</v>
      </c>
      <c r="AK78" s="236" t="s">
        <v>82</v>
      </c>
      <c r="AL78" s="236" t="s">
        <v>82</v>
      </c>
      <c r="AM78" s="229" t="s">
        <v>46</v>
      </c>
      <c r="AN78" s="229" t="s">
        <v>163</v>
      </c>
      <c r="AO78" s="25" t="s">
        <v>190</v>
      </c>
      <c r="AP78" s="25" t="s">
        <v>49</v>
      </c>
      <c r="AQ78" s="185"/>
    </row>
    <row r="79" spans="1:43" s="184" customFormat="1" ht="42.75" hidden="1" x14ac:dyDescent="0.25">
      <c r="A79" s="177" t="s">
        <v>41</v>
      </c>
      <c r="B79" s="178" t="s">
        <v>42</v>
      </c>
      <c r="C79" s="178">
        <v>528</v>
      </c>
      <c r="D79" s="230" t="s">
        <v>206</v>
      </c>
      <c r="E79" s="230" t="s">
        <v>207</v>
      </c>
      <c r="F79" s="169">
        <v>44564</v>
      </c>
      <c r="G79" s="169">
        <v>44925</v>
      </c>
      <c r="H79" s="271">
        <f>+I79+I80+I81+I82+I83+I84</f>
        <v>1</v>
      </c>
      <c r="I79" s="225">
        <v>0.2</v>
      </c>
      <c r="J79" s="225">
        <v>0.05</v>
      </c>
      <c r="K79" s="225"/>
      <c r="L79" s="225">
        <v>0.08</v>
      </c>
      <c r="M79" s="225"/>
      <c r="N79" s="225">
        <v>0.08</v>
      </c>
      <c r="O79" s="225"/>
      <c r="P79" s="225">
        <v>0.1</v>
      </c>
      <c r="Q79" s="225"/>
      <c r="R79" s="225">
        <v>0.1</v>
      </c>
      <c r="S79" s="225"/>
      <c r="T79" s="225">
        <v>0.09</v>
      </c>
      <c r="U79" s="225"/>
      <c r="V79" s="225">
        <v>0.09</v>
      </c>
      <c r="W79" s="225"/>
      <c r="X79" s="225">
        <v>0.09</v>
      </c>
      <c r="Y79" s="225"/>
      <c r="Z79" s="225">
        <v>0.08</v>
      </c>
      <c r="AA79" s="225"/>
      <c r="AB79" s="225">
        <v>0.08</v>
      </c>
      <c r="AC79" s="225"/>
      <c r="AD79" s="225">
        <v>0.08</v>
      </c>
      <c r="AE79" s="225"/>
      <c r="AF79" s="225">
        <v>0.08</v>
      </c>
      <c r="AG79" s="225"/>
      <c r="AH79" s="225">
        <f>+J79+L79+N79+P79+R79+T79+V79+X79+Z79+AB79+AD79+AF79</f>
        <v>0.99999999999999978</v>
      </c>
      <c r="AI79" s="170">
        <f>+K79+M79+O79+Q79+S79+U79+W79+Y79+AA79+AC79+AE79+AG79</f>
        <v>0</v>
      </c>
      <c r="AJ79" s="230" t="s">
        <v>208</v>
      </c>
      <c r="AK79" s="236" t="s">
        <v>82</v>
      </c>
      <c r="AL79" s="236" t="s">
        <v>82</v>
      </c>
      <c r="AM79" s="229" t="s">
        <v>209</v>
      </c>
      <c r="AN79" s="25" t="s">
        <v>210</v>
      </c>
      <c r="AO79" s="25" t="s">
        <v>211</v>
      </c>
      <c r="AP79" s="25" t="s">
        <v>212</v>
      </c>
      <c r="AQ79" s="185"/>
    </row>
    <row r="80" spans="1:43" s="184" customFormat="1" ht="57" hidden="1" x14ac:dyDescent="0.25">
      <c r="A80" s="177" t="s">
        <v>41</v>
      </c>
      <c r="B80" s="178" t="s">
        <v>42</v>
      </c>
      <c r="C80" s="178">
        <v>528</v>
      </c>
      <c r="D80" s="230" t="s">
        <v>206</v>
      </c>
      <c r="E80" s="230" t="s">
        <v>213</v>
      </c>
      <c r="F80" s="169">
        <v>44564</v>
      </c>
      <c r="G80" s="169">
        <v>44925</v>
      </c>
      <c r="H80" s="271"/>
      <c r="I80" s="225">
        <v>0.2</v>
      </c>
      <c r="J80" s="225">
        <v>0.08</v>
      </c>
      <c r="K80" s="225"/>
      <c r="L80" s="225">
        <v>0.08</v>
      </c>
      <c r="M80" s="225"/>
      <c r="N80" s="225">
        <v>0.09</v>
      </c>
      <c r="O80" s="225"/>
      <c r="P80" s="225">
        <v>0.09</v>
      </c>
      <c r="Q80" s="225"/>
      <c r="R80" s="225">
        <v>0.08</v>
      </c>
      <c r="S80" s="225"/>
      <c r="T80" s="225">
        <v>0.08</v>
      </c>
      <c r="U80" s="225"/>
      <c r="V80" s="225">
        <v>0.08</v>
      </c>
      <c r="W80" s="225"/>
      <c r="X80" s="225">
        <v>0.08</v>
      </c>
      <c r="Y80" s="225"/>
      <c r="Z80" s="225">
        <v>0.09</v>
      </c>
      <c r="AA80" s="225"/>
      <c r="AB80" s="225">
        <v>0.09</v>
      </c>
      <c r="AC80" s="225"/>
      <c r="AD80" s="225">
        <v>0.08</v>
      </c>
      <c r="AE80" s="225"/>
      <c r="AF80" s="225">
        <v>0.08</v>
      </c>
      <c r="AG80" s="225"/>
      <c r="AH80" s="225">
        <f>+J80+L80+N80+P80+R80+T80+V80+X80+Z80+AB80+AD80+AF80</f>
        <v>0.99999999999999978</v>
      </c>
      <c r="AI80" s="170">
        <f t="shared" ref="AH80:AI87" si="5">+K80+M80+O80+Q80+S80+U80+W80+Y80+AA80+AC80+AE80+AG80</f>
        <v>0</v>
      </c>
      <c r="AJ80" s="230" t="s">
        <v>214</v>
      </c>
      <c r="AK80" s="236" t="s">
        <v>82</v>
      </c>
      <c r="AL80" s="236" t="s">
        <v>82</v>
      </c>
      <c r="AM80" s="229" t="s">
        <v>209</v>
      </c>
      <c r="AN80" s="25" t="s">
        <v>210</v>
      </c>
      <c r="AO80" s="25" t="s">
        <v>211</v>
      </c>
      <c r="AP80" s="25" t="s">
        <v>212</v>
      </c>
      <c r="AQ80" s="185"/>
    </row>
    <row r="81" spans="1:43" s="184" customFormat="1" ht="42.75" hidden="1" x14ac:dyDescent="0.25">
      <c r="A81" s="177" t="s">
        <v>41</v>
      </c>
      <c r="B81" s="178" t="s">
        <v>42</v>
      </c>
      <c r="C81" s="178">
        <v>528</v>
      </c>
      <c r="D81" s="230" t="s">
        <v>206</v>
      </c>
      <c r="E81" s="230" t="s">
        <v>215</v>
      </c>
      <c r="F81" s="169">
        <v>44564</v>
      </c>
      <c r="G81" s="169">
        <v>44925</v>
      </c>
      <c r="H81" s="271"/>
      <c r="I81" s="225">
        <v>0.2</v>
      </c>
      <c r="J81" s="225">
        <v>0.08</v>
      </c>
      <c r="K81" s="225"/>
      <c r="L81" s="225">
        <v>0.08</v>
      </c>
      <c r="M81" s="225"/>
      <c r="N81" s="225">
        <v>0.09</v>
      </c>
      <c r="O81" s="225"/>
      <c r="P81" s="225">
        <v>0.09</v>
      </c>
      <c r="Q81" s="225"/>
      <c r="R81" s="225">
        <v>0.08</v>
      </c>
      <c r="S81" s="225"/>
      <c r="T81" s="225">
        <v>0.08</v>
      </c>
      <c r="U81" s="225"/>
      <c r="V81" s="225">
        <v>0.08</v>
      </c>
      <c r="W81" s="225"/>
      <c r="X81" s="225">
        <v>0.08</v>
      </c>
      <c r="Y81" s="225"/>
      <c r="Z81" s="225">
        <v>0.09</v>
      </c>
      <c r="AA81" s="225"/>
      <c r="AB81" s="225">
        <v>0.09</v>
      </c>
      <c r="AC81" s="225"/>
      <c r="AD81" s="225">
        <v>0.08</v>
      </c>
      <c r="AE81" s="225"/>
      <c r="AF81" s="225">
        <v>0.08</v>
      </c>
      <c r="AG81" s="225"/>
      <c r="AH81" s="225">
        <f>+J81+L81+N81+P81+R81+T81+V81+X81+Z81+AB81+AD81+AF81</f>
        <v>0.99999999999999978</v>
      </c>
      <c r="AI81" s="170">
        <f t="shared" si="5"/>
        <v>0</v>
      </c>
      <c r="AJ81" s="230" t="s">
        <v>216</v>
      </c>
      <c r="AK81" s="236" t="s">
        <v>82</v>
      </c>
      <c r="AL81" s="236" t="s">
        <v>82</v>
      </c>
      <c r="AM81" s="229" t="s">
        <v>209</v>
      </c>
      <c r="AN81" s="25" t="s">
        <v>210</v>
      </c>
      <c r="AO81" s="25" t="s">
        <v>211</v>
      </c>
      <c r="AP81" s="25" t="s">
        <v>212</v>
      </c>
      <c r="AQ81" s="185"/>
    </row>
    <row r="82" spans="1:43" s="184" customFormat="1" ht="99.75" hidden="1" x14ac:dyDescent="0.25">
      <c r="A82" s="177" t="s">
        <v>41</v>
      </c>
      <c r="B82" s="178" t="s">
        <v>42</v>
      </c>
      <c r="C82" s="178">
        <v>528</v>
      </c>
      <c r="D82" s="230" t="s">
        <v>206</v>
      </c>
      <c r="E82" s="230" t="s">
        <v>217</v>
      </c>
      <c r="F82" s="169">
        <v>44564</v>
      </c>
      <c r="G82" s="169">
        <v>44925</v>
      </c>
      <c r="H82" s="271"/>
      <c r="I82" s="225">
        <v>0.2</v>
      </c>
      <c r="J82" s="225">
        <v>0.08</v>
      </c>
      <c r="K82" s="225"/>
      <c r="L82" s="225">
        <v>0.08</v>
      </c>
      <c r="M82" s="225"/>
      <c r="N82" s="225">
        <v>0.09</v>
      </c>
      <c r="O82" s="225"/>
      <c r="P82" s="225">
        <v>0.09</v>
      </c>
      <c r="Q82" s="225"/>
      <c r="R82" s="225">
        <v>0.08</v>
      </c>
      <c r="S82" s="225"/>
      <c r="T82" s="225">
        <v>0.08</v>
      </c>
      <c r="U82" s="225"/>
      <c r="V82" s="225">
        <v>0.08</v>
      </c>
      <c r="W82" s="225"/>
      <c r="X82" s="225">
        <v>0.08</v>
      </c>
      <c r="Y82" s="225"/>
      <c r="Z82" s="225">
        <v>0.09</v>
      </c>
      <c r="AA82" s="225"/>
      <c r="AB82" s="225">
        <v>0.09</v>
      </c>
      <c r="AC82" s="225"/>
      <c r="AD82" s="225">
        <v>0.08</v>
      </c>
      <c r="AE82" s="225"/>
      <c r="AF82" s="225">
        <v>0.08</v>
      </c>
      <c r="AG82" s="225"/>
      <c r="AH82" s="225">
        <f>+J82+L82+N82+P82+R82+T82+V82+X82+Z82+AB82+AD82+AF82</f>
        <v>0.99999999999999978</v>
      </c>
      <c r="AI82" s="170">
        <f t="shared" si="5"/>
        <v>0</v>
      </c>
      <c r="AJ82" s="230" t="s">
        <v>218</v>
      </c>
      <c r="AK82" s="236" t="s">
        <v>82</v>
      </c>
      <c r="AL82" s="236" t="s">
        <v>82</v>
      </c>
      <c r="AM82" s="229" t="s">
        <v>209</v>
      </c>
      <c r="AN82" s="25" t="s">
        <v>210</v>
      </c>
      <c r="AO82" s="25" t="s">
        <v>211</v>
      </c>
      <c r="AP82" s="25" t="s">
        <v>212</v>
      </c>
      <c r="AQ82" s="185"/>
    </row>
    <row r="83" spans="1:43" s="184" customFormat="1" ht="71.25" hidden="1" x14ac:dyDescent="0.25">
      <c r="A83" s="177" t="s">
        <v>41</v>
      </c>
      <c r="B83" s="178" t="s">
        <v>42</v>
      </c>
      <c r="C83" s="178">
        <v>528</v>
      </c>
      <c r="D83" s="230" t="s">
        <v>206</v>
      </c>
      <c r="E83" s="230" t="s">
        <v>219</v>
      </c>
      <c r="F83" s="169">
        <v>44593</v>
      </c>
      <c r="G83" s="169">
        <v>44926</v>
      </c>
      <c r="H83" s="271"/>
      <c r="I83" s="225">
        <v>0.1</v>
      </c>
      <c r="J83" s="225"/>
      <c r="K83" s="225"/>
      <c r="L83" s="225"/>
      <c r="M83" s="225"/>
      <c r="N83" s="225"/>
      <c r="O83" s="225"/>
      <c r="P83" s="126">
        <v>0.33300000000000002</v>
      </c>
      <c r="Q83" s="225"/>
      <c r="R83" s="225"/>
      <c r="S83" s="225"/>
      <c r="T83" s="225"/>
      <c r="U83" s="225"/>
      <c r="V83" s="225"/>
      <c r="W83" s="225"/>
      <c r="X83" s="126">
        <v>0.33300000000000002</v>
      </c>
      <c r="Y83" s="225"/>
      <c r="Z83" s="225"/>
      <c r="AA83" s="225"/>
      <c r="AB83" s="225"/>
      <c r="AC83" s="225"/>
      <c r="AD83" s="225"/>
      <c r="AE83" s="225"/>
      <c r="AF83" s="126">
        <v>0.33300000000000002</v>
      </c>
      <c r="AG83" s="225"/>
      <c r="AH83" s="225">
        <f>+J83+L83+N83+P83+R83+T83+V83+X83+Z83+AB83+AD83+AF83</f>
        <v>0.99900000000000011</v>
      </c>
      <c r="AI83" s="170">
        <f t="shared" si="5"/>
        <v>0</v>
      </c>
      <c r="AJ83" s="230" t="s">
        <v>220</v>
      </c>
      <c r="AK83" s="236" t="s">
        <v>82</v>
      </c>
      <c r="AL83" s="236" t="s">
        <v>82</v>
      </c>
      <c r="AM83" s="229" t="s">
        <v>209</v>
      </c>
      <c r="AN83" s="25" t="s">
        <v>210</v>
      </c>
      <c r="AO83" s="25" t="s">
        <v>211</v>
      </c>
      <c r="AP83" s="25" t="s">
        <v>212</v>
      </c>
      <c r="AQ83" s="185"/>
    </row>
    <row r="84" spans="1:43" s="184" customFormat="1" ht="42.75" hidden="1" x14ac:dyDescent="0.25">
      <c r="A84" s="177" t="s">
        <v>41</v>
      </c>
      <c r="B84" s="178" t="s">
        <v>42</v>
      </c>
      <c r="C84" s="178">
        <v>528</v>
      </c>
      <c r="D84" s="230" t="s">
        <v>206</v>
      </c>
      <c r="E84" s="230" t="s">
        <v>221</v>
      </c>
      <c r="F84" s="169">
        <v>44621</v>
      </c>
      <c r="G84" s="169">
        <v>44864</v>
      </c>
      <c r="H84" s="271"/>
      <c r="I84" s="225">
        <v>0.1</v>
      </c>
      <c r="J84" s="225"/>
      <c r="K84" s="225"/>
      <c r="L84" s="225"/>
      <c r="M84" s="225"/>
      <c r="N84" s="225">
        <v>0.5</v>
      </c>
      <c r="O84" s="225"/>
      <c r="P84" s="225"/>
      <c r="Q84" s="225"/>
      <c r="R84" s="225"/>
      <c r="S84" s="225"/>
      <c r="T84" s="225"/>
      <c r="U84" s="225"/>
      <c r="V84" s="225"/>
      <c r="W84" s="225"/>
      <c r="X84" s="225"/>
      <c r="Y84" s="225"/>
      <c r="Z84" s="225">
        <v>0.5</v>
      </c>
      <c r="AA84" s="225"/>
      <c r="AB84" s="225"/>
      <c r="AC84" s="225"/>
      <c r="AD84" s="225"/>
      <c r="AE84" s="225"/>
      <c r="AF84" s="225"/>
      <c r="AG84" s="225"/>
      <c r="AH84" s="225">
        <f>+J84+L84+N84+P84+R84+T84+V84+X84+Z84+AB84+AD84+AF84</f>
        <v>1</v>
      </c>
      <c r="AI84" s="170">
        <f t="shared" si="5"/>
        <v>0</v>
      </c>
      <c r="AJ84" s="230" t="s">
        <v>222</v>
      </c>
      <c r="AK84" s="236" t="s">
        <v>82</v>
      </c>
      <c r="AL84" s="236" t="s">
        <v>82</v>
      </c>
      <c r="AM84" s="229" t="s">
        <v>209</v>
      </c>
      <c r="AN84" s="25" t="s">
        <v>210</v>
      </c>
      <c r="AO84" s="25" t="s">
        <v>211</v>
      </c>
      <c r="AP84" s="25" t="s">
        <v>212</v>
      </c>
      <c r="AQ84" s="185"/>
    </row>
    <row r="85" spans="1:43" s="184" customFormat="1" ht="42.75" hidden="1" x14ac:dyDescent="0.25">
      <c r="A85" s="177" t="s">
        <v>41</v>
      </c>
      <c r="B85" s="178" t="s">
        <v>42</v>
      </c>
      <c r="C85" s="178">
        <v>528</v>
      </c>
      <c r="D85" s="230" t="s">
        <v>223</v>
      </c>
      <c r="E85" s="230" t="s">
        <v>224</v>
      </c>
      <c r="F85" s="169">
        <v>44564</v>
      </c>
      <c r="G85" s="169">
        <v>44592</v>
      </c>
      <c r="H85" s="271">
        <f>+I85+I86+I87</f>
        <v>1</v>
      </c>
      <c r="I85" s="225">
        <v>0.05</v>
      </c>
      <c r="J85" s="225">
        <v>1</v>
      </c>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f t="shared" si="5"/>
        <v>1</v>
      </c>
      <c r="AI85" s="170">
        <f t="shared" si="5"/>
        <v>0</v>
      </c>
      <c r="AJ85" s="230" t="s">
        <v>225</v>
      </c>
      <c r="AK85" s="229" t="s">
        <v>82</v>
      </c>
      <c r="AL85" s="236" t="s">
        <v>82</v>
      </c>
      <c r="AM85" s="229" t="s">
        <v>226</v>
      </c>
      <c r="AN85" s="229" t="s">
        <v>227</v>
      </c>
      <c r="AO85" s="229" t="s">
        <v>228</v>
      </c>
      <c r="AP85" s="25" t="s">
        <v>229</v>
      </c>
      <c r="AQ85" s="185"/>
    </row>
    <row r="86" spans="1:43" s="184" customFormat="1" ht="42.75" hidden="1" x14ac:dyDescent="0.25">
      <c r="A86" s="177" t="s">
        <v>41</v>
      </c>
      <c r="B86" s="178" t="s">
        <v>42</v>
      </c>
      <c r="C86" s="178">
        <v>528</v>
      </c>
      <c r="D86" s="230" t="s">
        <v>223</v>
      </c>
      <c r="E86" s="230" t="s">
        <v>230</v>
      </c>
      <c r="F86" s="169">
        <v>44564</v>
      </c>
      <c r="G86" s="169">
        <v>44925</v>
      </c>
      <c r="H86" s="271"/>
      <c r="I86" s="225">
        <v>0.9</v>
      </c>
      <c r="J86" s="225">
        <v>0.1</v>
      </c>
      <c r="K86" s="225"/>
      <c r="L86" s="225">
        <v>0.12</v>
      </c>
      <c r="M86" s="225"/>
      <c r="N86" s="225">
        <v>0.06</v>
      </c>
      <c r="O86" s="225"/>
      <c r="P86" s="225">
        <v>0.05</v>
      </c>
      <c r="Q86" s="225"/>
      <c r="R86" s="225">
        <v>0.05</v>
      </c>
      <c r="S86" s="225"/>
      <c r="T86" s="225">
        <v>0.04</v>
      </c>
      <c r="U86" s="225"/>
      <c r="V86" s="225">
        <v>0.1</v>
      </c>
      <c r="W86" s="225"/>
      <c r="X86" s="225">
        <v>0.05</v>
      </c>
      <c r="Y86" s="225"/>
      <c r="Z86" s="225">
        <v>0.08</v>
      </c>
      <c r="AA86" s="225"/>
      <c r="AB86" s="225">
        <v>0.06</v>
      </c>
      <c r="AC86" s="225"/>
      <c r="AD86" s="225">
        <v>7.0000000000000007E-2</v>
      </c>
      <c r="AE86" s="225"/>
      <c r="AF86" s="225">
        <v>0.22</v>
      </c>
      <c r="AG86" s="225"/>
      <c r="AH86" s="225">
        <f t="shared" si="5"/>
        <v>1</v>
      </c>
      <c r="AI86" s="170">
        <f t="shared" si="5"/>
        <v>0</v>
      </c>
      <c r="AJ86" s="230" t="s">
        <v>231</v>
      </c>
      <c r="AK86" s="229" t="s">
        <v>82</v>
      </c>
      <c r="AL86" s="236" t="s">
        <v>82</v>
      </c>
      <c r="AM86" s="229" t="s">
        <v>226</v>
      </c>
      <c r="AN86" s="229" t="s">
        <v>227</v>
      </c>
      <c r="AO86" s="229" t="s">
        <v>228</v>
      </c>
      <c r="AP86" s="25" t="s">
        <v>229</v>
      </c>
      <c r="AQ86" s="185"/>
    </row>
    <row r="87" spans="1:43" s="184" customFormat="1" ht="71.25" hidden="1" x14ac:dyDescent="0.25">
      <c r="A87" s="177" t="s">
        <v>41</v>
      </c>
      <c r="B87" s="178" t="s">
        <v>42</v>
      </c>
      <c r="C87" s="178">
        <v>528</v>
      </c>
      <c r="D87" s="230" t="s">
        <v>223</v>
      </c>
      <c r="E87" s="230" t="s">
        <v>232</v>
      </c>
      <c r="F87" s="169">
        <v>44564</v>
      </c>
      <c r="G87" s="169">
        <v>44925</v>
      </c>
      <c r="H87" s="271"/>
      <c r="I87" s="225">
        <v>0.05</v>
      </c>
      <c r="J87" s="225"/>
      <c r="K87" s="225"/>
      <c r="L87" s="225"/>
      <c r="M87" s="225"/>
      <c r="N87" s="185"/>
      <c r="O87" s="225"/>
      <c r="P87" s="225">
        <v>0.33329999999999999</v>
      </c>
      <c r="Q87" s="225"/>
      <c r="R87" s="225"/>
      <c r="S87" s="225"/>
      <c r="T87" s="225"/>
      <c r="U87" s="225"/>
      <c r="V87" s="225">
        <v>0.33329999999999999</v>
      </c>
      <c r="W87" s="225"/>
      <c r="X87" s="225"/>
      <c r="Y87" s="225"/>
      <c r="Z87" s="225"/>
      <c r="AA87" s="225"/>
      <c r="AB87" s="225">
        <v>0.33329999999999999</v>
      </c>
      <c r="AC87" s="225"/>
      <c r="AD87" s="225"/>
      <c r="AE87" s="225"/>
      <c r="AF87" s="225"/>
      <c r="AG87" s="225"/>
      <c r="AH87" s="225">
        <f t="shared" si="5"/>
        <v>0.99990000000000001</v>
      </c>
      <c r="AI87" s="170">
        <f t="shared" si="5"/>
        <v>0</v>
      </c>
      <c r="AJ87" s="230" t="s">
        <v>233</v>
      </c>
      <c r="AK87" s="229" t="s">
        <v>82</v>
      </c>
      <c r="AL87" s="236" t="s">
        <v>82</v>
      </c>
      <c r="AM87" s="229" t="s">
        <v>226</v>
      </c>
      <c r="AN87" s="229" t="s">
        <v>227</v>
      </c>
      <c r="AO87" s="229" t="s">
        <v>228</v>
      </c>
      <c r="AP87" s="25" t="s">
        <v>229</v>
      </c>
      <c r="AQ87" s="185"/>
    </row>
    <row r="88" spans="1:43" s="184" customFormat="1" ht="63.75" hidden="1" customHeight="1" x14ac:dyDescent="0.25">
      <c r="A88" s="177" t="s">
        <v>41</v>
      </c>
      <c r="B88" s="178" t="s">
        <v>42</v>
      </c>
      <c r="C88" s="178">
        <v>528</v>
      </c>
      <c r="D88" s="230" t="s">
        <v>234</v>
      </c>
      <c r="E88" s="230" t="s">
        <v>235</v>
      </c>
      <c r="F88" s="169">
        <v>44593</v>
      </c>
      <c r="G88" s="169">
        <v>44620</v>
      </c>
      <c r="H88" s="271">
        <f>+I88+I89+I90+I91</f>
        <v>1</v>
      </c>
      <c r="I88" s="225">
        <v>0.2</v>
      </c>
      <c r="J88" s="225"/>
      <c r="K88" s="225"/>
      <c r="L88" s="225">
        <v>1</v>
      </c>
      <c r="M88" s="225"/>
      <c r="N88" s="225"/>
      <c r="O88" s="225"/>
      <c r="P88" s="225"/>
      <c r="Q88" s="225"/>
      <c r="R88" s="225"/>
      <c r="S88" s="225"/>
      <c r="T88" s="225"/>
      <c r="U88" s="225"/>
      <c r="V88" s="225"/>
      <c r="W88" s="225"/>
      <c r="X88" s="225"/>
      <c r="Y88" s="225"/>
      <c r="Z88" s="225"/>
      <c r="AA88" s="225"/>
      <c r="AB88" s="225"/>
      <c r="AC88" s="225"/>
      <c r="AD88" s="225"/>
      <c r="AE88" s="225"/>
      <c r="AF88" s="225"/>
      <c r="AG88" s="225"/>
      <c r="AH88" s="225">
        <f>+J88+L88+N88+P88+R88+T88+V88+X88+Z88+AB88+AD88+AF88</f>
        <v>1</v>
      </c>
      <c r="AI88" s="170">
        <f>+K88+M88+O88+Q88+S88+U88+W88+Y88+AA88+AC88+AE88+AG88</f>
        <v>0</v>
      </c>
      <c r="AJ88" s="230" t="s">
        <v>236</v>
      </c>
      <c r="AK88" s="276">
        <v>1</v>
      </c>
      <c r="AL88" s="269">
        <v>1444923661</v>
      </c>
      <c r="AM88" s="229" t="s">
        <v>237</v>
      </c>
      <c r="AN88" s="229" t="s">
        <v>238</v>
      </c>
      <c r="AO88" s="25" t="s">
        <v>239</v>
      </c>
      <c r="AP88" s="25" t="s">
        <v>240</v>
      </c>
      <c r="AQ88" s="185"/>
    </row>
    <row r="89" spans="1:43" s="184" customFormat="1" ht="61.5" hidden="1" customHeight="1" x14ac:dyDescent="0.25">
      <c r="A89" s="177" t="s">
        <v>41</v>
      </c>
      <c r="B89" s="178" t="s">
        <v>42</v>
      </c>
      <c r="C89" s="178">
        <v>528</v>
      </c>
      <c r="D89" s="230" t="s">
        <v>234</v>
      </c>
      <c r="E89" s="230" t="s">
        <v>241</v>
      </c>
      <c r="F89" s="169">
        <v>44593</v>
      </c>
      <c r="G89" s="169">
        <v>44620</v>
      </c>
      <c r="H89" s="271"/>
      <c r="I89" s="225">
        <v>0.2</v>
      </c>
      <c r="J89" s="225"/>
      <c r="K89" s="225"/>
      <c r="L89" s="225">
        <v>1</v>
      </c>
      <c r="M89" s="225"/>
      <c r="N89" s="225"/>
      <c r="O89" s="225"/>
      <c r="P89" s="225"/>
      <c r="Q89" s="225"/>
      <c r="R89" s="225"/>
      <c r="S89" s="225"/>
      <c r="T89" s="225"/>
      <c r="U89" s="225"/>
      <c r="V89" s="225"/>
      <c r="W89" s="225"/>
      <c r="X89" s="225"/>
      <c r="Y89" s="225"/>
      <c r="Z89" s="225"/>
      <c r="AA89" s="225"/>
      <c r="AB89" s="225"/>
      <c r="AC89" s="225"/>
      <c r="AD89" s="225"/>
      <c r="AE89" s="225"/>
      <c r="AF89" s="225"/>
      <c r="AG89" s="225"/>
      <c r="AH89" s="225">
        <f t="shared" ref="AH89:AI114" si="6">+J89+L89+N89+P89+R89+T89+V89+X89+Z89+AB89+AD89+AF89</f>
        <v>1</v>
      </c>
      <c r="AI89" s="170">
        <f t="shared" si="6"/>
        <v>0</v>
      </c>
      <c r="AJ89" s="230" t="s">
        <v>242</v>
      </c>
      <c r="AK89" s="276"/>
      <c r="AL89" s="270"/>
      <c r="AM89" s="229" t="s">
        <v>237</v>
      </c>
      <c r="AN89" s="229" t="s">
        <v>238</v>
      </c>
      <c r="AO89" s="25" t="s">
        <v>239</v>
      </c>
      <c r="AP89" s="25" t="s">
        <v>240</v>
      </c>
      <c r="AQ89" s="185"/>
    </row>
    <row r="90" spans="1:43" s="184" customFormat="1" ht="49.5" hidden="1" customHeight="1" x14ac:dyDescent="0.25">
      <c r="A90" s="177" t="s">
        <v>41</v>
      </c>
      <c r="B90" s="178" t="s">
        <v>42</v>
      </c>
      <c r="C90" s="178">
        <v>528</v>
      </c>
      <c r="D90" s="230" t="s">
        <v>234</v>
      </c>
      <c r="E90" s="230" t="s">
        <v>243</v>
      </c>
      <c r="F90" s="169">
        <v>44621</v>
      </c>
      <c r="G90" s="169">
        <v>44925</v>
      </c>
      <c r="H90" s="271"/>
      <c r="I90" s="225">
        <v>0.5</v>
      </c>
      <c r="J90" s="225"/>
      <c r="K90" s="225"/>
      <c r="L90" s="235"/>
      <c r="M90" s="225"/>
      <c r="N90" s="235">
        <v>0.1</v>
      </c>
      <c r="O90" s="225"/>
      <c r="P90" s="235">
        <v>0.1</v>
      </c>
      <c r="Q90" s="225"/>
      <c r="R90" s="235">
        <v>0.1</v>
      </c>
      <c r="S90" s="225"/>
      <c r="T90" s="235">
        <v>0.1</v>
      </c>
      <c r="U90" s="225"/>
      <c r="V90" s="235">
        <v>0.1</v>
      </c>
      <c r="W90" s="225"/>
      <c r="X90" s="235">
        <v>0.1</v>
      </c>
      <c r="Y90" s="225"/>
      <c r="Z90" s="235">
        <v>0.1</v>
      </c>
      <c r="AA90" s="225"/>
      <c r="AB90" s="235">
        <v>0.1</v>
      </c>
      <c r="AC90" s="225"/>
      <c r="AD90" s="235">
        <v>0.1</v>
      </c>
      <c r="AE90" s="225"/>
      <c r="AF90" s="235">
        <v>0.1</v>
      </c>
      <c r="AG90" s="225"/>
      <c r="AH90" s="225">
        <f t="shared" si="6"/>
        <v>0.99999999999999989</v>
      </c>
      <c r="AI90" s="170">
        <f t="shared" si="6"/>
        <v>0</v>
      </c>
      <c r="AJ90" s="230" t="s">
        <v>244</v>
      </c>
      <c r="AK90" s="276"/>
      <c r="AL90" s="270"/>
      <c r="AM90" s="229" t="s">
        <v>237</v>
      </c>
      <c r="AN90" s="229" t="s">
        <v>238</v>
      </c>
      <c r="AO90" s="25" t="s">
        <v>239</v>
      </c>
      <c r="AP90" s="25" t="s">
        <v>240</v>
      </c>
      <c r="AQ90" s="185"/>
    </row>
    <row r="91" spans="1:43" s="184" customFormat="1" ht="56.25" hidden="1" customHeight="1" x14ac:dyDescent="0.25">
      <c r="A91" s="177" t="s">
        <v>41</v>
      </c>
      <c r="B91" s="178" t="s">
        <v>42</v>
      </c>
      <c r="C91" s="178">
        <v>528</v>
      </c>
      <c r="D91" s="230" t="s">
        <v>234</v>
      </c>
      <c r="E91" s="230" t="s">
        <v>245</v>
      </c>
      <c r="F91" s="169">
        <v>44621</v>
      </c>
      <c r="G91" s="169">
        <v>44925</v>
      </c>
      <c r="H91" s="271"/>
      <c r="I91" s="225">
        <v>0.1</v>
      </c>
      <c r="J91" s="225"/>
      <c r="K91" s="225"/>
      <c r="L91" s="225"/>
      <c r="M91" s="225"/>
      <c r="N91" s="225">
        <v>0.25</v>
      </c>
      <c r="O91" s="225"/>
      <c r="P91" s="225"/>
      <c r="Q91" s="225"/>
      <c r="R91" s="225"/>
      <c r="S91" s="225"/>
      <c r="T91" s="225">
        <v>0.25</v>
      </c>
      <c r="U91" s="225"/>
      <c r="V91" s="225"/>
      <c r="W91" s="225"/>
      <c r="X91" s="225"/>
      <c r="Y91" s="225"/>
      <c r="Z91" s="225">
        <v>0.25</v>
      </c>
      <c r="AA91" s="225"/>
      <c r="AB91" s="225"/>
      <c r="AC91" s="225"/>
      <c r="AD91" s="225"/>
      <c r="AE91" s="225"/>
      <c r="AF91" s="225">
        <v>0.25</v>
      </c>
      <c r="AG91" s="225"/>
      <c r="AH91" s="225">
        <f t="shared" si="6"/>
        <v>1</v>
      </c>
      <c r="AI91" s="170">
        <f t="shared" si="6"/>
        <v>0</v>
      </c>
      <c r="AJ91" s="230" t="s">
        <v>246</v>
      </c>
      <c r="AK91" s="276"/>
      <c r="AL91" s="277"/>
      <c r="AM91" s="229" t="s">
        <v>237</v>
      </c>
      <c r="AN91" s="229" t="s">
        <v>238</v>
      </c>
      <c r="AO91" s="25" t="s">
        <v>239</v>
      </c>
      <c r="AP91" s="25" t="s">
        <v>240</v>
      </c>
      <c r="AQ91" s="185"/>
    </row>
    <row r="92" spans="1:43" s="184" customFormat="1" ht="56.25" hidden="1" customHeight="1" x14ac:dyDescent="0.25">
      <c r="A92" s="177" t="s">
        <v>41</v>
      </c>
      <c r="B92" s="178" t="s">
        <v>42</v>
      </c>
      <c r="C92" s="178">
        <v>527</v>
      </c>
      <c r="D92" s="230" t="s">
        <v>247</v>
      </c>
      <c r="E92" s="230" t="s">
        <v>248</v>
      </c>
      <c r="F92" s="169">
        <v>44562</v>
      </c>
      <c r="G92" s="169">
        <v>44926</v>
      </c>
      <c r="H92" s="264">
        <f>+I92+I93+I94+I95+I96+I97+I98+I99+I100</f>
        <v>0.99999999999999989</v>
      </c>
      <c r="I92" s="225">
        <v>0.1</v>
      </c>
      <c r="J92" s="225"/>
      <c r="K92" s="225"/>
      <c r="L92" s="225"/>
      <c r="M92" s="225"/>
      <c r="N92" s="225">
        <v>0.25</v>
      </c>
      <c r="O92" s="225"/>
      <c r="P92" s="225"/>
      <c r="Q92" s="225"/>
      <c r="R92" s="225"/>
      <c r="S92" s="225"/>
      <c r="T92" s="225">
        <v>0.25</v>
      </c>
      <c r="U92" s="225"/>
      <c r="V92" s="225"/>
      <c r="W92" s="225"/>
      <c r="X92" s="225"/>
      <c r="Y92" s="225"/>
      <c r="Z92" s="225">
        <v>0.25</v>
      </c>
      <c r="AA92" s="225"/>
      <c r="AB92" s="225"/>
      <c r="AC92" s="225"/>
      <c r="AD92" s="225"/>
      <c r="AE92" s="225"/>
      <c r="AF92" s="225">
        <v>0.25</v>
      </c>
      <c r="AG92" s="225"/>
      <c r="AH92" s="225">
        <f t="shared" si="6"/>
        <v>1</v>
      </c>
      <c r="AI92" s="170">
        <f t="shared" si="6"/>
        <v>0</v>
      </c>
      <c r="AJ92" s="230" t="s">
        <v>249</v>
      </c>
      <c r="AK92" s="229" t="s">
        <v>82</v>
      </c>
      <c r="AL92" s="236" t="s">
        <v>82</v>
      </c>
      <c r="AM92" s="229" t="s">
        <v>237</v>
      </c>
      <c r="AN92" s="229" t="s">
        <v>250</v>
      </c>
      <c r="AO92" s="25" t="s">
        <v>239</v>
      </c>
      <c r="AP92" s="25" t="s">
        <v>240</v>
      </c>
      <c r="AQ92" s="185"/>
    </row>
    <row r="93" spans="1:43" s="184" customFormat="1" ht="56.25" hidden="1" customHeight="1" x14ac:dyDescent="0.25">
      <c r="A93" s="177" t="s">
        <v>41</v>
      </c>
      <c r="B93" s="178" t="s">
        <v>42</v>
      </c>
      <c r="C93" s="178">
        <v>527</v>
      </c>
      <c r="D93" s="230" t="s">
        <v>247</v>
      </c>
      <c r="E93" s="230" t="s">
        <v>251</v>
      </c>
      <c r="F93" s="169">
        <v>44774</v>
      </c>
      <c r="G93" s="169">
        <v>44895</v>
      </c>
      <c r="H93" s="265"/>
      <c r="I93" s="225">
        <v>0.1</v>
      </c>
      <c r="J93" s="225"/>
      <c r="K93" s="225"/>
      <c r="L93" s="225"/>
      <c r="M93" s="225"/>
      <c r="N93" s="225"/>
      <c r="O93" s="225"/>
      <c r="P93" s="225"/>
      <c r="Q93" s="225"/>
      <c r="R93" s="225"/>
      <c r="S93" s="225"/>
      <c r="T93" s="225"/>
      <c r="U93" s="225"/>
      <c r="V93" s="225"/>
      <c r="W93" s="225"/>
      <c r="X93" s="225">
        <v>0.1</v>
      </c>
      <c r="Y93" s="225"/>
      <c r="Z93" s="225">
        <v>0.1</v>
      </c>
      <c r="AA93" s="225"/>
      <c r="AB93" s="225">
        <v>0.7</v>
      </c>
      <c r="AC93" s="225"/>
      <c r="AD93" s="225">
        <v>0.1</v>
      </c>
      <c r="AE93" s="225"/>
      <c r="AF93" s="225"/>
      <c r="AG93" s="225"/>
      <c r="AH93" s="225">
        <f t="shared" si="6"/>
        <v>0.99999999999999989</v>
      </c>
      <c r="AI93" s="170">
        <f t="shared" si="6"/>
        <v>0</v>
      </c>
      <c r="AJ93" s="230" t="s">
        <v>252</v>
      </c>
      <c r="AK93" s="229" t="s">
        <v>82</v>
      </c>
      <c r="AL93" s="236" t="s">
        <v>82</v>
      </c>
      <c r="AM93" s="229" t="s">
        <v>237</v>
      </c>
      <c r="AN93" s="229" t="s">
        <v>253</v>
      </c>
      <c r="AO93" s="25" t="s">
        <v>239</v>
      </c>
      <c r="AP93" s="25" t="s">
        <v>240</v>
      </c>
      <c r="AQ93" s="185"/>
    </row>
    <row r="94" spans="1:43" s="184" customFormat="1" ht="56.25" hidden="1" customHeight="1" x14ac:dyDescent="0.25">
      <c r="A94" s="177" t="s">
        <v>41</v>
      </c>
      <c r="B94" s="178" t="s">
        <v>42</v>
      </c>
      <c r="C94" s="178">
        <v>527</v>
      </c>
      <c r="D94" s="230" t="s">
        <v>247</v>
      </c>
      <c r="E94" s="232" t="s">
        <v>254</v>
      </c>
      <c r="F94" s="169">
        <v>44562</v>
      </c>
      <c r="G94" s="169">
        <v>44926</v>
      </c>
      <c r="H94" s="265"/>
      <c r="I94" s="225">
        <v>0.1</v>
      </c>
      <c r="J94" s="225">
        <v>0.2</v>
      </c>
      <c r="K94" s="225"/>
      <c r="L94" s="225"/>
      <c r="M94" s="225"/>
      <c r="N94" s="225"/>
      <c r="O94" s="225"/>
      <c r="P94" s="225">
        <v>0.2</v>
      </c>
      <c r="Q94" s="225"/>
      <c r="R94" s="225"/>
      <c r="S94" s="225"/>
      <c r="T94" s="225"/>
      <c r="U94" s="225"/>
      <c r="V94" s="225">
        <v>0.2</v>
      </c>
      <c r="W94" s="225"/>
      <c r="X94" s="225"/>
      <c r="Y94" s="225"/>
      <c r="Z94" s="225"/>
      <c r="AA94" s="225"/>
      <c r="AB94" s="225">
        <v>0.2</v>
      </c>
      <c r="AC94" s="225"/>
      <c r="AD94" s="225"/>
      <c r="AE94" s="225"/>
      <c r="AF94" s="225">
        <v>0.2</v>
      </c>
      <c r="AG94" s="225"/>
      <c r="AH94" s="225">
        <f t="shared" si="6"/>
        <v>1</v>
      </c>
      <c r="AI94" s="170">
        <f t="shared" si="6"/>
        <v>0</v>
      </c>
      <c r="AJ94" s="230" t="s">
        <v>255</v>
      </c>
      <c r="AK94" s="229" t="s">
        <v>82</v>
      </c>
      <c r="AL94" s="236" t="s">
        <v>82</v>
      </c>
      <c r="AM94" s="229" t="s">
        <v>237</v>
      </c>
      <c r="AN94" s="25" t="s">
        <v>239</v>
      </c>
      <c r="AO94" s="25" t="s">
        <v>239</v>
      </c>
      <c r="AP94" s="25" t="s">
        <v>240</v>
      </c>
      <c r="AQ94" s="185"/>
    </row>
    <row r="95" spans="1:43" s="184" customFormat="1" ht="72.75" hidden="1" customHeight="1" x14ac:dyDescent="0.25">
      <c r="A95" s="177" t="s">
        <v>41</v>
      </c>
      <c r="B95" s="178" t="s">
        <v>42</v>
      </c>
      <c r="C95" s="178">
        <v>527</v>
      </c>
      <c r="D95" s="230" t="s">
        <v>247</v>
      </c>
      <c r="E95" s="230" t="s">
        <v>256</v>
      </c>
      <c r="F95" s="169">
        <v>44562</v>
      </c>
      <c r="G95" s="169">
        <v>44926</v>
      </c>
      <c r="H95" s="265"/>
      <c r="I95" s="225">
        <v>0.2</v>
      </c>
      <c r="J95" s="225">
        <v>0.1</v>
      </c>
      <c r="K95" s="225"/>
      <c r="L95" s="225">
        <v>0.08</v>
      </c>
      <c r="M95" s="225"/>
      <c r="N95" s="225">
        <v>0.08</v>
      </c>
      <c r="O95" s="225"/>
      <c r="P95" s="225">
        <v>0.08</v>
      </c>
      <c r="Q95" s="225"/>
      <c r="R95" s="225">
        <v>0.08</v>
      </c>
      <c r="S95" s="225"/>
      <c r="T95" s="225">
        <v>0.08</v>
      </c>
      <c r="U95" s="225"/>
      <c r="V95" s="225">
        <v>0.08</v>
      </c>
      <c r="W95" s="225"/>
      <c r="X95" s="225">
        <v>0.08</v>
      </c>
      <c r="Y95" s="225"/>
      <c r="Z95" s="225">
        <v>0.08</v>
      </c>
      <c r="AA95" s="225"/>
      <c r="AB95" s="225">
        <v>0.08</v>
      </c>
      <c r="AC95" s="225"/>
      <c r="AD95" s="225">
        <v>0.08</v>
      </c>
      <c r="AE95" s="225"/>
      <c r="AF95" s="225">
        <v>0.1</v>
      </c>
      <c r="AG95" s="225"/>
      <c r="AH95" s="225">
        <f t="shared" si="6"/>
        <v>0.99999999999999978</v>
      </c>
      <c r="AI95" s="170">
        <f t="shared" si="6"/>
        <v>0</v>
      </c>
      <c r="AJ95" s="230" t="s">
        <v>257</v>
      </c>
      <c r="AK95" s="229" t="s">
        <v>82</v>
      </c>
      <c r="AL95" s="236" t="s">
        <v>82</v>
      </c>
      <c r="AM95" s="229" t="s">
        <v>237</v>
      </c>
      <c r="AN95" s="229" t="s">
        <v>258</v>
      </c>
      <c r="AO95" s="25" t="s">
        <v>239</v>
      </c>
      <c r="AP95" s="25" t="s">
        <v>240</v>
      </c>
      <c r="AQ95" s="185"/>
    </row>
    <row r="96" spans="1:43" s="184" customFormat="1" ht="56.25" hidden="1" customHeight="1" x14ac:dyDescent="0.25">
      <c r="A96" s="177" t="s">
        <v>41</v>
      </c>
      <c r="B96" s="178" t="s">
        <v>42</v>
      </c>
      <c r="C96" s="178">
        <v>527</v>
      </c>
      <c r="D96" s="230" t="s">
        <v>247</v>
      </c>
      <c r="E96" s="230" t="s">
        <v>259</v>
      </c>
      <c r="F96" s="169">
        <v>44562</v>
      </c>
      <c r="G96" s="169">
        <v>44926</v>
      </c>
      <c r="H96" s="265"/>
      <c r="I96" s="225">
        <v>0.2</v>
      </c>
      <c r="J96" s="225">
        <v>0.1</v>
      </c>
      <c r="K96" s="225"/>
      <c r="L96" s="225">
        <v>0.08</v>
      </c>
      <c r="M96" s="225"/>
      <c r="N96" s="225">
        <v>0.08</v>
      </c>
      <c r="O96" s="225"/>
      <c r="P96" s="225">
        <v>0.08</v>
      </c>
      <c r="Q96" s="225"/>
      <c r="R96" s="225">
        <v>0.08</v>
      </c>
      <c r="S96" s="225"/>
      <c r="T96" s="225">
        <v>0.08</v>
      </c>
      <c r="U96" s="225"/>
      <c r="V96" s="225">
        <v>0.08</v>
      </c>
      <c r="W96" s="225"/>
      <c r="X96" s="225">
        <v>0.08</v>
      </c>
      <c r="Y96" s="225"/>
      <c r="Z96" s="225">
        <v>0.08</v>
      </c>
      <c r="AA96" s="225"/>
      <c r="AB96" s="225">
        <v>0.08</v>
      </c>
      <c r="AC96" s="225"/>
      <c r="AD96" s="225">
        <v>0.08</v>
      </c>
      <c r="AE96" s="225"/>
      <c r="AF96" s="225">
        <v>0.1</v>
      </c>
      <c r="AG96" s="225"/>
      <c r="AH96" s="225">
        <f t="shared" si="6"/>
        <v>0.99999999999999978</v>
      </c>
      <c r="AI96" s="170">
        <f t="shared" si="6"/>
        <v>0</v>
      </c>
      <c r="AJ96" s="230" t="s">
        <v>260</v>
      </c>
      <c r="AK96" s="229" t="s">
        <v>82</v>
      </c>
      <c r="AL96" s="236" t="s">
        <v>82</v>
      </c>
      <c r="AM96" s="229" t="s">
        <v>237</v>
      </c>
      <c r="AN96" s="229" t="s">
        <v>261</v>
      </c>
      <c r="AO96" s="25" t="s">
        <v>239</v>
      </c>
      <c r="AP96" s="25" t="s">
        <v>240</v>
      </c>
      <c r="AQ96" s="185"/>
    </row>
    <row r="97" spans="1:43" s="184" customFormat="1" ht="56.25" hidden="1" customHeight="1" x14ac:dyDescent="0.25">
      <c r="A97" s="177" t="s">
        <v>41</v>
      </c>
      <c r="B97" s="178" t="s">
        <v>42</v>
      </c>
      <c r="C97" s="178">
        <v>527</v>
      </c>
      <c r="D97" s="230" t="s">
        <v>247</v>
      </c>
      <c r="E97" s="230" t="s">
        <v>262</v>
      </c>
      <c r="F97" s="169">
        <v>44593</v>
      </c>
      <c r="G97" s="169" t="s">
        <v>263</v>
      </c>
      <c r="H97" s="265"/>
      <c r="I97" s="225">
        <v>0.1</v>
      </c>
      <c r="J97" s="225"/>
      <c r="K97" s="225"/>
      <c r="L97" s="225">
        <v>0.1</v>
      </c>
      <c r="M97" s="225"/>
      <c r="N97" s="225">
        <v>0.1</v>
      </c>
      <c r="O97" s="225"/>
      <c r="P97" s="225">
        <v>0.1</v>
      </c>
      <c r="Q97" s="225"/>
      <c r="R97" s="225">
        <v>0.1</v>
      </c>
      <c r="S97" s="225"/>
      <c r="T97" s="225">
        <v>0.1</v>
      </c>
      <c r="U97" s="225"/>
      <c r="V97" s="225">
        <v>0.1</v>
      </c>
      <c r="W97" s="225"/>
      <c r="X97" s="225">
        <v>0.1</v>
      </c>
      <c r="Y97" s="225"/>
      <c r="Z97" s="225">
        <v>0.1</v>
      </c>
      <c r="AA97" s="225"/>
      <c r="AB97" s="225">
        <v>0.1</v>
      </c>
      <c r="AC97" s="225"/>
      <c r="AD97" s="225">
        <v>0.1</v>
      </c>
      <c r="AE97" s="225"/>
      <c r="AF97" s="225"/>
      <c r="AG97" s="225"/>
      <c r="AH97" s="225">
        <f t="shared" si="6"/>
        <v>0.99999999999999989</v>
      </c>
      <c r="AI97" s="170">
        <f t="shared" si="6"/>
        <v>0</v>
      </c>
      <c r="AJ97" s="230" t="s">
        <v>264</v>
      </c>
      <c r="AK97" s="229" t="s">
        <v>82</v>
      </c>
      <c r="AL97" s="236" t="s">
        <v>82</v>
      </c>
      <c r="AM97" s="229" t="s">
        <v>237</v>
      </c>
      <c r="AN97" s="229" t="s">
        <v>265</v>
      </c>
      <c r="AO97" s="25" t="s">
        <v>239</v>
      </c>
      <c r="AP97" s="25" t="s">
        <v>240</v>
      </c>
      <c r="AQ97" s="185"/>
    </row>
    <row r="98" spans="1:43" s="184" customFormat="1" ht="56.25" hidden="1" customHeight="1" x14ac:dyDescent="0.25">
      <c r="A98" s="177" t="s">
        <v>41</v>
      </c>
      <c r="B98" s="178" t="s">
        <v>42</v>
      </c>
      <c r="C98" s="178">
        <v>527</v>
      </c>
      <c r="D98" s="230" t="s">
        <v>247</v>
      </c>
      <c r="E98" s="230" t="s">
        <v>266</v>
      </c>
      <c r="F98" s="169">
        <v>44593</v>
      </c>
      <c r="G98" s="169" t="s">
        <v>263</v>
      </c>
      <c r="H98" s="265"/>
      <c r="I98" s="225">
        <v>0.1</v>
      </c>
      <c r="J98" s="225"/>
      <c r="K98" s="225"/>
      <c r="L98" s="225">
        <v>0.1</v>
      </c>
      <c r="M98" s="225"/>
      <c r="N98" s="225">
        <v>0.1</v>
      </c>
      <c r="O98" s="225"/>
      <c r="P98" s="225">
        <v>0.1</v>
      </c>
      <c r="Q98" s="225"/>
      <c r="R98" s="225">
        <v>0.1</v>
      </c>
      <c r="S98" s="225"/>
      <c r="T98" s="225">
        <v>0.1</v>
      </c>
      <c r="U98" s="225"/>
      <c r="V98" s="225">
        <v>0.1</v>
      </c>
      <c r="W98" s="225"/>
      <c r="X98" s="225">
        <v>0.1</v>
      </c>
      <c r="Y98" s="225"/>
      <c r="Z98" s="225">
        <v>0.1</v>
      </c>
      <c r="AA98" s="225"/>
      <c r="AB98" s="225">
        <v>0.1</v>
      </c>
      <c r="AC98" s="225"/>
      <c r="AD98" s="225">
        <v>0.1</v>
      </c>
      <c r="AE98" s="225"/>
      <c r="AF98" s="225"/>
      <c r="AG98" s="225"/>
      <c r="AH98" s="225">
        <f t="shared" si="6"/>
        <v>0.99999999999999989</v>
      </c>
      <c r="AI98" s="170">
        <f t="shared" si="6"/>
        <v>0</v>
      </c>
      <c r="AJ98" s="230" t="s">
        <v>267</v>
      </c>
      <c r="AK98" s="229" t="s">
        <v>82</v>
      </c>
      <c r="AL98" s="236" t="s">
        <v>82</v>
      </c>
      <c r="AM98" s="229" t="s">
        <v>237</v>
      </c>
      <c r="AN98" s="229" t="s">
        <v>265</v>
      </c>
      <c r="AO98" s="25" t="s">
        <v>239</v>
      </c>
      <c r="AP98" s="25" t="s">
        <v>240</v>
      </c>
      <c r="AQ98" s="185"/>
    </row>
    <row r="99" spans="1:43" s="184" customFormat="1" ht="56.25" customHeight="1" x14ac:dyDescent="0.25">
      <c r="A99" s="69" t="s">
        <v>41</v>
      </c>
      <c r="B99" s="70" t="s">
        <v>42</v>
      </c>
      <c r="C99" s="70">
        <v>527</v>
      </c>
      <c r="D99" s="71" t="s">
        <v>247</v>
      </c>
      <c r="E99" s="71" t="s">
        <v>268</v>
      </c>
      <c r="F99" s="81">
        <v>44621</v>
      </c>
      <c r="G99" s="81">
        <v>44803</v>
      </c>
      <c r="H99" s="265"/>
      <c r="I99" s="68"/>
      <c r="J99" s="68"/>
      <c r="K99" s="68"/>
      <c r="L99" s="68"/>
      <c r="M99" s="68"/>
      <c r="N99" s="68">
        <v>0.1</v>
      </c>
      <c r="O99" s="68"/>
      <c r="P99" s="68">
        <v>0.2</v>
      </c>
      <c r="Q99" s="68"/>
      <c r="R99" s="68">
        <v>0.2</v>
      </c>
      <c r="S99" s="68"/>
      <c r="T99" s="68">
        <v>0.2</v>
      </c>
      <c r="U99" s="68"/>
      <c r="V99" s="68">
        <v>0.2</v>
      </c>
      <c r="W99" s="68"/>
      <c r="X99" s="68">
        <v>0.1</v>
      </c>
      <c r="Y99" s="68"/>
      <c r="Z99" s="68"/>
      <c r="AA99" s="68"/>
      <c r="AB99" s="68"/>
      <c r="AC99" s="68"/>
      <c r="AD99" s="68"/>
      <c r="AE99" s="68"/>
      <c r="AF99" s="68"/>
      <c r="AG99" s="68"/>
      <c r="AH99" s="68">
        <f t="shared" si="6"/>
        <v>0.99999999999999989</v>
      </c>
      <c r="AI99" s="77">
        <f t="shared" si="6"/>
        <v>0</v>
      </c>
      <c r="AJ99" s="71" t="s">
        <v>269</v>
      </c>
      <c r="AK99" s="78" t="s">
        <v>82</v>
      </c>
      <c r="AL99" s="80" t="s">
        <v>82</v>
      </c>
      <c r="AM99" s="78" t="s">
        <v>237</v>
      </c>
      <c r="AN99" s="78" t="s">
        <v>265</v>
      </c>
      <c r="AO99" s="79" t="s">
        <v>239</v>
      </c>
      <c r="AP99" s="79" t="s">
        <v>240</v>
      </c>
      <c r="AQ99" s="326" t="s">
        <v>1066</v>
      </c>
    </row>
    <row r="100" spans="1:43" s="184" customFormat="1" ht="56.25" customHeight="1" x14ac:dyDescent="0.25">
      <c r="A100" s="91" t="s">
        <v>41</v>
      </c>
      <c r="B100" s="87" t="s">
        <v>42</v>
      </c>
      <c r="C100" s="87">
        <v>527</v>
      </c>
      <c r="D100" s="92" t="s">
        <v>247</v>
      </c>
      <c r="E100" s="92" t="s">
        <v>268</v>
      </c>
      <c r="F100" s="93">
        <v>44621</v>
      </c>
      <c r="G100" s="93">
        <v>44803</v>
      </c>
      <c r="H100" s="266"/>
      <c r="I100" s="76">
        <v>0.1</v>
      </c>
      <c r="J100" s="76"/>
      <c r="K100" s="76"/>
      <c r="L100" s="76"/>
      <c r="M100" s="76"/>
      <c r="N100" s="76">
        <v>0.1</v>
      </c>
      <c r="O100" s="76"/>
      <c r="P100" s="76">
        <v>0.2</v>
      </c>
      <c r="Q100" s="76"/>
      <c r="R100" s="76">
        <v>0.2</v>
      </c>
      <c r="S100" s="76"/>
      <c r="T100" s="76">
        <v>0.2</v>
      </c>
      <c r="U100" s="76"/>
      <c r="V100" s="76">
        <v>0.2</v>
      </c>
      <c r="W100" s="76"/>
      <c r="X100" s="76">
        <v>0.1</v>
      </c>
      <c r="Y100" s="76"/>
      <c r="Z100" s="76"/>
      <c r="AA100" s="76"/>
      <c r="AB100" s="76"/>
      <c r="AC100" s="76"/>
      <c r="AD100" s="76"/>
      <c r="AE100" s="76"/>
      <c r="AF100" s="76"/>
      <c r="AG100" s="76"/>
      <c r="AH100" s="76">
        <f t="shared" ref="AH100" si="7">+J100+L100+N100+P100+R100+T100+V100+X100+Z100+AB100+AD100+AF100</f>
        <v>0.99999999999999989</v>
      </c>
      <c r="AI100" s="85">
        <f t="shared" ref="AI100" si="8">+K100+M100+O100+Q100+S100+U100+W100+Y100+AA100+AC100+AE100+AG100</f>
        <v>0</v>
      </c>
      <c r="AJ100" s="92" t="s">
        <v>1065</v>
      </c>
      <c r="AK100" s="88" t="s">
        <v>82</v>
      </c>
      <c r="AL100" s="87" t="s">
        <v>82</v>
      </c>
      <c r="AM100" s="88" t="s">
        <v>237</v>
      </c>
      <c r="AN100" s="88" t="s">
        <v>265</v>
      </c>
      <c r="AO100" s="89" t="s">
        <v>239</v>
      </c>
      <c r="AP100" s="89" t="s">
        <v>240</v>
      </c>
      <c r="AQ100" s="327"/>
    </row>
    <row r="101" spans="1:43" s="184" customFormat="1" ht="58.5" hidden="1" x14ac:dyDescent="0.25">
      <c r="A101" s="177" t="s">
        <v>41</v>
      </c>
      <c r="B101" s="178" t="s">
        <v>42</v>
      </c>
      <c r="C101" s="178">
        <v>528</v>
      </c>
      <c r="D101" s="230" t="s">
        <v>270</v>
      </c>
      <c r="E101" s="167" t="s">
        <v>271</v>
      </c>
      <c r="F101" s="169">
        <v>44564</v>
      </c>
      <c r="G101" s="169">
        <v>44926</v>
      </c>
      <c r="H101" s="271">
        <f>+I101+I102+I103+I104+I105+I106+I107+I108+I109+I110</f>
        <v>1</v>
      </c>
      <c r="I101" s="225">
        <v>0.2</v>
      </c>
      <c r="J101" s="225"/>
      <c r="K101" s="225"/>
      <c r="L101" s="225">
        <v>0.33329999999999999</v>
      </c>
      <c r="M101" s="225"/>
      <c r="N101" s="225"/>
      <c r="O101" s="225"/>
      <c r="P101" s="225"/>
      <c r="Q101" s="225"/>
      <c r="R101" s="225"/>
      <c r="S101" s="225"/>
      <c r="T101" s="225"/>
      <c r="U101" s="225"/>
      <c r="V101" s="225">
        <v>0.33329999999999999</v>
      </c>
      <c r="W101" s="225"/>
      <c r="X101" s="225"/>
      <c r="Y101" s="225"/>
      <c r="Z101" s="225"/>
      <c r="AA101" s="225"/>
      <c r="AB101" s="225"/>
      <c r="AC101" s="225"/>
      <c r="AD101" s="225"/>
      <c r="AE101" s="225"/>
      <c r="AF101" s="225">
        <v>0.33329999999999999</v>
      </c>
      <c r="AG101" s="225"/>
      <c r="AH101" s="225">
        <f t="shared" si="6"/>
        <v>0.99990000000000001</v>
      </c>
      <c r="AI101" s="170">
        <f t="shared" si="6"/>
        <v>0</v>
      </c>
      <c r="AJ101" s="230" t="s">
        <v>272</v>
      </c>
      <c r="AK101" s="236" t="s">
        <v>82</v>
      </c>
      <c r="AL101" s="236" t="s">
        <v>82</v>
      </c>
      <c r="AM101" s="229" t="s">
        <v>237</v>
      </c>
      <c r="AN101" s="229" t="s">
        <v>265</v>
      </c>
      <c r="AO101" s="25" t="s">
        <v>239</v>
      </c>
      <c r="AP101" s="25" t="s">
        <v>240</v>
      </c>
      <c r="AQ101" s="185"/>
    </row>
    <row r="102" spans="1:43" s="184" customFormat="1" ht="72.75" hidden="1" x14ac:dyDescent="0.25">
      <c r="A102" s="177" t="s">
        <v>41</v>
      </c>
      <c r="B102" s="178" t="s">
        <v>42</v>
      </c>
      <c r="C102" s="178">
        <v>528</v>
      </c>
      <c r="D102" s="230" t="s">
        <v>273</v>
      </c>
      <c r="E102" s="167" t="s">
        <v>274</v>
      </c>
      <c r="F102" s="168">
        <v>44866</v>
      </c>
      <c r="G102" s="169">
        <v>44925</v>
      </c>
      <c r="H102" s="271"/>
      <c r="I102" s="225">
        <v>0.08</v>
      </c>
      <c r="J102" s="225"/>
      <c r="K102" s="225"/>
      <c r="L102" s="225"/>
      <c r="M102" s="225"/>
      <c r="N102" s="225"/>
      <c r="O102" s="225"/>
      <c r="P102" s="225"/>
      <c r="Q102" s="225"/>
      <c r="R102" s="225"/>
      <c r="S102" s="225"/>
      <c r="T102" s="225"/>
      <c r="U102" s="225"/>
      <c r="V102" s="225"/>
      <c r="W102" s="225"/>
      <c r="X102" s="225"/>
      <c r="Y102" s="225"/>
      <c r="Z102" s="225"/>
      <c r="AA102" s="225"/>
      <c r="AB102" s="225"/>
      <c r="AC102" s="225"/>
      <c r="AD102" s="225">
        <v>0.5</v>
      </c>
      <c r="AE102" s="225"/>
      <c r="AF102" s="225">
        <v>0.5</v>
      </c>
      <c r="AG102" s="225"/>
      <c r="AH102" s="225">
        <f t="shared" si="6"/>
        <v>1</v>
      </c>
      <c r="AI102" s="170">
        <f t="shared" si="6"/>
        <v>0</v>
      </c>
      <c r="AJ102" s="230" t="s">
        <v>275</v>
      </c>
      <c r="AK102" s="236" t="s">
        <v>82</v>
      </c>
      <c r="AL102" s="236" t="s">
        <v>82</v>
      </c>
      <c r="AM102" s="229" t="s">
        <v>237</v>
      </c>
      <c r="AN102" s="229" t="s">
        <v>265</v>
      </c>
      <c r="AO102" s="25" t="s">
        <v>239</v>
      </c>
      <c r="AP102" s="25" t="s">
        <v>240</v>
      </c>
      <c r="AQ102" s="185"/>
    </row>
    <row r="103" spans="1:43" s="184" customFormat="1" ht="72.75" hidden="1" x14ac:dyDescent="0.25">
      <c r="A103" s="177" t="s">
        <v>41</v>
      </c>
      <c r="B103" s="178" t="s">
        <v>42</v>
      </c>
      <c r="C103" s="178">
        <v>528</v>
      </c>
      <c r="D103" s="230" t="s">
        <v>276</v>
      </c>
      <c r="E103" s="167" t="s">
        <v>277</v>
      </c>
      <c r="F103" s="168">
        <v>44866</v>
      </c>
      <c r="G103" s="169">
        <v>44925</v>
      </c>
      <c r="H103" s="271"/>
      <c r="I103" s="225">
        <v>0.08</v>
      </c>
      <c r="J103" s="225"/>
      <c r="K103" s="225"/>
      <c r="L103" s="225"/>
      <c r="M103" s="225"/>
      <c r="N103" s="225"/>
      <c r="O103" s="225"/>
      <c r="P103" s="225"/>
      <c r="Q103" s="225"/>
      <c r="R103" s="225"/>
      <c r="S103" s="225"/>
      <c r="T103" s="225"/>
      <c r="U103" s="225"/>
      <c r="V103" s="225"/>
      <c r="W103" s="225"/>
      <c r="X103" s="225"/>
      <c r="Y103" s="225"/>
      <c r="Z103" s="225"/>
      <c r="AA103" s="225"/>
      <c r="AB103" s="225"/>
      <c r="AC103" s="225"/>
      <c r="AD103" s="225">
        <v>0.5</v>
      </c>
      <c r="AE103" s="225"/>
      <c r="AF103" s="225">
        <v>0.5</v>
      </c>
      <c r="AG103" s="225"/>
      <c r="AH103" s="225">
        <f t="shared" si="6"/>
        <v>1</v>
      </c>
      <c r="AI103" s="170">
        <f t="shared" si="6"/>
        <v>0</v>
      </c>
      <c r="AJ103" s="230" t="s">
        <v>278</v>
      </c>
      <c r="AK103" s="236" t="s">
        <v>82</v>
      </c>
      <c r="AL103" s="236" t="s">
        <v>82</v>
      </c>
      <c r="AM103" s="229" t="s">
        <v>237</v>
      </c>
      <c r="AN103" s="229" t="s">
        <v>265</v>
      </c>
      <c r="AO103" s="25" t="s">
        <v>239</v>
      </c>
      <c r="AP103" s="25" t="s">
        <v>240</v>
      </c>
      <c r="AQ103" s="185"/>
    </row>
    <row r="104" spans="1:43" s="184" customFormat="1" ht="72.75" hidden="1" x14ac:dyDescent="0.25">
      <c r="A104" s="177" t="s">
        <v>41</v>
      </c>
      <c r="B104" s="178" t="s">
        <v>42</v>
      </c>
      <c r="C104" s="178">
        <v>528</v>
      </c>
      <c r="D104" s="230" t="s">
        <v>273</v>
      </c>
      <c r="E104" s="167" t="s">
        <v>279</v>
      </c>
      <c r="F104" s="168">
        <v>44896</v>
      </c>
      <c r="G104" s="169">
        <v>44925</v>
      </c>
      <c r="H104" s="271"/>
      <c r="I104" s="225">
        <v>0.04</v>
      </c>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v>1</v>
      </c>
      <c r="AG104" s="225"/>
      <c r="AH104" s="225">
        <f t="shared" si="6"/>
        <v>1</v>
      </c>
      <c r="AI104" s="170">
        <f t="shared" si="6"/>
        <v>0</v>
      </c>
      <c r="AJ104" s="230" t="s">
        <v>280</v>
      </c>
      <c r="AK104" s="236" t="s">
        <v>82</v>
      </c>
      <c r="AL104" s="236" t="s">
        <v>82</v>
      </c>
      <c r="AM104" s="229" t="s">
        <v>237</v>
      </c>
      <c r="AN104" s="229" t="s">
        <v>265</v>
      </c>
      <c r="AO104" s="25" t="s">
        <v>239</v>
      </c>
      <c r="AP104" s="25" t="s">
        <v>240</v>
      </c>
      <c r="AQ104" s="185"/>
    </row>
    <row r="105" spans="1:43" s="184" customFormat="1" ht="58.5" hidden="1" x14ac:dyDescent="0.25">
      <c r="A105" s="177" t="s">
        <v>41</v>
      </c>
      <c r="B105" s="178" t="s">
        <v>42</v>
      </c>
      <c r="C105" s="178">
        <v>528</v>
      </c>
      <c r="D105" s="230" t="s">
        <v>281</v>
      </c>
      <c r="E105" s="167" t="s">
        <v>282</v>
      </c>
      <c r="F105" s="168">
        <v>44562</v>
      </c>
      <c r="G105" s="169">
        <v>44592</v>
      </c>
      <c r="H105" s="271"/>
      <c r="I105" s="225">
        <v>0.1</v>
      </c>
      <c r="J105" s="225">
        <v>1</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f t="shared" si="6"/>
        <v>1</v>
      </c>
      <c r="AI105" s="170">
        <f t="shared" si="6"/>
        <v>0</v>
      </c>
      <c r="AJ105" s="230" t="s">
        <v>283</v>
      </c>
      <c r="AK105" s="236" t="s">
        <v>82</v>
      </c>
      <c r="AL105" s="236" t="s">
        <v>82</v>
      </c>
      <c r="AM105" s="229" t="s">
        <v>237</v>
      </c>
      <c r="AN105" s="229" t="s">
        <v>265</v>
      </c>
      <c r="AO105" s="25" t="s">
        <v>239</v>
      </c>
      <c r="AP105" s="25" t="s">
        <v>240</v>
      </c>
      <c r="AQ105" s="185"/>
    </row>
    <row r="106" spans="1:43" s="184" customFormat="1" ht="58.5" hidden="1" x14ac:dyDescent="0.25">
      <c r="A106" s="177" t="s">
        <v>41</v>
      </c>
      <c r="B106" s="178" t="s">
        <v>42</v>
      </c>
      <c r="C106" s="178">
        <v>528</v>
      </c>
      <c r="D106" s="230" t="s">
        <v>284</v>
      </c>
      <c r="E106" s="167" t="s">
        <v>285</v>
      </c>
      <c r="F106" s="168">
        <v>44562</v>
      </c>
      <c r="G106" s="169">
        <v>44592</v>
      </c>
      <c r="H106" s="271"/>
      <c r="I106" s="225">
        <v>0.05</v>
      </c>
      <c r="J106" s="225">
        <v>1</v>
      </c>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f>+J106+L106+N106+P106+R106+T106+V106+X106+Z106+AB106+AD106+AF106</f>
        <v>1</v>
      </c>
      <c r="AI106" s="170">
        <f>+K106+M106+O106+Q106+S106+U106+W106+Y106+AA106+AC106+AE106+AG106</f>
        <v>0</v>
      </c>
      <c r="AJ106" s="230" t="s">
        <v>286</v>
      </c>
      <c r="AK106" s="236" t="s">
        <v>82</v>
      </c>
      <c r="AL106" s="236" t="s">
        <v>82</v>
      </c>
      <c r="AM106" s="229" t="s">
        <v>237</v>
      </c>
      <c r="AN106" s="229" t="s">
        <v>265</v>
      </c>
      <c r="AO106" s="25" t="s">
        <v>239</v>
      </c>
      <c r="AP106" s="25" t="s">
        <v>240</v>
      </c>
      <c r="AQ106" s="185"/>
    </row>
    <row r="107" spans="1:43" s="184" customFormat="1" ht="99.75" hidden="1" x14ac:dyDescent="0.25">
      <c r="A107" s="177" t="s">
        <v>41</v>
      </c>
      <c r="B107" s="178" t="s">
        <v>42</v>
      </c>
      <c r="C107" s="178">
        <v>528</v>
      </c>
      <c r="D107" s="230" t="s">
        <v>287</v>
      </c>
      <c r="E107" s="167" t="s">
        <v>288</v>
      </c>
      <c r="F107" s="168">
        <v>44593</v>
      </c>
      <c r="G107" s="169">
        <v>44620</v>
      </c>
      <c r="H107" s="271"/>
      <c r="I107" s="225">
        <v>0.05</v>
      </c>
      <c r="J107" s="225"/>
      <c r="K107" s="225"/>
      <c r="L107" s="225">
        <v>1</v>
      </c>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f t="shared" si="6"/>
        <v>1</v>
      </c>
      <c r="AI107" s="170">
        <f t="shared" si="6"/>
        <v>0</v>
      </c>
      <c r="AJ107" s="230" t="s">
        <v>289</v>
      </c>
      <c r="AK107" s="236" t="s">
        <v>82</v>
      </c>
      <c r="AL107" s="236" t="s">
        <v>82</v>
      </c>
      <c r="AM107" s="229" t="s">
        <v>237</v>
      </c>
      <c r="AN107" s="229" t="s">
        <v>265</v>
      </c>
      <c r="AO107" s="25" t="s">
        <v>239</v>
      </c>
      <c r="AP107" s="25" t="s">
        <v>240</v>
      </c>
      <c r="AQ107" s="185"/>
    </row>
    <row r="108" spans="1:43" s="184" customFormat="1" ht="58.5" hidden="1" x14ac:dyDescent="0.25">
      <c r="A108" s="177" t="s">
        <v>41</v>
      </c>
      <c r="B108" s="178" t="s">
        <v>42</v>
      </c>
      <c r="C108" s="178">
        <v>528</v>
      </c>
      <c r="D108" s="230" t="s">
        <v>290</v>
      </c>
      <c r="E108" s="167" t="s">
        <v>291</v>
      </c>
      <c r="F108" s="168">
        <v>44593</v>
      </c>
      <c r="G108" s="169">
        <v>44925</v>
      </c>
      <c r="H108" s="271"/>
      <c r="I108" s="225">
        <v>0.1</v>
      </c>
      <c r="J108" s="225"/>
      <c r="K108" s="225"/>
      <c r="L108" s="341">
        <v>0.09</v>
      </c>
      <c r="M108" s="225"/>
      <c r="N108" s="225">
        <v>0.09</v>
      </c>
      <c r="O108" s="225"/>
      <c r="P108" s="225">
        <v>0.09</v>
      </c>
      <c r="Q108" s="225"/>
      <c r="R108" s="225">
        <v>0.09</v>
      </c>
      <c r="S108" s="225"/>
      <c r="T108" s="225">
        <v>0.09</v>
      </c>
      <c r="U108" s="225"/>
      <c r="V108" s="225">
        <v>0.09</v>
      </c>
      <c r="W108" s="225"/>
      <c r="X108" s="225">
        <v>0.09</v>
      </c>
      <c r="Y108" s="225"/>
      <c r="Z108" s="225">
        <v>0.09</v>
      </c>
      <c r="AA108" s="225"/>
      <c r="AB108" s="225">
        <v>0.09</v>
      </c>
      <c r="AC108" s="225"/>
      <c r="AD108" s="225">
        <v>0.09</v>
      </c>
      <c r="AE108" s="225"/>
      <c r="AF108" s="225">
        <v>0.1</v>
      </c>
      <c r="AG108" s="225"/>
      <c r="AH108" s="225">
        <f t="shared" si="6"/>
        <v>0.99999999999999978</v>
      </c>
      <c r="AI108" s="170">
        <f t="shared" si="6"/>
        <v>0</v>
      </c>
      <c r="AJ108" s="230" t="s">
        <v>292</v>
      </c>
      <c r="AK108" s="236" t="s">
        <v>82</v>
      </c>
      <c r="AL108" s="236" t="s">
        <v>82</v>
      </c>
      <c r="AM108" s="229" t="s">
        <v>293</v>
      </c>
      <c r="AN108" s="229" t="s">
        <v>294</v>
      </c>
      <c r="AO108" s="25" t="s">
        <v>295</v>
      </c>
      <c r="AP108" s="25" t="s">
        <v>240</v>
      </c>
      <c r="AQ108" s="185"/>
    </row>
    <row r="109" spans="1:43" s="184" customFormat="1" ht="71.25" hidden="1" x14ac:dyDescent="0.25">
      <c r="A109" s="177" t="s">
        <v>41</v>
      </c>
      <c r="B109" s="178" t="s">
        <v>42</v>
      </c>
      <c r="C109" s="178">
        <v>528</v>
      </c>
      <c r="D109" s="230" t="s">
        <v>296</v>
      </c>
      <c r="E109" s="167" t="s">
        <v>297</v>
      </c>
      <c r="F109" s="168">
        <v>44652</v>
      </c>
      <c r="G109" s="169">
        <v>44925</v>
      </c>
      <c r="H109" s="271"/>
      <c r="I109" s="225">
        <v>0.1</v>
      </c>
      <c r="J109" s="225"/>
      <c r="K109" s="225"/>
      <c r="L109" s="225"/>
      <c r="M109" s="225"/>
      <c r="N109" s="225"/>
      <c r="O109" s="225"/>
      <c r="P109" s="225">
        <v>0.1</v>
      </c>
      <c r="Q109" s="225"/>
      <c r="R109" s="225">
        <v>0.1</v>
      </c>
      <c r="S109" s="225"/>
      <c r="T109" s="225">
        <v>0.1</v>
      </c>
      <c r="U109" s="225"/>
      <c r="V109" s="225">
        <v>0.1</v>
      </c>
      <c r="W109" s="225"/>
      <c r="X109" s="225">
        <v>0.1</v>
      </c>
      <c r="Y109" s="225"/>
      <c r="Z109" s="225">
        <v>0.1</v>
      </c>
      <c r="AA109" s="225"/>
      <c r="AB109" s="225">
        <v>0.1</v>
      </c>
      <c r="AC109" s="225"/>
      <c r="AD109" s="225">
        <v>0.1</v>
      </c>
      <c r="AE109" s="225"/>
      <c r="AF109" s="225">
        <v>0.2</v>
      </c>
      <c r="AG109" s="225"/>
      <c r="AH109" s="225">
        <f t="shared" si="6"/>
        <v>1</v>
      </c>
      <c r="AI109" s="170">
        <f t="shared" si="6"/>
        <v>0</v>
      </c>
      <c r="AJ109" s="230" t="s">
        <v>298</v>
      </c>
      <c r="AK109" s="236" t="s">
        <v>82</v>
      </c>
      <c r="AL109" s="236" t="s">
        <v>82</v>
      </c>
      <c r="AM109" s="229" t="s">
        <v>237</v>
      </c>
      <c r="AN109" s="229" t="s">
        <v>265</v>
      </c>
      <c r="AO109" s="25" t="s">
        <v>239</v>
      </c>
      <c r="AP109" s="25" t="s">
        <v>240</v>
      </c>
      <c r="AQ109" s="185"/>
    </row>
    <row r="110" spans="1:43" s="184" customFormat="1" ht="87.75" hidden="1" customHeight="1" x14ac:dyDescent="0.25">
      <c r="A110" s="177" t="s">
        <v>41</v>
      </c>
      <c r="B110" s="178" t="s">
        <v>42</v>
      </c>
      <c r="C110" s="178">
        <v>528</v>
      </c>
      <c r="D110" s="230" t="s">
        <v>299</v>
      </c>
      <c r="E110" s="167" t="s">
        <v>300</v>
      </c>
      <c r="F110" s="168">
        <v>44652</v>
      </c>
      <c r="G110" s="169">
        <v>44925</v>
      </c>
      <c r="H110" s="271"/>
      <c r="I110" s="257">
        <v>0.2</v>
      </c>
      <c r="J110" s="257"/>
      <c r="K110" s="257"/>
      <c r="L110" s="257"/>
      <c r="M110" s="257"/>
      <c r="N110" s="257"/>
      <c r="O110" s="257"/>
      <c r="P110" s="257">
        <v>0.1</v>
      </c>
      <c r="Q110" s="257"/>
      <c r="R110" s="257">
        <v>0.1</v>
      </c>
      <c r="S110" s="257"/>
      <c r="T110" s="257">
        <v>0.1</v>
      </c>
      <c r="U110" s="257"/>
      <c r="V110" s="257">
        <v>0.1</v>
      </c>
      <c r="W110" s="257"/>
      <c r="X110" s="257">
        <v>0.1</v>
      </c>
      <c r="Y110" s="257"/>
      <c r="Z110" s="257">
        <v>0.1</v>
      </c>
      <c r="AA110" s="257"/>
      <c r="AB110" s="257">
        <v>0.1</v>
      </c>
      <c r="AC110" s="257"/>
      <c r="AD110" s="257">
        <v>0.1</v>
      </c>
      <c r="AE110" s="257"/>
      <c r="AF110" s="257">
        <v>0.2</v>
      </c>
      <c r="AG110" s="257"/>
      <c r="AH110" s="225">
        <f t="shared" si="6"/>
        <v>1</v>
      </c>
      <c r="AI110" s="170">
        <f t="shared" si="6"/>
        <v>0</v>
      </c>
      <c r="AJ110" s="230" t="s">
        <v>301</v>
      </c>
      <c r="AK110" s="236" t="s">
        <v>82</v>
      </c>
      <c r="AL110" s="236" t="s">
        <v>82</v>
      </c>
      <c r="AM110" s="229" t="s">
        <v>237</v>
      </c>
      <c r="AN110" s="229" t="s">
        <v>265</v>
      </c>
      <c r="AO110" s="25" t="s">
        <v>239</v>
      </c>
      <c r="AP110" s="25" t="s">
        <v>240</v>
      </c>
      <c r="AQ110" s="185"/>
    </row>
    <row r="111" spans="1:43" s="184" customFormat="1" ht="108.75" customHeight="1" x14ac:dyDescent="0.25">
      <c r="A111" s="69" t="s">
        <v>41</v>
      </c>
      <c r="B111" s="70" t="s">
        <v>42</v>
      </c>
      <c r="C111" s="70">
        <v>528</v>
      </c>
      <c r="D111" s="71" t="s">
        <v>302</v>
      </c>
      <c r="E111" s="74" t="s">
        <v>303</v>
      </c>
      <c r="F111" s="94">
        <v>44713</v>
      </c>
      <c r="G111" s="81">
        <v>44804</v>
      </c>
      <c r="H111" s="271">
        <f>+I112+I113</f>
        <v>1</v>
      </c>
      <c r="I111" s="68"/>
      <c r="J111" s="68"/>
      <c r="K111" s="68"/>
      <c r="L111" s="68"/>
      <c r="M111" s="68"/>
      <c r="N111" s="68"/>
      <c r="O111" s="68"/>
      <c r="P111" s="68"/>
      <c r="Q111" s="68"/>
      <c r="R111" s="68"/>
      <c r="S111" s="68"/>
      <c r="T111" s="68">
        <v>0.2</v>
      </c>
      <c r="U111" s="68"/>
      <c r="V111" s="68">
        <v>0.2</v>
      </c>
      <c r="W111" s="68"/>
      <c r="X111" s="68">
        <v>0.6</v>
      </c>
      <c r="Y111" s="68"/>
      <c r="Z111" s="68"/>
      <c r="AA111" s="68"/>
      <c r="AB111" s="68"/>
      <c r="AC111" s="68"/>
      <c r="AD111" s="68"/>
      <c r="AE111" s="68"/>
      <c r="AF111" s="68"/>
      <c r="AG111" s="68"/>
      <c r="AH111" s="68">
        <f t="shared" si="6"/>
        <v>1</v>
      </c>
      <c r="AI111" s="77">
        <f t="shared" si="6"/>
        <v>0</v>
      </c>
      <c r="AJ111" s="71" t="s">
        <v>304</v>
      </c>
      <c r="AK111" s="80" t="s">
        <v>82</v>
      </c>
      <c r="AL111" s="80" t="s">
        <v>82</v>
      </c>
      <c r="AM111" s="78" t="s">
        <v>305</v>
      </c>
      <c r="AN111" s="78" t="s">
        <v>306</v>
      </c>
      <c r="AO111" s="79" t="s">
        <v>307</v>
      </c>
      <c r="AP111" s="79" t="s">
        <v>240</v>
      </c>
      <c r="AQ111" s="326" t="s">
        <v>1049</v>
      </c>
    </row>
    <row r="112" spans="1:43" s="184" customFormat="1" ht="108.75" customHeight="1" x14ac:dyDescent="0.25">
      <c r="A112" s="91" t="s">
        <v>41</v>
      </c>
      <c r="B112" s="87" t="s">
        <v>42</v>
      </c>
      <c r="C112" s="87">
        <v>528</v>
      </c>
      <c r="D112" s="92" t="s">
        <v>888</v>
      </c>
      <c r="E112" s="91" t="s">
        <v>303</v>
      </c>
      <c r="F112" s="103">
        <v>44713</v>
      </c>
      <c r="G112" s="93">
        <v>44895</v>
      </c>
      <c r="H112" s="271"/>
      <c r="I112" s="76">
        <v>0.3</v>
      </c>
      <c r="J112" s="76"/>
      <c r="K112" s="76"/>
      <c r="L112" s="76"/>
      <c r="M112" s="76"/>
      <c r="N112" s="76"/>
      <c r="O112" s="76"/>
      <c r="P112" s="76"/>
      <c r="Q112" s="76"/>
      <c r="R112" s="76"/>
      <c r="S112" s="76"/>
      <c r="T112" s="76">
        <v>0.1</v>
      </c>
      <c r="U112" s="76"/>
      <c r="V112" s="76">
        <v>0.1</v>
      </c>
      <c r="W112" s="76"/>
      <c r="X112" s="76">
        <v>0.1</v>
      </c>
      <c r="Y112" s="76"/>
      <c r="Z112" s="76">
        <v>0.1</v>
      </c>
      <c r="AA112" s="76"/>
      <c r="AB112" s="76">
        <v>0.2</v>
      </c>
      <c r="AC112" s="76"/>
      <c r="AD112" s="76">
        <v>0.4</v>
      </c>
      <c r="AE112" s="76"/>
      <c r="AF112" s="76"/>
      <c r="AG112" s="76"/>
      <c r="AH112" s="76">
        <f t="shared" ref="AH112" si="9">+J112+L112+N112+P112+R112+T112+V112+X112+Z112+AB112+AD112+AF112</f>
        <v>1</v>
      </c>
      <c r="AI112" s="85">
        <f t="shared" ref="AI112" si="10">+K112+M112+O112+Q112+S112+U112+W112+Y112+AA112+AC112+AE112+AG112</f>
        <v>0</v>
      </c>
      <c r="AJ112" s="92" t="s">
        <v>304</v>
      </c>
      <c r="AK112" s="87" t="s">
        <v>82</v>
      </c>
      <c r="AL112" s="87" t="s">
        <v>82</v>
      </c>
      <c r="AM112" s="88" t="s">
        <v>305</v>
      </c>
      <c r="AN112" s="88" t="s">
        <v>306</v>
      </c>
      <c r="AO112" s="89" t="s">
        <v>307</v>
      </c>
      <c r="AP112" s="89" t="s">
        <v>240</v>
      </c>
      <c r="AQ112" s="327"/>
    </row>
    <row r="113" spans="1:43" s="184" customFormat="1" ht="42.75" hidden="1" x14ac:dyDescent="0.25">
      <c r="A113" s="177" t="s">
        <v>41</v>
      </c>
      <c r="B113" s="178" t="s">
        <v>42</v>
      </c>
      <c r="C113" s="178">
        <v>528</v>
      </c>
      <c r="D113" s="230" t="s">
        <v>302</v>
      </c>
      <c r="E113" s="167" t="s">
        <v>308</v>
      </c>
      <c r="F113" s="168">
        <v>44805</v>
      </c>
      <c r="G113" s="169">
        <v>44895</v>
      </c>
      <c r="H113" s="271"/>
      <c r="I113" s="225">
        <v>0.7</v>
      </c>
      <c r="J113" s="225"/>
      <c r="K113" s="225"/>
      <c r="L113" s="225"/>
      <c r="M113" s="225"/>
      <c r="N113" s="225"/>
      <c r="O113" s="225"/>
      <c r="P113" s="225"/>
      <c r="Q113" s="225"/>
      <c r="R113" s="225"/>
      <c r="S113" s="225"/>
      <c r="T113" s="225"/>
      <c r="U113" s="225"/>
      <c r="V113" s="225"/>
      <c r="W113" s="225"/>
      <c r="X113" s="225"/>
      <c r="Y113" s="225"/>
      <c r="Z113" s="225">
        <v>0.2</v>
      </c>
      <c r="AA113" s="225"/>
      <c r="AB113" s="225">
        <v>0.2</v>
      </c>
      <c r="AC113" s="225"/>
      <c r="AD113" s="225">
        <v>0.6</v>
      </c>
      <c r="AE113" s="225"/>
      <c r="AF113" s="225"/>
      <c r="AG113" s="225"/>
      <c r="AH113" s="225">
        <f t="shared" si="6"/>
        <v>1</v>
      </c>
      <c r="AI113" s="170">
        <f t="shared" si="6"/>
        <v>0</v>
      </c>
      <c r="AJ113" s="230" t="s">
        <v>309</v>
      </c>
      <c r="AK113" s="236" t="s">
        <v>82</v>
      </c>
      <c r="AL113" s="236" t="s">
        <v>82</v>
      </c>
      <c r="AM113" s="229" t="s">
        <v>305</v>
      </c>
      <c r="AN113" s="229" t="s">
        <v>306</v>
      </c>
      <c r="AO113" s="25" t="s">
        <v>307</v>
      </c>
      <c r="AP113" s="25" t="s">
        <v>240</v>
      </c>
      <c r="AQ113" s="185"/>
    </row>
    <row r="114" spans="1:43" s="184" customFormat="1" ht="58.5" hidden="1" x14ac:dyDescent="0.25">
      <c r="A114" s="177" t="s">
        <v>41</v>
      </c>
      <c r="B114" s="178" t="s">
        <v>42</v>
      </c>
      <c r="C114" s="178">
        <v>528</v>
      </c>
      <c r="D114" s="230" t="s">
        <v>310</v>
      </c>
      <c r="E114" s="167" t="s">
        <v>311</v>
      </c>
      <c r="F114" s="168">
        <v>44564</v>
      </c>
      <c r="G114" s="169">
        <v>44592</v>
      </c>
      <c r="H114" s="271">
        <f>+I114+I115+I116+I117+I118+I119+I120+I121+I122+I123</f>
        <v>1</v>
      </c>
      <c r="I114" s="225">
        <v>0.1</v>
      </c>
      <c r="J114" s="225">
        <v>1</v>
      </c>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f t="shared" si="6"/>
        <v>1</v>
      </c>
      <c r="AI114" s="170">
        <f t="shared" si="6"/>
        <v>0</v>
      </c>
      <c r="AJ114" s="167" t="s">
        <v>312</v>
      </c>
      <c r="AK114" s="236" t="s">
        <v>82</v>
      </c>
      <c r="AL114" s="236" t="s">
        <v>82</v>
      </c>
      <c r="AM114" s="229" t="s">
        <v>237</v>
      </c>
      <c r="AN114" s="229" t="s">
        <v>265</v>
      </c>
      <c r="AO114" s="25" t="s">
        <v>239</v>
      </c>
      <c r="AP114" s="25" t="s">
        <v>240</v>
      </c>
      <c r="AQ114" s="185"/>
    </row>
    <row r="115" spans="1:43" s="184" customFormat="1" ht="58.5" hidden="1" x14ac:dyDescent="0.25">
      <c r="A115" s="177" t="s">
        <v>41</v>
      </c>
      <c r="B115" s="178" t="s">
        <v>42</v>
      </c>
      <c r="C115" s="178">
        <v>528</v>
      </c>
      <c r="D115" s="230" t="s">
        <v>313</v>
      </c>
      <c r="E115" s="167" t="s">
        <v>314</v>
      </c>
      <c r="F115" s="168">
        <v>44652</v>
      </c>
      <c r="G115" s="169">
        <v>44681</v>
      </c>
      <c r="H115" s="271"/>
      <c r="I115" s="225">
        <v>0.1</v>
      </c>
      <c r="J115" s="225"/>
      <c r="K115" s="225"/>
      <c r="L115" s="225"/>
      <c r="M115" s="225"/>
      <c r="N115" s="225"/>
      <c r="O115" s="225"/>
      <c r="P115" s="225">
        <v>1</v>
      </c>
      <c r="Q115" s="225"/>
      <c r="R115" s="225"/>
      <c r="S115" s="225"/>
      <c r="T115" s="225"/>
      <c r="U115" s="225"/>
      <c r="V115" s="225"/>
      <c r="W115" s="225"/>
      <c r="X115" s="225"/>
      <c r="Y115" s="225"/>
      <c r="Z115" s="225"/>
      <c r="AA115" s="225"/>
      <c r="AB115" s="225"/>
      <c r="AC115" s="225"/>
      <c r="AD115" s="225"/>
      <c r="AE115" s="225"/>
      <c r="AF115" s="225"/>
      <c r="AG115" s="225"/>
      <c r="AH115" s="225">
        <f t="shared" ref="AH115:AI130" si="11">+J115+L115+N115+P115+R115+T115+V115+X115+Z115+AB115+AD115+AF115</f>
        <v>1</v>
      </c>
      <c r="AI115" s="170">
        <f t="shared" si="11"/>
        <v>0</v>
      </c>
      <c r="AJ115" s="167" t="s">
        <v>315</v>
      </c>
      <c r="AK115" s="236" t="s">
        <v>82</v>
      </c>
      <c r="AL115" s="236" t="s">
        <v>82</v>
      </c>
      <c r="AM115" s="229" t="s">
        <v>316</v>
      </c>
      <c r="AN115" s="25" t="s">
        <v>317</v>
      </c>
      <c r="AO115" s="25" t="s">
        <v>318</v>
      </c>
      <c r="AP115" s="25" t="s">
        <v>240</v>
      </c>
      <c r="AQ115" s="185"/>
    </row>
    <row r="116" spans="1:43" s="184" customFormat="1" ht="58.5" hidden="1" x14ac:dyDescent="0.25">
      <c r="A116" s="177" t="s">
        <v>41</v>
      </c>
      <c r="B116" s="178" t="s">
        <v>42</v>
      </c>
      <c r="C116" s="178">
        <v>528</v>
      </c>
      <c r="D116" s="230" t="s">
        <v>319</v>
      </c>
      <c r="E116" s="167" t="s">
        <v>320</v>
      </c>
      <c r="F116" s="168">
        <v>44564</v>
      </c>
      <c r="G116" s="169">
        <v>44925</v>
      </c>
      <c r="H116" s="271"/>
      <c r="I116" s="225">
        <v>0.05</v>
      </c>
      <c r="J116" s="225">
        <v>0.08</v>
      </c>
      <c r="K116" s="225"/>
      <c r="L116" s="225">
        <v>0.08</v>
      </c>
      <c r="M116" s="225"/>
      <c r="N116" s="225">
        <v>0.08</v>
      </c>
      <c r="O116" s="225"/>
      <c r="P116" s="225">
        <v>0.1</v>
      </c>
      <c r="Q116" s="225"/>
      <c r="R116" s="225">
        <v>0.08</v>
      </c>
      <c r="S116" s="225"/>
      <c r="T116" s="225">
        <v>0.08</v>
      </c>
      <c r="U116" s="225"/>
      <c r="V116" s="225">
        <v>0.08</v>
      </c>
      <c r="W116" s="225"/>
      <c r="X116" s="225">
        <v>0.1</v>
      </c>
      <c r="Y116" s="225"/>
      <c r="Z116" s="225">
        <v>0.08</v>
      </c>
      <c r="AA116" s="225"/>
      <c r="AB116" s="225">
        <v>0.08</v>
      </c>
      <c r="AC116" s="225"/>
      <c r="AD116" s="225">
        <v>0.08</v>
      </c>
      <c r="AE116" s="225"/>
      <c r="AF116" s="225">
        <v>0.08</v>
      </c>
      <c r="AG116" s="225"/>
      <c r="AH116" s="225">
        <f t="shared" si="11"/>
        <v>0.99999999999999978</v>
      </c>
      <c r="AI116" s="170">
        <f t="shared" si="11"/>
        <v>0</v>
      </c>
      <c r="AJ116" s="167" t="s">
        <v>321</v>
      </c>
      <c r="AK116" s="236" t="s">
        <v>82</v>
      </c>
      <c r="AL116" s="236" t="s">
        <v>82</v>
      </c>
      <c r="AM116" s="229" t="s">
        <v>322</v>
      </c>
      <c r="AN116" s="25" t="s">
        <v>294</v>
      </c>
      <c r="AO116" s="25" t="s">
        <v>323</v>
      </c>
      <c r="AP116" s="25" t="s">
        <v>240</v>
      </c>
      <c r="AQ116" s="185"/>
    </row>
    <row r="117" spans="1:43" s="184" customFormat="1" ht="58.5" hidden="1" x14ac:dyDescent="0.25">
      <c r="A117" s="177" t="s">
        <v>41</v>
      </c>
      <c r="B117" s="178" t="s">
        <v>42</v>
      </c>
      <c r="C117" s="178">
        <v>528</v>
      </c>
      <c r="D117" s="230" t="s">
        <v>324</v>
      </c>
      <c r="E117" s="167" t="s">
        <v>325</v>
      </c>
      <c r="F117" s="168">
        <v>44682</v>
      </c>
      <c r="G117" s="169">
        <v>44803</v>
      </c>
      <c r="H117" s="271"/>
      <c r="I117" s="225">
        <v>0.15</v>
      </c>
      <c r="J117" s="225"/>
      <c r="K117" s="225"/>
      <c r="L117" s="225"/>
      <c r="M117" s="225"/>
      <c r="N117" s="225"/>
      <c r="O117" s="225"/>
      <c r="P117" s="225"/>
      <c r="Q117" s="225"/>
      <c r="R117" s="225">
        <v>0.2</v>
      </c>
      <c r="S117" s="225"/>
      <c r="T117" s="225">
        <v>0.3</v>
      </c>
      <c r="U117" s="225"/>
      <c r="V117" s="225">
        <v>0.3</v>
      </c>
      <c r="W117" s="225"/>
      <c r="X117" s="225">
        <v>0.2</v>
      </c>
      <c r="Y117" s="225"/>
      <c r="Z117" s="225"/>
      <c r="AA117" s="225"/>
      <c r="AB117" s="225"/>
      <c r="AC117" s="225"/>
      <c r="AD117" s="225"/>
      <c r="AE117" s="225"/>
      <c r="AF117" s="225"/>
      <c r="AG117" s="225"/>
      <c r="AH117" s="225">
        <f t="shared" si="11"/>
        <v>1</v>
      </c>
      <c r="AI117" s="170">
        <f t="shared" si="11"/>
        <v>0</v>
      </c>
      <c r="AJ117" s="230" t="s">
        <v>326</v>
      </c>
      <c r="AK117" s="236" t="s">
        <v>82</v>
      </c>
      <c r="AL117" s="236" t="s">
        <v>82</v>
      </c>
      <c r="AM117" s="229" t="s">
        <v>46</v>
      </c>
      <c r="AN117" s="25" t="s">
        <v>327</v>
      </c>
      <c r="AO117" s="25" t="s">
        <v>328</v>
      </c>
      <c r="AP117" s="25" t="s">
        <v>240</v>
      </c>
      <c r="AQ117" s="185"/>
    </row>
    <row r="118" spans="1:43" s="184" customFormat="1" ht="69.75" hidden="1" customHeight="1" x14ac:dyDescent="0.25">
      <c r="A118" s="177" t="s">
        <v>41</v>
      </c>
      <c r="B118" s="178" t="s">
        <v>42</v>
      </c>
      <c r="C118" s="178">
        <v>528</v>
      </c>
      <c r="D118" s="230" t="s">
        <v>329</v>
      </c>
      <c r="E118" s="167" t="s">
        <v>330</v>
      </c>
      <c r="F118" s="168">
        <v>44652</v>
      </c>
      <c r="G118" s="169">
        <v>44925</v>
      </c>
      <c r="H118" s="271"/>
      <c r="I118" s="225">
        <v>0.05</v>
      </c>
      <c r="J118" s="225"/>
      <c r="K118" s="225"/>
      <c r="L118" s="225"/>
      <c r="M118" s="225"/>
      <c r="N118" s="225"/>
      <c r="O118" s="225"/>
      <c r="P118" s="225">
        <v>0.1</v>
      </c>
      <c r="Q118" s="225"/>
      <c r="R118" s="225">
        <v>0.1</v>
      </c>
      <c r="S118" s="225"/>
      <c r="T118" s="225">
        <v>0.1</v>
      </c>
      <c r="U118" s="225"/>
      <c r="V118" s="225">
        <v>0.1</v>
      </c>
      <c r="W118" s="225"/>
      <c r="X118" s="225">
        <v>0.1</v>
      </c>
      <c r="Y118" s="225"/>
      <c r="Z118" s="225">
        <v>0.1</v>
      </c>
      <c r="AA118" s="225"/>
      <c r="AB118" s="225">
        <v>0.1</v>
      </c>
      <c r="AC118" s="225"/>
      <c r="AD118" s="225">
        <v>0.1</v>
      </c>
      <c r="AE118" s="225"/>
      <c r="AF118" s="225">
        <v>0.2</v>
      </c>
      <c r="AG118" s="225"/>
      <c r="AH118" s="225">
        <f t="shared" si="11"/>
        <v>1</v>
      </c>
      <c r="AI118" s="170">
        <f t="shared" si="11"/>
        <v>0</v>
      </c>
      <c r="AJ118" s="230" t="s">
        <v>331</v>
      </c>
      <c r="AK118" s="236" t="s">
        <v>82</v>
      </c>
      <c r="AL118" s="236" t="s">
        <v>82</v>
      </c>
      <c r="AM118" s="229" t="s">
        <v>237</v>
      </c>
      <c r="AN118" s="229" t="s">
        <v>265</v>
      </c>
      <c r="AO118" s="25" t="s">
        <v>239</v>
      </c>
      <c r="AP118" s="25" t="s">
        <v>240</v>
      </c>
      <c r="AQ118" s="185"/>
    </row>
    <row r="119" spans="1:43" s="184" customFormat="1" ht="58.5" hidden="1" x14ac:dyDescent="0.25">
      <c r="A119" s="177" t="s">
        <v>41</v>
      </c>
      <c r="B119" s="178" t="s">
        <v>42</v>
      </c>
      <c r="C119" s="178">
        <v>528</v>
      </c>
      <c r="D119" s="230" t="s">
        <v>332</v>
      </c>
      <c r="E119" s="167" t="s">
        <v>333</v>
      </c>
      <c r="F119" s="168">
        <v>44593</v>
      </c>
      <c r="G119" s="169">
        <v>44712</v>
      </c>
      <c r="H119" s="271"/>
      <c r="I119" s="225">
        <v>0.1</v>
      </c>
      <c r="J119" s="225"/>
      <c r="K119" s="225"/>
      <c r="L119" s="225">
        <v>0.1</v>
      </c>
      <c r="M119" s="225"/>
      <c r="N119" s="225">
        <v>0.1</v>
      </c>
      <c r="O119" s="225"/>
      <c r="P119" s="225">
        <v>0.1</v>
      </c>
      <c r="Q119" s="225"/>
      <c r="R119" s="225">
        <v>0.7</v>
      </c>
      <c r="S119" s="225"/>
      <c r="T119" s="225"/>
      <c r="U119" s="225"/>
      <c r="V119" s="225"/>
      <c r="W119" s="225"/>
      <c r="X119" s="225"/>
      <c r="Y119" s="225"/>
      <c r="Z119" s="225"/>
      <c r="AA119" s="225"/>
      <c r="AB119" s="225"/>
      <c r="AC119" s="225"/>
      <c r="AD119" s="225"/>
      <c r="AE119" s="225"/>
      <c r="AF119" s="225"/>
      <c r="AG119" s="225"/>
      <c r="AH119" s="225">
        <f t="shared" si="11"/>
        <v>1</v>
      </c>
      <c r="AI119" s="170">
        <f t="shared" si="11"/>
        <v>0</v>
      </c>
      <c r="AJ119" s="230" t="s">
        <v>334</v>
      </c>
      <c r="AK119" s="236" t="s">
        <v>82</v>
      </c>
      <c r="AL119" s="236" t="s">
        <v>82</v>
      </c>
      <c r="AM119" s="229" t="s">
        <v>316</v>
      </c>
      <c r="AN119" s="229" t="s">
        <v>317</v>
      </c>
      <c r="AO119" s="25" t="s">
        <v>318</v>
      </c>
      <c r="AP119" s="25" t="s">
        <v>240</v>
      </c>
      <c r="AQ119" s="185"/>
    </row>
    <row r="120" spans="1:43" s="184" customFormat="1" ht="92.25" hidden="1" customHeight="1" x14ac:dyDescent="0.25">
      <c r="A120" s="177" t="s">
        <v>41</v>
      </c>
      <c r="B120" s="178" t="s">
        <v>42</v>
      </c>
      <c r="C120" s="178">
        <v>528</v>
      </c>
      <c r="D120" s="230" t="s">
        <v>335</v>
      </c>
      <c r="E120" s="167" t="s">
        <v>336</v>
      </c>
      <c r="F120" s="168">
        <v>44564</v>
      </c>
      <c r="G120" s="169">
        <v>44925</v>
      </c>
      <c r="H120" s="271"/>
      <c r="I120" s="225">
        <v>0.15</v>
      </c>
      <c r="J120" s="225">
        <v>0.08</v>
      </c>
      <c r="K120" s="225"/>
      <c r="L120" s="225">
        <v>0.08</v>
      </c>
      <c r="M120" s="225"/>
      <c r="N120" s="225">
        <v>0.08</v>
      </c>
      <c r="O120" s="225"/>
      <c r="P120" s="225">
        <v>0.1</v>
      </c>
      <c r="Q120" s="225"/>
      <c r="R120" s="225">
        <v>0.08</v>
      </c>
      <c r="S120" s="225"/>
      <c r="T120" s="225">
        <v>0.08</v>
      </c>
      <c r="U120" s="225"/>
      <c r="V120" s="225">
        <v>0.08</v>
      </c>
      <c r="W120" s="225"/>
      <c r="X120" s="225">
        <v>0.1</v>
      </c>
      <c r="Y120" s="225"/>
      <c r="Z120" s="225">
        <v>0.08</v>
      </c>
      <c r="AA120" s="225"/>
      <c r="AB120" s="225">
        <v>0.08</v>
      </c>
      <c r="AC120" s="225"/>
      <c r="AD120" s="225">
        <v>0.08</v>
      </c>
      <c r="AE120" s="225"/>
      <c r="AF120" s="225">
        <v>0.08</v>
      </c>
      <c r="AG120" s="225"/>
      <c r="AH120" s="225">
        <f t="shared" si="11"/>
        <v>0.99999999999999978</v>
      </c>
      <c r="AI120" s="170">
        <f t="shared" si="11"/>
        <v>0</v>
      </c>
      <c r="AJ120" s="230" t="s">
        <v>334</v>
      </c>
      <c r="AK120" s="236" t="s">
        <v>82</v>
      </c>
      <c r="AL120" s="236" t="s">
        <v>82</v>
      </c>
      <c r="AM120" s="229" t="s">
        <v>316</v>
      </c>
      <c r="AN120" s="229" t="s">
        <v>317</v>
      </c>
      <c r="AO120" s="25" t="s">
        <v>318</v>
      </c>
      <c r="AP120" s="25" t="s">
        <v>240</v>
      </c>
      <c r="AQ120" s="185"/>
    </row>
    <row r="121" spans="1:43" s="184" customFormat="1" ht="73.5" hidden="1" customHeight="1" x14ac:dyDescent="0.25">
      <c r="A121" s="177" t="s">
        <v>41</v>
      </c>
      <c r="B121" s="178" t="s">
        <v>42</v>
      </c>
      <c r="C121" s="178">
        <v>528</v>
      </c>
      <c r="D121" s="230" t="s">
        <v>337</v>
      </c>
      <c r="E121" s="167" t="s">
        <v>338</v>
      </c>
      <c r="F121" s="168">
        <v>44652</v>
      </c>
      <c r="G121" s="169">
        <v>44925</v>
      </c>
      <c r="H121" s="271"/>
      <c r="I121" s="225">
        <v>0.1</v>
      </c>
      <c r="J121" s="225"/>
      <c r="K121" s="225"/>
      <c r="L121" s="225"/>
      <c r="M121" s="225"/>
      <c r="N121" s="225"/>
      <c r="O121" s="225"/>
      <c r="P121" s="225">
        <v>0.5</v>
      </c>
      <c r="Q121" s="225"/>
      <c r="R121" s="225"/>
      <c r="S121" s="225"/>
      <c r="T121" s="225"/>
      <c r="U121" s="225"/>
      <c r="V121" s="225"/>
      <c r="W121" s="225"/>
      <c r="X121" s="225">
        <v>0.25</v>
      </c>
      <c r="Y121" s="225"/>
      <c r="Z121" s="225"/>
      <c r="AA121" s="225"/>
      <c r="AB121" s="225"/>
      <c r="AC121" s="225"/>
      <c r="AD121" s="225">
        <v>0.25</v>
      </c>
      <c r="AE121" s="225"/>
      <c r="AF121" s="225"/>
      <c r="AG121" s="225"/>
      <c r="AH121" s="225">
        <f t="shared" si="11"/>
        <v>1</v>
      </c>
      <c r="AI121" s="170">
        <f t="shared" si="11"/>
        <v>0</v>
      </c>
      <c r="AJ121" s="230" t="s">
        <v>339</v>
      </c>
      <c r="AK121" s="236" t="s">
        <v>82</v>
      </c>
      <c r="AL121" s="236" t="s">
        <v>82</v>
      </c>
      <c r="AM121" s="229" t="s">
        <v>237</v>
      </c>
      <c r="AN121" s="229" t="s">
        <v>265</v>
      </c>
      <c r="AO121" s="25" t="s">
        <v>239</v>
      </c>
      <c r="AP121" s="25" t="s">
        <v>240</v>
      </c>
      <c r="AQ121" s="185"/>
    </row>
    <row r="122" spans="1:43" s="184" customFormat="1" ht="81" hidden="1" customHeight="1" x14ac:dyDescent="0.25">
      <c r="A122" s="177" t="s">
        <v>41</v>
      </c>
      <c r="B122" s="178" t="s">
        <v>42</v>
      </c>
      <c r="C122" s="178">
        <v>528</v>
      </c>
      <c r="D122" s="230" t="s">
        <v>340</v>
      </c>
      <c r="E122" s="167" t="s">
        <v>341</v>
      </c>
      <c r="F122" s="168">
        <v>44564</v>
      </c>
      <c r="G122" s="169">
        <v>44925</v>
      </c>
      <c r="H122" s="271"/>
      <c r="I122" s="225">
        <v>0.05</v>
      </c>
      <c r="J122" s="225">
        <v>0.08</v>
      </c>
      <c r="K122" s="225"/>
      <c r="L122" s="225">
        <v>0.08</v>
      </c>
      <c r="M122" s="225"/>
      <c r="N122" s="225">
        <v>0.08</v>
      </c>
      <c r="O122" s="225"/>
      <c r="P122" s="225">
        <v>0.1</v>
      </c>
      <c r="Q122" s="225"/>
      <c r="R122" s="225">
        <v>0.08</v>
      </c>
      <c r="S122" s="225"/>
      <c r="T122" s="225">
        <v>0.08</v>
      </c>
      <c r="U122" s="225"/>
      <c r="V122" s="225">
        <v>0.08</v>
      </c>
      <c r="W122" s="225"/>
      <c r="X122" s="225">
        <v>0.1</v>
      </c>
      <c r="Y122" s="225"/>
      <c r="Z122" s="225">
        <v>0.08</v>
      </c>
      <c r="AA122" s="225"/>
      <c r="AB122" s="225">
        <v>0.08</v>
      </c>
      <c r="AC122" s="225"/>
      <c r="AD122" s="225">
        <v>0.08</v>
      </c>
      <c r="AE122" s="225"/>
      <c r="AF122" s="225">
        <v>0.08</v>
      </c>
      <c r="AG122" s="225"/>
      <c r="AH122" s="225">
        <f t="shared" si="11"/>
        <v>0.99999999999999978</v>
      </c>
      <c r="AI122" s="170">
        <f t="shared" si="11"/>
        <v>0</v>
      </c>
      <c r="AJ122" s="230" t="s">
        <v>342</v>
      </c>
      <c r="AK122" s="236" t="s">
        <v>82</v>
      </c>
      <c r="AL122" s="236" t="s">
        <v>82</v>
      </c>
      <c r="AM122" s="229" t="s">
        <v>293</v>
      </c>
      <c r="AN122" s="229" t="s">
        <v>294</v>
      </c>
      <c r="AO122" s="25" t="s">
        <v>295</v>
      </c>
      <c r="AP122" s="25" t="s">
        <v>240</v>
      </c>
      <c r="AQ122" s="185"/>
    </row>
    <row r="123" spans="1:43" s="184" customFormat="1" ht="84.75" hidden="1" customHeight="1" x14ac:dyDescent="0.25">
      <c r="A123" s="177" t="s">
        <v>41</v>
      </c>
      <c r="B123" s="178" t="s">
        <v>42</v>
      </c>
      <c r="C123" s="178">
        <v>528</v>
      </c>
      <c r="D123" s="230" t="s">
        <v>340</v>
      </c>
      <c r="E123" s="167" t="s">
        <v>343</v>
      </c>
      <c r="F123" s="168">
        <v>44652</v>
      </c>
      <c r="G123" s="169">
        <v>44711</v>
      </c>
      <c r="H123" s="271"/>
      <c r="I123" s="225">
        <v>0.15</v>
      </c>
      <c r="J123" s="225"/>
      <c r="K123" s="225"/>
      <c r="L123" s="225"/>
      <c r="M123" s="225"/>
      <c r="N123" s="225"/>
      <c r="O123" s="225"/>
      <c r="P123" s="225">
        <v>0.3</v>
      </c>
      <c r="Q123" s="225"/>
      <c r="R123" s="225">
        <v>0.7</v>
      </c>
      <c r="S123" s="225"/>
      <c r="T123" s="225"/>
      <c r="U123" s="225"/>
      <c r="V123" s="225"/>
      <c r="W123" s="225"/>
      <c r="X123" s="225"/>
      <c r="Y123" s="225"/>
      <c r="Z123" s="225"/>
      <c r="AA123" s="225"/>
      <c r="AB123" s="225"/>
      <c r="AC123" s="225"/>
      <c r="AD123" s="225"/>
      <c r="AE123" s="225"/>
      <c r="AF123" s="225"/>
      <c r="AG123" s="225"/>
      <c r="AH123" s="225">
        <f t="shared" si="11"/>
        <v>1</v>
      </c>
      <c r="AI123" s="170">
        <f t="shared" si="11"/>
        <v>0</v>
      </c>
      <c r="AJ123" s="230" t="s">
        <v>344</v>
      </c>
      <c r="AK123" s="236" t="s">
        <v>82</v>
      </c>
      <c r="AL123" s="236" t="s">
        <v>82</v>
      </c>
      <c r="AM123" s="229" t="s">
        <v>237</v>
      </c>
      <c r="AN123" s="229" t="s">
        <v>265</v>
      </c>
      <c r="AO123" s="25" t="s">
        <v>239</v>
      </c>
      <c r="AP123" s="25" t="s">
        <v>240</v>
      </c>
      <c r="AQ123" s="185"/>
    </row>
    <row r="124" spans="1:43" s="184" customFormat="1" ht="79.5" hidden="1" customHeight="1" x14ac:dyDescent="0.25">
      <c r="A124" s="177" t="s">
        <v>41</v>
      </c>
      <c r="B124" s="178" t="s">
        <v>42</v>
      </c>
      <c r="C124" s="178">
        <v>528</v>
      </c>
      <c r="D124" s="230" t="s">
        <v>345</v>
      </c>
      <c r="E124" s="167" t="s">
        <v>346</v>
      </c>
      <c r="F124" s="168">
        <v>44652</v>
      </c>
      <c r="G124" s="169">
        <v>44895</v>
      </c>
      <c r="H124" s="271">
        <f>+I124+I125+I126+I127+I128+I129+I130</f>
        <v>1</v>
      </c>
      <c r="I124" s="225">
        <v>0.1</v>
      </c>
      <c r="J124" s="225"/>
      <c r="K124" s="225"/>
      <c r="L124" s="225"/>
      <c r="M124" s="225"/>
      <c r="N124" s="225"/>
      <c r="O124" s="225"/>
      <c r="P124" s="225">
        <v>0.33329999999999999</v>
      </c>
      <c r="Q124" s="225"/>
      <c r="R124" s="225"/>
      <c r="S124" s="225"/>
      <c r="T124" s="225"/>
      <c r="U124" s="225"/>
      <c r="V124" s="225">
        <v>0.33329999999999999</v>
      </c>
      <c r="W124" s="225"/>
      <c r="X124" s="225"/>
      <c r="Y124" s="225"/>
      <c r="Z124" s="225"/>
      <c r="AA124" s="225"/>
      <c r="AB124" s="225"/>
      <c r="AC124" s="225"/>
      <c r="AD124" s="225">
        <v>0.33329999999999999</v>
      </c>
      <c r="AE124" s="225"/>
      <c r="AF124" s="225"/>
      <c r="AG124" s="225"/>
      <c r="AH124" s="225">
        <f t="shared" si="11"/>
        <v>0.99990000000000001</v>
      </c>
      <c r="AI124" s="170">
        <f t="shared" si="11"/>
        <v>0</v>
      </c>
      <c r="AJ124" s="230" t="s">
        <v>347</v>
      </c>
      <c r="AK124" s="236" t="s">
        <v>82</v>
      </c>
      <c r="AL124" s="236" t="s">
        <v>82</v>
      </c>
      <c r="AM124" s="229" t="s">
        <v>46</v>
      </c>
      <c r="AN124" s="229" t="s">
        <v>327</v>
      </c>
      <c r="AO124" s="25" t="s">
        <v>328</v>
      </c>
      <c r="AP124" s="25" t="s">
        <v>240</v>
      </c>
      <c r="AQ124" s="185"/>
    </row>
    <row r="125" spans="1:43" s="184" customFormat="1" ht="75" hidden="1" customHeight="1" x14ac:dyDescent="0.25">
      <c r="A125" s="177" t="s">
        <v>41</v>
      </c>
      <c r="B125" s="178" t="s">
        <v>42</v>
      </c>
      <c r="C125" s="178">
        <v>528</v>
      </c>
      <c r="D125" s="230" t="s">
        <v>348</v>
      </c>
      <c r="E125" s="167" t="s">
        <v>349</v>
      </c>
      <c r="F125" s="168">
        <v>44652</v>
      </c>
      <c r="G125" s="169">
        <v>44925</v>
      </c>
      <c r="H125" s="271"/>
      <c r="I125" s="225">
        <v>0.1</v>
      </c>
      <c r="J125" s="225"/>
      <c r="K125" s="225"/>
      <c r="L125" s="225"/>
      <c r="M125" s="225"/>
      <c r="N125" s="225"/>
      <c r="O125" s="225"/>
      <c r="P125" s="225">
        <v>0.33329999999999999</v>
      </c>
      <c r="Q125" s="225"/>
      <c r="R125" s="225"/>
      <c r="S125" s="225"/>
      <c r="T125" s="225"/>
      <c r="U125" s="225"/>
      <c r="V125" s="225"/>
      <c r="W125" s="225"/>
      <c r="X125" s="225">
        <v>0.33329999999999999</v>
      </c>
      <c r="Y125" s="225"/>
      <c r="Z125" s="225"/>
      <c r="AA125" s="225"/>
      <c r="AB125" s="225"/>
      <c r="AC125" s="225"/>
      <c r="AD125" s="225"/>
      <c r="AE125" s="225"/>
      <c r="AF125" s="225">
        <v>0.33329999999999999</v>
      </c>
      <c r="AG125" s="225"/>
      <c r="AH125" s="225">
        <f t="shared" si="11"/>
        <v>0.99990000000000001</v>
      </c>
      <c r="AI125" s="170">
        <f t="shared" si="11"/>
        <v>0</v>
      </c>
      <c r="AJ125" s="230" t="s">
        <v>350</v>
      </c>
      <c r="AK125" s="236" t="s">
        <v>82</v>
      </c>
      <c r="AL125" s="236" t="s">
        <v>82</v>
      </c>
      <c r="AM125" s="229" t="s">
        <v>46</v>
      </c>
      <c r="AN125" s="229" t="s">
        <v>327</v>
      </c>
      <c r="AO125" s="25" t="s">
        <v>328</v>
      </c>
      <c r="AP125" s="25" t="s">
        <v>240</v>
      </c>
      <c r="AQ125" s="185"/>
    </row>
    <row r="126" spans="1:43" s="184" customFormat="1" ht="88.5" hidden="1" customHeight="1" x14ac:dyDescent="0.25">
      <c r="A126" s="177" t="s">
        <v>41</v>
      </c>
      <c r="B126" s="178" t="s">
        <v>42</v>
      </c>
      <c r="C126" s="178">
        <v>528</v>
      </c>
      <c r="D126" s="230" t="s">
        <v>348</v>
      </c>
      <c r="E126" s="167" t="s">
        <v>351</v>
      </c>
      <c r="F126" s="168">
        <v>44652</v>
      </c>
      <c r="G126" s="169">
        <v>44681</v>
      </c>
      <c r="H126" s="271"/>
      <c r="I126" s="225">
        <v>0.2</v>
      </c>
      <c r="J126" s="225"/>
      <c r="K126" s="225"/>
      <c r="L126" s="225"/>
      <c r="M126" s="225"/>
      <c r="N126" s="225"/>
      <c r="O126" s="225"/>
      <c r="P126" s="225">
        <v>1</v>
      </c>
      <c r="Q126" s="225"/>
      <c r="R126" s="225"/>
      <c r="S126" s="225"/>
      <c r="T126" s="225"/>
      <c r="U126" s="225"/>
      <c r="V126" s="225"/>
      <c r="W126" s="225"/>
      <c r="X126" s="225"/>
      <c r="Y126" s="225"/>
      <c r="Z126" s="225"/>
      <c r="AA126" s="225"/>
      <c r="AB126" s="225"/>
      <c r="AC126" s="225"/>
      <c r="AD126" s="225"/>
      <c r="AE126" s="225"/>
      <c r="AF126" s="225"/>
      <c r="AG126" s="225"/>
      <c r="AH126" s="225">
        <f t="shared" si="11"/>
        <v>1</v>
      </c>
      <c r="AI126" s="170">
        <f t="shared" si="11"/>
        <v>0</v>
      </c>
      <c r="AJ126" s="230" t="s">
        <v>352</v>
      </c>
      <c r="AK126" s="236" t="s">
        <v>82</v>
      </c>
      <c r="AL126" s="236" t="s">
        <v>82</v>
      </c>
      <c r="AM126" s="229" t="s">
        <v>46</v>
      </c>
      <c r="AN126" s="229" t="s">
        <v>327</v>
      </c>
      <c r="AO126" s="25" t="s">
        <v>328</v>
      </c>
      <c r="AP126" s="25" t="s">
        <v>240</v>
      </c>
      <c r="AQ126" s="185"/>
    </row>
    <row r="127" spans="1:43" s="184" customFormat="1" ht="86.25" hidden="1" customHeight="1" x14ac:dyDescent="0.25">
      <c r="A127" s="177" t="s">
        <v>41</v>
      </c>
      <c r="B127" s="178" t="s">
        <v>42</v>
      </c>
      <c r="C127" s="178">
        <v>528</v>
      </c>
      <c r="D127" s="230" t="s">
        <v>353</v>
      </c>
      <c r="E127" s="167" t="s">
        <v>354</v>
      </c>
      <c r="F127" s="168">
        <v>44564</v>
      </c>
      <c r="G127" s="169">
        <v>44925</v>
      </c>
      <c r="H127" s="271"/>
      <c r="I127" s="225">
        <v>0.1</v>
      </c>
      <c r="J127" s="225"/>
      <c r="K127" s="225"/>
      <c r="L127" s="225">
        <v>0.25</v>
      </c>
      <c r="M127" s="225"/>
      <c r="N127" s="225"/>
      <c r="O127" s="225"/>
      <c r="P127" s="225"/>
      <c r="Q127" s="225"/>
      <c r="R127" s="225">
        <v>0.25</v>
      </c>
      <c r="S127" s="225"/>
      <c r="T127" s="225"/>
      <c r="U127" s="225"/>
      <c r="V127" s="225"/>
      <c r="W127" s="225"/>
      <c r="X127" s="225">
        <v>0.25</v>
      </c>
      <c r="Y127" s="225"/>
      <c r="Z127" s="225"/>
      <c r="AA127" s="225"/>
      <c r="AB127" s="225"/>
      <c r="AC127" s="225"/>
      <c r="AD127" s="225">
        <v>0.25</v>
      </c>
      <c r="AE127" s="225"/>
      <c r="AF127" s="225"/>
      <c r="AG127" s="225"/>
      <c r="AH127" s="225">
        <f t="shared" si="11"/>
        <v>1</v>
      </c>
      <c r="AI127" s="170">
        <f t="shared" si="11"/>
        <v>0</v>
      </c>
      <c r="AJ127" s="230" t="s">
        <v>339</v>
      </c>
      <c r="AK127" s="236" t="s">
        <v>82</v>
      </c>
      <c r="AL127" s="236" t="s">
        <v>82</v>
      </c>
      <c r="AM127" s="229" t="s">
        <v>46</v>
      </c>
      <c r="AN127" s="229" t="s">
        <v>327</v>
      </c>
      <c r="AO127" s="25" t="s">
        <v>328</v>
      </c>
      <c r="AP127" s="25" t="s">
        <v>240</v>
      </c>
      <c r="AQ127" s="185"/>
    </row>
    <row r="128" spans="1:43" s="184" customFormat="1" ht="79.5" hidden="1" customHeight="1" x14ac:dyDescent="0.25">
      <c r="A128" s="177" t="s">
        <v>41</v>
      </c>
      <c r="B128" s="178" t="s">
        <v>42</v>
      </c>
      <c r="C128" s="178">
        <v>528</v>
      </c>
      <c r="D128" s="230" t="s">
        <v>355</v>
      </c>
      <c r="E128" s="167" t="s">
        <v>356</v>
      </c>
      <c r="F128" s="168">
        <v>44621</v>
      </c>
      <c r="G128" s="169">
        <v>44925</v>
      </c>
      <c r="H128" s="271"/>
      <c r="I128" s="225">
        <v>0.2</v>
      </c>
      <c r="J128" s="225"/>
      <c r="K128" s="225"/>
      <c r="L128" s="225"/>
      <c r="M128" s="225"/>
      <c r="N128" s="225">
        <v>0.25</v>
      </c>
      <c r="O128" s="225"/>
      <c r="P128" s="225"/>
      <c r="Q128" s="225"/>
      <c r="R128" s="225"/>
      <c r="S128" s="225"/>
      <c r="T128" s="225">
        <v>0.25</v>
      </c>
      <c r="U128" s="225"/>
      <c r="V128" s="225"/>
      <c r="W128" s="225"/>
      <c r="X128" s="225"/>
      <c r="Y128" s="225"/>
      <c r="Z128" s="225">
        <v>0.25</v>
      </c>
      <c r="AA128" s="225"/>
      <c r="AB128" s="225"/>
      <c r="AC128" s="225"/>
      <c r="AD128" s="225"/>
      <c r="AE128" s="225"/>
      <c r="AF128" s="225">
        <v>0.25</v>
      </c>
      <c r="AG128" s="225"/>
      <c r="AH128" s="225">
        <f t="shared" si="11"/>
        <v>1</v>
      </c>
      <c r="AI128" s="170">
        <f t="shared" si="11"/>
        <v>0</v>
      </c>
      <c r="AJ128" s="230" t="s">
        <v>357</v>
      </c>
      <c r="AK128" s="236" t="s">
        <v>82</v>
      </c>
      <c r="AL128" s="236" t="s">
        <v>82</v>
      </c>
      <c r="AM128" s="229" t="s">
        <v>46</v>
      </c>
      <c r="AN128" s="229" t="s">
        <v>327</v>
      </c>
      <c r="AO128" s="25" t="s">
        <v>328</v>
      </c>
      <c r="AP128" s="25" t="s">
        <v>240</v>
      </c>
      <c r="AQ128" s="185"/>
    </row>
    <row r="129" spans="1:43" s="184" customFormat="1" ht="85.5" hidden="1" x14ac:dyDescent="0.25">
      <c r="A129" s="177" t="s">
        <v>41</v>
      </c>
      <c r="B129" s="178" t="s">
        <v>42</v>
      </c>
      <c r="C129" s="178">
        <v>528</v>
      </c>
      <c r="D129" s="230" t="s">
        <v>355</v>
      </c>
      <c r="E129" s="167" t="s">
        <v>358</v>
      </c>
      <c r="F129" s="168">
        <v>44564</v>
      </c>
      <c r="G129" s="169">
        <v>44925</v>
      </c>
      <c r="H129" s="271"/>
      <c r="I129" s="225">
        <v>0.1</v>
      </c>
      <c r="J129" s="225"/>
      <c r="K129" s="225"/>
      <c r="L129" s="225"/>
      <c r="M129" s="225"/>
      <c r="N129" s="225"/>
      <c r="O129" s="225"/>
      <c r="P129" s="225">
        <v>0.33329999999999999</v>
      </c>
      <c r="Q129" s="225"/>
      <c r="R129" s="225"/>
      <c r="S129" s="225"/>
      <c r="T129" s="225"/>
      <c r="U129" s="225"/>
      <c r="V129" s="225">
        <v>0.33329999999999999</v>
      </c>
      <c r="W129" s="225"/>
      <c r="X129" s="225"/>
      <c r="Y129" s="225"/>
      <c r="Z129" s="225"/>
      <c r="AA129" s="225"/>
      <c r="AB129" s="225">
        <v>0.33329999999999999</v>
      </c>
      <c r="AC129" s="225"/>
      <c r="AD129" s="225"/>
      <c r="AE129" s="225"/>
      <c r="AF129" s="225"/>
      <c r="AG129" s="225"/>
      <c r="AH129" s="225">
        <f t="shared" si="11"/>
        <v>0.99990000000000001</v>
      </c>
      <c r="AI129" s="170">
        <f t="shared" si="11"/>
        <v>0</v>
      </c>
      <c r="AJ129" s="230" t="s">
        <v>339</v>
      </c>
      <c r="AK129" s="236" t="s">
        <v>82</v>
      </c>
      <c r="AL129" s="236" t="s">
        <v>82</v>
      </c>
      <c r="AM129" s="229" t="s">
        <v>46</v>
      </c>
      <c r="AN129" s="229" t="s">
        <v>327</v>
      </c>
      <c r="AO129" s="25" t="s">
        <v>328</v>
      </c>
      <c r="AP129" s="25" t="s">
        <v>240</v>
      </c>
      <c r="AQ129" s="185"/>
    </row>
    <row r="130" spans="1:43" s="184" customFormat="1" ht="57" hidden="1" x14ac:dyDescent="0.25">
      <c r="A130" s="177" t="s">
        <v>41</v>
      </c>
      <c r="B130" s="178" t="s">
        <v>42</v>
      </c>
      <c r="C130" s="178">
        <v>528</v>
      </c>
      <c r="D130" s="230" t="s">
        <v>359</v>
      </c>
      <c r="E130" s="167" t="s">
        <v>360</v>
      </c>
      <c r="F130" s="168">
        <v>44621</v>
      </c>
      <c r="G130" s="169">
        <v>44925</v>
      </c>
      <c r="H130" s="271"/>
      <c r="I130" s="225">
        <v>0.2</v>
      </c>
      <c r="J130" s="225"/>
      <c r="K130" s="225"/>
      <c r="L130" s="225"/>
      <c r="M130" s="225"/>
      <c r="N130" s="225">
        <v>0.25</v>
      </c>
      <c r="O130" s="225"/>
      <c r="P130" s="225"/>
      <c r="Q130" s="225"/>
      <c r="R130" s="225"/>
      <c r="S130" s="225"/>
      <c r="T130" s="225">
        <v>0.25</v>
      </c>
      <c r="U130" s="225"/>
      <c r="V130" s="225"/>
      <c r="W130" s="225"/>
      <c r="X130" s="225"/>
      <c r="Y130" s="225"/>
      <c r="Z130" s="225">
        <v>0.25</v>
      </c>
      <c r="AA130" s="225"/>
      <c r="AB130" s="225"/>
      <c r="AC130" s="225"/>
      <c r="AD130" s="225"/>
      <c r="AE130" s="225"/>
      <c r="AF130" s="225">
        <v>0.25</v>
      </c>
      <c r="AG130" s="225"/>
      <c r="AH130" s="225">
        <f t="shared" si="11"/>
        <v>1</v>
      </c>
      <c r="AI130" s="170">
        <f t="shared" si="11"/>
        <v>0</v>
      </c>
      <c r="AJ130" s="230" t="s">
        <v>361</v>
      </c>
      <c r="AK130" s="236" t="s">
        <v>82</v>
      </c>
      <c r="AL130" s="236" t="s">
        <v>82</v>
      </c>
      <c r="AM130" s="229" t="s">
        <v>46</v>
      </c>
      <c r="AN130" s="229" t="s">
        <v>327</v>
      </c>
      <c r="AO130" s="25" t="s">
        <v>328</v>
      </c>
      <c r="AP130" s="25" t="s">
        <v>240</v>
      </c>
      <c r="AQ130" s="185"/>
    </row>
    <row r="131" spans="1:43" s="184" customFormat="1" ht="58.5" hidden="1" x14ac:dyDescent="0.25">
      <c r="A131" s="177" t="s">
        <v>41</v>
      </c>
      <c r="B131" s="178" t="s">
        <v>42</v>
      </c>
      <c r="C131" s="178">
        <v>528</v>
      </c>
      <c r="D131" s="230" t="s">
        <v>362</v>
      </c>
      <c r="E131" s="167" t="s">
        <v>363</v>
      </c>
      <c r="F131" s="168">
        <v>44652</v>
      </c>
      <c r="G131" s="169">
        <v>44681</v>
      </c>
      <c r="H131" s="271">
        <f>+I131+I132+I133+I134+I135+I136+I137+I138+I139+I140+I141+I142</f>
        <v>1.0000000000000002</v>
      </c>
      <c r="I131" s="225">
        <v>0.1</v>
      </c>
      <c r="J131" s="225"/>
      <c r="K131" s="225"/>
      <c r="L131" s="225"/>
      <c r="M131" s="225"/>
      <c r="N131" s="225"/>
      <c r="O131" s="225"/>
      <c r="P131" s="225">
        <v>1</v>
      </c>
      <c r="Q131" s="225"/>
      <c r="R131" s="225"/>
      <c r="S131" s="225"/>
      <c r="T131" s="225"/>
      <c r="U131" s="225"/>
      <c r="V131" s="225"/>
      <c r="W131" s="225"/>
      <c r="X131" s="225"/>
      <c r="Y131" s="225"/>
      <c r="Z131" s="225"/>
      <c r="AA131" s="225"/>
      <c r="AB131" s="225"/>
      <c r="AC131" s="225"/>
      <c r="AD131" s="225"/>
      <c r="AE131" s="225"/>
      <c r="AF131" s="225"/>
      <c r="AG131" s="225"/>
      <c r="AH131" s="225">
        <f t="shared" ref="AH131:AI147" si="12">+J131+L131+N131+P131+R131+T131+V131+X131+Z131+AB131+AD131+AF131</f>
        <v>1</v>
      </c>
      <c r="AI131" s="170">
        <f t="shared" si="12"/>
        <v>0</v>
      </c>
      <c r="AJ131" s="230" t="s">
        <v>364</v>
      </c>
      <c r="AK131" s="236" t="s">
        <v>82</v>
      </c>
      <c r="AL131" s="236" t="s">
        <v>82</v>
      </c>
      <c r="AM131" s="229" t="s">
        <v>46</v>
      </c>
      <c r="AN131" s="229" t="s">
        <v>60</v>
      </c>
      <c r="AO131" s="25" t="s">
        <v>328</v>
      </c>
      <c r="AP131" s="25" t="s">
        <v>240</v>
      </c>
      <c r="AQ131" s="185"/>
    </row>
    <row r="132" spans="1:43" s="184" customFormat="1" ht="58.5" hidden="1" x14ac:dyDescent="0.25">
      <c r="A132" s="177" t="s">
        <v>41</v>
      </c>
      <c r="B132" s="178" t="s">
        <v>42</v>
      </c>
      <c r="C132" s="178">
        <v>528</v>
      </c>
      <c r="D132" s="230" t="s">
        <v>362</v>
      </c>
      <c r="E132" s="167" t="s">
        <v>365</v>
      </c>
      <c r="F132" s="168">
        <v>44564</v>
      </c>
      <c r="G132" s="169">
        <v>44925</v>
      </c>
      <c r="H132" s="271"/>
      <c r="I132" s="225">
        <v>0.1</v>
      </c>
      <c r="J132" s="225"/>
      <c r="K132" s="225"/>
      <c r="L132" s="225">
        <v>0.25</v>
      </c>
      <c r="M132" s="225"/>
      <c r="N132" s="225"/>
      <c r="O132" s="225"/>
      <c r="P132" s="225"/>
      <c r="Q132" s="225"/>
      <c r="R132" s="225">
        <v>0.25</v>
      </c>
      <c r="S132" s="225"/>
      <c r="T132" s="225"/>
      <c r="U132" s="225"/>
      <c r="V132" s="225"/>
      <c r="W132" s="225"/>
      <c r="X132" s="225">
        <v>0.25</v>
      </c>
      <c r="Y132" s="225"/>
      <c r="Z132" s="225"/>
      <c r="AA132" s="225"/>
      <c r="AB132" s="225"/>
      <c r="AC132" s="225"/>
      <c r="AD132" s="225"/>
      <c r="AE132" s="225"/>
      <c r="AF132" s="225">
        <v>0.25</v>
      </c>
      <c r="AG132" s="225"/>
      <c r="AH132" s="225">
        <f t="shared" si="12"/>
        <v>1</v>
      </c>
      <c r="AI132" s="170">
        <f t="shared" si="12"/>
        <v>0</v>
      </c>
      <c r="AJ132" s="230" t="s">
        <v>339</v>
      </c>
      <c r="AK132" s="236" t="s">
        <v>82</v>
      </c>
      <c r="AL132" s="236" t="s">
        <v>82</v>
      </c>
      <c r="AM132" s="229" t="s">
        <v>237</v>
      </c>
      <c r="AN132" s="229" t="s">
        <v>265</v>
      </c>
      <c r="AO132" s="25" t="s">
        <v>239</v>
      </c>
      <c r="AP132" s="25" t="s">
        <v>240</v>
      </c>
      <c r="AQ132" s="185"/>
    </row>
    <row r="133" spans="1:43" s="184" customFormat="1" ht="191.25" hidden="1" customHeight="1" x14ac:dyDescent="0.25">
      <c r="A133" s="177" t="s">
        <v>41</v>
      </c>
      <c r="B133" s="178" t="s">
        <v>42</v>
      </c>
      <c r="C133" s="178">
        <v>528</v>
      </c>
      <c r="D133" s="230" t="s">
        <v>362</v>
      </c>
      <c r="E133" s="167" t="s">
        <v>366</v>
      </c>
      <c r="F133" s="168">
        <v>44652</v>
      </c>
      <c r="G133" s="169">
        <v>44925</v>
      </c>
      <c r="H133" s="271"/>
      <c r="I133" s="225">
        <v>0.2</v>
      </c>
      <c r="J133" s="225"/>
      <c r="K133" s="225"/>
      <c r="L133" s="225"/>
      <c r="M133" s="225"/>
      <c r="N133" s="225"/>
      <c r="O133" s="225"/>
      <c r="P133" s="225">
        <v>0.1</v>
      </c>
      <c r="Q133" s="225"/>
      <c r="R133" s="225">
        <v>0.1</v>
      </c>
      <c r="S133" s="225"/>
      <c r="T133" s="225">
        <v>0.1</v>
      </c>
      <c r="U133" s="225"/>
      <c r="V133" s="225">
        <v>0.1</v>
      </c>
      <c r="W133" s="225"/>
      <c r="X133" s="225">
        <v>0.1</v>
      </c>
      <c r="Y133" s="225"/>
      <c r="Z133" s="225">
        <v>0.1</v>
      </c>
      <c r="AA133" s="225"/>
      <c r="AB133" s="225">
        <v>0.1</v>
      </c>
      <c r="AC133" s="225"/>
      <c r="AD133" s="225">
        <v>0.1</v>
      </c>
      <c r="AE133" s="225"/>
      <c r="AF133" s="225">
        <v>0.2</v>
      </c>
      <c r="AG133" s="225"/>
      <c r="AH133" s="225">
        <f t="shared" si="12"/>
        <v>1</v>
      </c>
      <c r="AI133" s="170">
        <f t="shared" si="12"/>
        <v>0</v>
      </c>
      <c r="AJ133" s="230" t="s">
        <v>367</v>
      </c>
      <c r="AK133" s="236" t="s">
        <v>82</v>
      </c>
      <c r="AL133" s="236" t="s">
        <v>82</v>
      </c>
      <c r="AM133" s="229" t="s">
        <v>237</v>
      </c>
      <c r="AN133" s="229" t="s">
        <v>368</v>
      </c>
      <c r="AO133" s="25" t="s">
        <v>239</v>
      </c>
      <c r="AP133" s="25" t="s">
        <v>240</v>
      </c>
      <c r="AQ133" s="185"/>
    </row>
    <row r="134" spans="1:43" s="184" customFormat="1" ht="98.25" hidden="1" customHeight="1" x14ac:dyDescent="0.25">
      <c r="A134" s="167" t="s">
        <v>41</v>
      </c>
      <c r="B134" s="236" t="s">
        <v>42</v>
      </c>
      <c r="C134" s="236">
        <v>528</v>
      </c>
      <c r="D134" s="230" t="s">
        <v>362</v>
      </c>
      <c r="E134" s="167" t="s">
        <v>369</v>
      </c>
      <c r="F134" s="168">
        <v>44774</v>
      </c>
      <c r="G134" s="169">
        <v>44834</v>
      </c>
      <c r="H134" s="271"/>
      <c r="I134" s="225">
        <v>0.1</v>
      </c>
      <c r="J134" s="225"/>
      <c r="K134" s="225"/>
      <c r="L134" s="225"/>
      <c r="M134" s="225"/>
      <c r="N134" s="225"/>
      <c r="O134" s="225"/>
      <c r="P134" s="225"/>
      <c r="Q134" s="225"/>
      <c r="R134" s="225"/>
      <c r="S134" s="225"/>
      <c r="T134" s="225"/>
      <c r="U134" s="225"/>
      <c r="V134" s="225"/>
      <c r="W134" s="225"/>
      <c r="X134" s="225">
        <v>0.5</v>
      </c>
      <c r="Y134" s="225"/>
      <c r="Z134" s="225">
        <v>0.5</v>
      </c>
      <c r="AA134" s="225"/>
      <c r="AB134" s="225"/>
      <c r="AC134" s="225"/>
      <c r="AD134" s="225"/>
      <c r="AE134" s="225"/>
      <c r="AF134" s="225"/>
      <c r="AG134" s="225"/>
      <c r="AH134" s="225">
        <f t="shared" si="12"/>
        <v>1</v>
      </c>
      <c r="AI134" s="170">
        <f t="shared" si="12"/>
        <v>0</v>
      </c>
      <c r="AJ134" s="230" t="s">
        <v>370</v>
      </c>
      <c r="AK134" s="236" t="s">
        <v>82</v>
      </c>
      <c r="AL134" s="236" t="s">
        <v>82</v>
      </c>
      <c r="AM134" s="229" t="s">
        <v>371</v>
      </c>
      <c r="AN134" s="229" t="s">
        <v>372</v>
      </c>
      <c r="AO134" s="25" t="s">
        <v>307</v>
      </c>
      <c r="AP134" s="25" t="s">
        <v>240</v>
      </c>
      <c r="AQ134" s="185"/>
    </row>
    <row r="135" spans="1:43" s="184" customFormat="1" ht="98.25" hidden="1" customHeight="1" x14ac:dyDescent="0.25">
      <c r="A135" s="177" t="s">
        <v>41</v>
      </c>
      <c r="B135" s="178" t="s">
        <v>42</v>
      </c>
      <c r="C135" s="178">
        <v>528</v>
      </c>
      <c r="D135" s="230" t="s">
        <v>373</v>
      </c>
      <c r="E135" s="167" t="s">
        <v>374</v>
      </c>
      <c r="F135" s="168">
        <v>44682</v>
      </c>
      <c r="G135" s="169">
        <v>44834</v>
      </c>
      <c r="H135" s="271"/>
      <c r="I135" s="225">
        <v>0.05</v>
      </c>
      <c r="J135" s="257"/>
      <c r="K135" s="257"/>
      <c r="L135" s="257"/>
      <c r="M135" s="257"/>
      <c r="N135" s="257"/>
      <c r="O135" s="257"/>
      <c r="P135" s="257"/>
      <c r="Q135" s="257"/>
      <c r="R135" s="257">
        <v>0.2</v>
      </c>
      <c r="S135" s="257"/>
      <c r="T135" s="257">
        <v>0.2</v>
      </c>
      <c r="U135" s="257"/>
      <c r="V135" s="257">
        <v>0.2</v>
      </c>
      <c r="W135" s="257"/>
      <c r="X135" s="257">
        <v>0.2</v>
      </c>
      <c r="Y135" s="257"/>
      <c r="Z135" s="257">
        <v>0.2</v>
      </c>
      <c r="AA135" s="257"/>
      <c r="AB135" s="257"/>
      <c r="AC135" s="257"/>
      <c r="AD135" s="257"/>
      <c r="AE135" s="257"/>
      <c r="AF135" s="257"/>
      <c r="AG135" s="257"/>
      <c r="AH135" s="225">
        <f t="shared" si="12"/>
        <v>1</v>
      </c>
      <c r="AI135" s="170">
        <f t="shared" si="12"/>
        <v>0</v>
      </c>
      <c r="AJ135" s="230" t="s">
        <v>375</v>
      </c>
      <c r="AK135" s="236" t="s">
        <v>82</v>
      </c>
      <c r="AL135" s="236" t="s">
        <v>82</v>
      </c>
      <c r="AM135" s="229" t="s">
        <v>293</v>
      </c>
      <c r="AN135" s="229" t="s">
        <v>294</v>
      </c>
      <c r="AO135" s="25" t="s">
        <v>295</v>
      </c>
      <c r="AP135" s="25" t="s">
        <v>240</v>
      </c>
      <c r="AQ135" s="185"/>
    </row>
    <row r="136" spans="1:43" s="184" customFormat="1" ht="72.75" hidden="1" x14ac:dyDescent="0.25">
      <c r="A136" s="177" t="s">
        <v>41</v>
      </c>
      <c r="B136" s="178" t="s">
        <v>42</v>
      </c>
      <c r="C136" s="178">
        <v>528</v>
      </c>
      <c r="D136" s="230" t="s">
        <v>376</v>
      </c>
      <c r="E136" s="167" t="s">
        <v>377</v>
      </c>
      <c r="F136" s="233">
        <v>44835</v>
      </c>
      <c r="G136" s="233">
        <v>44895</v>
      </c>
      <c r="H136" s="271"/>
      <c r="I136" s="225">
        <v>0.05</v>
      </c>
      <c r="J136" s="225"/>
      <c r="K136" s="225"/>
      <c r="L136" s="225"/>
      <c r="M136" s="225"/>
      <c r="N136" s="225"/>
      <c r="O136" s="225"/>
      <c r="P136" s="225"/>
      <c r="Q136" s="225"/>
      <c r="R136" s="225"/>
      <c r="S136" s="225"/>
      <c r="T136" s="225"/>
      <c r="U136" s="225"/>
      <c r="V136" s="225"/>
      <c r="W136" s="225"/>
      <c r="X136" s="225"/>
      <c r="Y136" s="225"/>
      <c r="Z136" s="225"/>
      <c r="AA136" s="225"/>
      <c r="AB136" s="225">
        <v>0.3</v>
      </c>
      <c r="AC136" s="225"/>
      <c r="AD136" s="225">
        <v>0.7</v>
      </c>
      <c r="AE136" s="225"/>
      <c r="AF136" s="225"/>
      <c r="AG136" s="225"/>
      <c r="AH136" s="225">
        <f t="shared" si="12"/>
        <v>1</v>
      </c>
      <c r="AI136" s="170">
        <f t="shared" si="12"/>
        <v>0</v>
      </c>
      <c r="AJ136" s="230" t="s">
        <v>378</v>
      </c>
      <c r="AK136" s="236" t="s">
        <v>82</v>
      </c>
      <c r="AL136" s="236" t="s">
        <v>82</v>
      </c>
      <c r="AM136" s="229" t="s">
        <v>46</v>
      </c>
      <c r="AN136" s="229" t="s">
        <v>60</v>
      </c>
      <c r="AO136" s="25" t="s">
        <v>328</v>
      </c>
      <c r="AP136" s="25" t="s">
        <v>240</v>
      </c>
      <c r="AQ136" s="185"/>
    </row>
    <row r="137" spans="1:43" s="184" customFormat="1" ht="72.75" hidden="1" x14ac:dyDescent="0.25">
      <c r="A137" s="177" t="s">
        <v>41</v>
      </c>
      <c r="B137" s="178" t="s">
        <v>42</v>
      </c>
      <c r="C137" s="178">
        <v>528</v>
      </c>
      <c r="D137" s="230" t="s">
        <v>376</v>
      </c>
      <c r="E137" s="167" t="s">
        <v>379</v>
      </c>
      <c r="F137" s="233">
        <v>44835</v>
      </c>
      <c r="G137" s="233">
        <v>44895</v>
      </c>
      <c r="H137" s="271"/>
      <c r="I137" s="225">
        <v>0.05</v>
      </c>
      <c r="J137" s="225"/>
      <c r="K137" s="225"/>
      <c r="L137" s="225"/>
      <c r="M137" s="225"/>
      <c r="N137" s="225"/>
      <c r="O137" s="225"/>
      <c r="P137" s="225"/>
      <c r="Q137" s="225"/>
      <c r="R137" s="225"/>
      <c r="S137" s="225"/>
      <c r="T137" s="225"/>
      <c r="U137" s="225"/>
      <c r="V137" s="225"/>
      <c r="W137" s="225"/>
      <c r="X137" s="225"/>
      <c r="Y137" s="225"/>
      <c r="Z137" s="225"/>
      <c r="AA137" s="225"/>
      <c r="AB137" s="225">
        <v>0.3</v>
      </c>
      <c r="AC137" s="225"/>
      <c r="AD137" s="225">
        <v>0.7</v>
      </c>
      <c r="AE137" s="225"/>
      <c r="AF137" s="225"/>
      <c r="AG137" s="225"/>
      <c r="AH137" s="225">
        <f t="shared" si="12"/>
        <v>1</v>
      </c>
      <c r="AI137" s="170">
        <f t="shared" si="12"/>
        <v>0</v>
      </c>
      <c r="AJ137" s="230" t="s">
        <v>380</v>
      </c>
      <c r="AK137" s="236" t="s">
        <v>82</v>
      </c>
      <c r="AL137" s="236" t="s">
        <v>82</v>
      </c>
      <c r="AM137" s="229" t="s">
        <v>46</v>
      </c>
      <c r="AN137" s="229" t="s">
        <v>60</v>
      </c>
      <c r="AO137" s="25" t="s">
        <v>328</v>
      </c>
      <c r="AP137" s="25" t="s">
        <v>240</v>
      </c>
      <c r="AQ137" s="185"/>
    </row>
    <row r="138" spans="1:43" s="184" customFormat="1" ht="58.5" hidden="1" x14ac:dyDescent="0.25">
      <c r="A138" s="177" t="s">
        <v>41</v>
      </c>
      <c r="B138" s="178" t="s">
        <v>42</v>
      </c>
      <c r="C138" s="178">
        <v>528</v>
      </c>
      <c r="D138" s="230" t="s">
        <v>381</v>
      </c>
      <c r="E138" s="167" t="s">
        <v>382</v>
      </c>
      <c r="F138" s="168">
        <v>44652</v>
      </c>
      <c r="G138" s="169">
        <v>44925</v>
      </c>
      <c r="H138" s="271"/>
      <c r="I138" s="225">
        <v>0.05</v>
      </c>
      <c r="J138" s="225"/>
      <c r="K138" s="225"/>
      <c r="L138" s="225"/>
      <c r="M138" s="225"/>
      <c r="N138" s="225"/>
      <c r="O138" s="225"/>
      <c r="P138" s="225">
        <v>0.1</v>
      </c>
      <c r="Q138" s="225"/>
      <c r="R138" s="225">
        <v>0.1</v>
      </c>
      <c r="S138" s="225"/>
      <c r="T138" s="225">
        <v>0.1</v>
      </c>
      <c r="U138" s="225"/>
      <c r="V138" s="225">
        <v>0.1</v>
      </c>
      <c r="W138" s="225"/>
      <c r="X138" s="225">
        <v>0.1</v>
      </c>
      <c r="Y138" s="225"/>
      <c r="Z138" s="225">
        <v>0.1</v>
      </c>
      <c r="AA138" s="225"/>
      <c r="AB138" s="225">
        <v>0.1</v>
      </c>
      <c r="AC138" s="225"/>
      <c r="AD138" s="225">
        <v>0.1</v>
      </c>
      <c r="AE138" s="225"/>
      <c r="AF138" s="225">
        <v>0.2</v>
      </c>
      <c r="AG138" s="225"/>
      <c r="AH138" s="225">
        <f t="shared" si="12"/>
        <v>1</v>
      </c>
      <c r="AI138" s="170">
        <f t="shared" si="12"/>
        <v>0</v>
      </c>
      <c r="AJ138" s="230" t="s">
        <v>383</v>
      </c>
      <c r="AK138" s="236" t="s">
        <v>82</v>
      </c>
      <c r="AL138" s="236" t="s">
        <v>82</v>
      </c>
      <c r="AM138" s="229" t="s">
        <v>237</v>
      </c>
      <c r="AN138" s="229" t="s">
        <v>265</v>
      </c>
      <c r="AO138" s="25" t="s">
        <v>239</v>
      </c>
      <c r="AP138" s="25" t="s">
        <v>240</v>
      </c>
      <c r="AQ138" s="185"/>
    </row>
    <row r="139" spans="1:43" s="184" customFormat="1" ht="71.25" hidden="1" x14ac:dyDescent="0.25">
      <c r="A139" s="177" t="s">
        <v>41</v>
      </c>
      <c r="B139" s="178" t="s">
        <v>42</v>
      </c>
      <c r="C139" s="178">
        <v>528</v>
      </c>
      <c r="D139" s="230" t="s">
        <v>384</v>
      </c>
      <c r="E139" s="167" t="s">
        <v>385</v>
      </c>
      <c r="F139" s="168">
        <v>44593</v>
      </c>
      <c r="G139" s="169">
        <v>44865</v>
      </c>
      <c r="H139" s="271"/>
      <c r="I139" s="225">
        <v>0.1</v>
      </c>
      <c r="J139" s="225"/>
      <c r="K139" s="225"/>
      <c r="L139" s="225">
        <v>0.2</v>
      </c>
      <c r="M139" s="225"/>
      <c r="N139" s="225">
        <v>0.2</v>
      </c>
      <c r="O139" s="225"/>
      <c r="P139" s="225">
        <v>0.2</v>
      </c>
      <c r="Q139" s="225"/>
      <c r="R139" s="225">
        <v>0.2</v>
      </c>
      <c r="S139" s="225"/>
      <c r="T139" s="225"/>
      <c r="U139" s="225"/>
      <c r="V139" s="225"/>
      <c r="W139" s="225"/>
      <c r="X139" s="225"/>
      <c r="Y139" s="225"/>
      <c r="Z139" s="225"/>
      <c r="AA139" s="225"/>
      <c r="AB139" s="225">
        <v>0.2</v>
      </c>
      <c r="AC139" s="225"/>
      <c r="AD139" s="225"/>
      <c r="AE139" s="225"/>
      <c r="AF139" s="225"/>
      <c r="AG139" s="225"/>
      <c r="AH139" s="225">
        <f t="shared" si="12"/>
        <v>1</v>
      </c>
      <c r="AI139" s="170">
        <f t="shared" si="12"/>
        <v>0</v>
      </c>
      <c r="AJ139" s="230" t="s">
        <v>386</v>
      </c>
      <c r="AK139" s="236" t="s">
        <v>82</v>
      </c>
      <c r="AL139" s="236" t="s">
        <v>82</v>
      </c>
      <c r="AM139" s="229" t="s">
        <v>46</v>
      </c>
      <c r="AN139" s="229" t="s">
        <v>327</v>
      </c>
      <c r="AO139" s="25" t="s">
        <v>328</v>
      </c>
      <c r="AP139" s="25" t="s">
        <v>240</v>
      </c>
      <c r="AQ139" s="185"/>
    </row>
    <row r="140" spans="1:43" s="184" customFormat="1" ht="72.75" hidden="1" x14ac:dyDescent="0.25">
      <c r="A140" s="177" t="s">
        <v>41</v>
      </c>
      <c r="B140" s="178" t="s">
        <v>42</v>
      </c>
      <c r="C140" s="178">
        <v>528</v>
      </c>
      <c r="D140" s="230" t="s">
        <v>387</v>
      </c>
      <c r="E140" s="167" t="s">
        <v>388</v>
      </c>
      <c r="F140" s="168">
        <v>44564</v>
      </c>
      <c r="G140" s="169">
        <v>44925</v>
      </c>
      <c r="H140" s="271"/>
      <c r="I140" s="225">
        <v>0.05</v>
      </c>
      <c r="J140" s="225">
        <v>0.08</v>
      </c>
      <c r="K140" s="225"/>
      <c r="L140" s="225">
        <v>0.08</v>
      </c>
      <c r="M140" s="225"/>
      <c r="N140" s="225">
        <v>0.08</v>
      </c>
      <c r="O140" s="225"/>
      <c r="P140" s="225">
        <v>0.1</v>
      </c>
      <c r="Q140" s="225"/>
      <c r="R140" s="225">
        <v>0.08</v>
      </c>
      <c r="S140" s="225"/>
      <c r="T140" s="225">
        <v>0.08</v>
      </c>
      <c r="U140" s="225"/>
      <c r="V140" s="225">
        <v>0.08</v>
      </c>
      <c r="W140" s="225"/>
      <c r="X140" s="225">
        <v>0.1</v>
      </c>
      <c r="Y140" s="225"/>
      <c r="Z140" s="225">
        <v>0.08</v>
      </c>
      <c r="AA140" s="225"/>
      <c r="AB140" s="225">
        <v>0.08</v>
      </c>
      <c r="AC140" s="225"/>
      <c r="AD140" s="225">
        <v>0.08</v>
      </c>
      <c r="AE140" s="225"/>
      <c r="AF140" s="225">
        <v>0.08</v>
      </c>
      <c r="AG140" s="225"/>
      <c r="AH140" s="225">
        <f t="shared" si="12"/>
        <v>0.99999999999999978</v>
      </c>
      <c r="AI140" s="170">
        <f t="shared" si="12"/>
        <v>0</v>
      </c>
      <c r="AJ140" s="230" t="s">
        <v>389</v>
      </c>
      <c r="AK140" s="236" t="s">
        <v>82</v>
      </c>
      <c r="AL140" s="236" t="s">
        <v>82</v>
      </c>
      <c r="AM140" s="229" t="s">
        <v>316</v>
      </c>
      <c r="AN140" s="229" t="s">
        <v>317</v>
      </c>
      <c r="AO140" s="25" t="s">
        <v>318</v>
      </c>
      <c r="AP140" s="25" t="s">
        <v>240</v>
      </c>
      <c r="AQ140" s="185"/>
    </row>
    <row r="141" spans="1:43" s="184" customFormat="1" ht="128.25" hidden="1" x14ac:dyDescent="0.25">
      <c r="A141" s="177" t="s">
        <v>41</v>
      </c>
      <c r="B141" s="178" t="s">
        <v>42</v>
      </c>
      <c r="C141" s="178">
        <v>528</v>
      </c>
      <c r="D141" s="230" t="s">
        <v>390</v>
      </c>
      <c r="E141" s="167" t="s">
        <v>391</v>
      </c>
      <c r="F141" s="168">
        <v>44564</v>
      </c>
      <c r="G141" s="169">
        <v>44925</v>
      </c>
      <c r="H141" s="271"/>
      <c r="I141" s="225">
        <v>0.1</v>
      </c>
      <c r="J141" s="225">
        <v>0.08</v>
      </c>
      <c r="K141" s="225"/>
      <c r="L141" s="225">
        <v>0.08</v>
      </c>
      <c r="M141" s="225"/>
      <c r="N141" s="225">
        <v>0.08</v>
      </c>
      <c r="O141" s="225"/>
      <c r="P141" s="225">
        <v>0.1</v>
      </c>
      <c r="Q141" s="225"/>
      <c r="R141" s="225">
        <v>0.08</v>
      </c>
      <c r="S141" s="225"/>
      <c r="T141" s="225">
        <v>0.08</v>
      </c>
      <c r="U141" s="225"/>
      <c r="V141" s="225">
        <v>0.08</v>
      </c>
      <c r="W141" s="225"/>
      <c r="X141" s="225">
        <v>0.1</v>
      </c>
      <c r="Y141" s="225"/>
      <c r="Z141" s="225">
        <v>0.08</v>
      </c>
      <c r="AA141" s="225"/>
      <c r="AB141" s="225">
        <v>0.08</v>
      </c>
      <c r="AC141" s="225"/>
      <c r="AD141" s="225">
        <v>0.08</v>
      </c>
      <c r="AE141" s="225"/>
      <c r="AF141" s="225">
        <v>0.08</v>
      </c>
      <c r="AG141" s="225"/>
      <c r="AH141" s="225">
        <f t="shared" si="12"/>
        <v>0.99999999999999978</v>
      </c>
      <c r="AI141" s="170">
        <f t="shared" si="12"/>
        <v>0</v>
      </c>
      <c r="AJ141" s="230" t="s">
        <v>392</v>
      </c>
      <c r="AK141" s="236" t="s">
        <v>82</v>
      </c>
      <c r="AL141" s="236" t="s">
        <v>82</v>
      </c>
      <c r="AM141" s="229" t="s">
        <v>293</v>
      </c>
      <c r="AN141" s="229" t="s">
        <v>294</v>
      </c>
      <c r="AO141" s="25" t="s">
        <v>295</v>
      </c>
      <c r="AP141" s="25" t="s">
        <v>240</v>
      </c>
      <c r="AQ141" s="185"/>
    </row>
    <row r="142" spans="1:43" s="184" customFormat="1" ht="72.75" hidden="1" x14ac:dyDescent="0.25">
      <c r="A142" s="177" t="s">
        <v>41</v>
      </c>
      <c r="B142" s="178" t="s">
        <v>42</v>
      </c>
      <c r="C142" s="178">
        <v>528</v>
      </c>
      <c r="D142" s="230" t="s">
        <v>393</v>
      </c>
      <c r="E142" s="167" t="s">
        <v>394</v>
      </c>
      <c r="F142" s="168">
        <v>44621</v>
      </c>
      <c r="G142" s="169">
        <v>44925</v>
      </c>
      <c r="H142" s="271"/>
      <c r="I142" s="225">
        <v>0.05</v>
      </c>
      <c r="J142" s="225"/>
      <c r="K142" s="225"/>
      <c r="L142" s="225"/>
      <c r="M142" s="225"/>
      <c r="N142" s="225">
        <v>0.1</v>
      </c>
      <c r="O142" s="225"/>
      <c r="P142" s="225">
        <v>0.1</v>
      </c>
      <c r="Q142" s="225"/>
      <c r="R142" s="225">
        <v>0.1</v>
      </c>
      <c r="S142" s="225"/>
      <c r="T142" s="225">
        <v>0.1</v>
      </c>
      <c r="U142" s="225"/>
      <c r="V142" s="225">
        <v>0.1</v>
      </c>
      <c r="W142" s="225"/>
      <c r="X142" s="225">
        <v>0.1</v>
      </c>
      <c r="Y142" s="225"/>
      <c r="Z142" s="225">
        <v>0.1</v>
      </c>
      <c r="AA142" s="225"/>
      <c r="AB142" s="225">
        <v>0.1</v>
      </c>
      <c r="AC142" s="225"/>
      <c r="AD142" s="225">
        <v>0.1</v>
      </c>
      <c r="AE142" s="225"/>
      <c r="AF142" s="225">
        <v>0.1</v>
      </c>
      <c r="AG142" s="225"/>
      <c r="AH142" s="225">
        <f t="shared" si="12"/>
        <v>0.99999999999999989</v>
      </c>
      <c r="AI142" s="170">
        <f t="shared" si="12"/>
        <v>0</v>
      </c>
      <c r="AJ142" s="167" t="s">
        <v>395</v>
      </c>
      <c r="AK142" s="236" t="s">
        <v>82</v>
      </c>
      <c r="AL142" s="236" t="s">
        <v>82</v>
      </c>
      <c r="AM142" s="229" t="s">
        <v>237</v>
      </c>
      <c r="AN142" s="229" t="s">
        <v>368</v>
      </c>
      <c r="AO142" s="25" t="s">
        <v>239</v>
      </c>
      <c r="AP142" s="25" t="s">
        <v>240</v>
      </c>
      <c r="AQ142" s="185"/>
    </row>
    <row r="143" spans="1:43" s="184" customFormat="1" ht="102" hidden="1" customHeight="1" x14ac:dyDescent="0.25">
      <c r="A143" s="177" t="s">
        <v>41</v>
      </c>
      <c r="B143" s="178" t="s">
        <v>42</v>
      </c>
      <c r="C143" s="178">
        <v>528</v>
      </c>
      <c r="D143" s="230" t="s">
        <v>396</v>
      </c>
      <c r="E143" s="167" t="s">
        <v>397</v>
      </c>
      <c r="F143" s="168">
        <v>44593</v>
      </c>
      <c r="G143" s="169">
        <v>44620</v>
      </c>
      <c r="H143" s="271">
        <f>+I143+I144+I145+I146+I147+I148</f>
        <v>1</v>
      </c>
      <c r="I143" s="225">
        <v>0.2</v>
      </c>
      <c r="J143" s="225"/>
      <c r="K143" s="225"/>
      <c r="L143" s="225">
        <v>1</v>
      </c>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f t="shared" si="12"/>
        <v>1</v>
      </c>
      <c r="AI143" s="170">
        <f t="shared" si="12"/>
        <v>0</v>
      </c>
      <c r="AJ143" s="167" t="s">
        <v>398</v>
      </c>
      <c r="AK143" s="236" t="s">
        <v>82</v>
      </c>
      <c r="AL143" s="236" t="s">
        <v>82</v>
      </c>
      <c r="AM143" s="229" t="s">
        <v>46</v>
      </c>
      <c r="AN143" s="229" t="s">
        <v>108</v>
      </c>
      <c r="AO143" s="25" t="s">
        <v>328</v>
      </c>
      <c r="AP143" s="25" t="s">
        <v>240</v>
      </c>
      <c r="AQ143" s="185"/>
    </row>
    <row r="144" spans="1:43" s="184" customFormat="1" ht="98.25" hidden="1" customHeight="1" x14ac:dyDescent="0.25">
      <c r="A144" s="177" t="s">
        <v>41</v>
      </c>
      <c r="B144" s="178" t="s">
        <v>42</v>
      </c>
      <c r="C144" s="178">
        <v>528</v>
      </c>
      <c r="D144" s="230" t="s">
        <v>396</v>
      </c>
      <c r="E144" s="167" t="s">
        <v>399</v>
      </c>
      <c r="F144" s="168">
        <v>44652</v>
      </c>
      <c r="G144" s="169">
        <v>44925</v>
      </c>
      <c r="H144" s="271"/>
      <c r="I144" s="225">
        <v>0.1</v>
      </c>
      <c r="J144" s="225"/>
      <c r="K144" s="225"/>
      <c r="L144" s="225"/>
      <c r="M144" s="225"/>
      <c r="N144" s="225"/>
      <c r="O144" s="225"/>
      <c r="P144" s="225">
        <v>0.33329999999999999</v>
      </c>
      <c r="Q144" s="225"/>
      <c r="R144" s="225"/>
      <c r="S144" s="225"/>
      <c r="T144" s="225"/>
      <c r="U144" s="225"/>
      <c r="V144" s="225"/>
      <c r="W144" s="225"/>
      <c r="X144" s="225">
        <v>0.33329999999999999</v>
      </c>
      <c r="Y144" s="225"/>
      <c r="Z144" s="225"/>
      <c r="AA144" s="225"/>
      <c r="AB144" s="225"/>
      <c r="AC144" s="225"/>
      <c r="AD144" s="225"/>
      <c r="AE144" s="225"/>
      <c r="AF144" s="225">
        <v>0.33329999999999999</v>
      </c>
      <c r="AG144" s="225"/>
      <c r="AH144" s="225">
        <f t="shared" si="12"/>
        <v>0.99990000000000001</v>
      </c>
      <c r="AI144" s="170">
        <f t="shared" si="12"/>
        <v>0</v>
      </c>
      <c r="AJ144" s="167" t="s">
        <v>334</v>
      </c>
      <c r="AK144" s="236" t="s">
        <v>82</v>
      </c>
      <c r="AL144" s="236" t="s">
        <v>82</v>
      </c>
      <c r="AM144" s="229" t="s">
        <v>46</v>
      </c>
      <c r="AN144" s="229" t="s">
        <v>108</v>
      </c>
      <c r="AO144" s="25" t="s">
        <v>328</v>
      </c>
      <c r="AP144" s="25" t="s">
        <v>240</v>
      </c>
      <c r="AQ144" s="185"/>
    </row>
    <row r="145" spans="1:43" s="184" customFormat="1" ht="88.5" hidden="1" customHeight="1" x14ac:dyDescent="0.25">
      <c r="A145" s="177" t="s">
        <v>41</v>
      </c>
      <c r="B145" s="178" t="s">
        <v>42</v>
      </c>
      <c r="C145" s="178">
        <v>528</v>
      </c>
      <c r="D145" s="230" t="s">
        <v>396</v>
      </c>
      <c r="E145" s="167" t="s">
        <v>400</v>
      </c>
      <c r="F145" s="168">
        <v>44621</v>
      </c>
      <c r="G145" s="169">
        <v>44711</v>
      </c>
      <c r="H145" s="271"/>
      <c r="I145" s="225">
        <v>0.3</v>
      </c>
      <c r="J145" s="225"/>
      <c r="K145" s="225"/>
      <c r="L145" s="225"/>
      <c r="M145" s="225"/>
      <c r="N145" s="225">
        <v>0.2</v>
      </c>
      <c r="O145" s="225"/>
      <c r="P145" s="225">
        <v>0.4</v>
      </c>
      <c r="Q145" s="225"/>
      <c r="R145" s="225">
        <v>0.4</v>
      </c>
      <c r="S145" s="225"/>
      <c r="T145" s="225"/>
      <c r="U145" s="225"/>
      <c r="V145" s="225"/>
      <c r="W145" s="225"/>
      <c r="X145" s="225"/>
      <c r="Y145" s="225"/>
      <c r="Z145" s="225"/>
      <c r="AA145" s="225"/>
      <c r="AB145" s="225"/>
      <c r="AC145" s="225"/>
      <c r="AD145" s="225"/>
      <c r="AE145" s="225"/>
      <c r="AF145" s="225"/>
      <c r="AG145" s="225"/>
      <c r="AH145" s="225">
        <f t="shared" si="12"/>
        <v>1</v>
      </c>
      <c r="AI145" s="170">
        <f t="shared" si="12"/>
        <v>0</v>
      </c>
      <c r="AJ145" s="167" t="s">
        <v>401</v>
      </c>
      <c r="AK145" s="236" t="s">
        <v>82</v>
      </c>
      <c r="AL145" s="236" t="s">
        <v>82</v>
      </c>
      <c r="AM145" s="229" t="s">
        <v>46</v>
      </c>
      <c r="AN145" s="229" t="s">
        <v>108</v>
      </c>
      <c r="AO145" s="25" t="s">
        <v>328</v>
      </c>
      <c r="AP145" s="25" t="s">
        <v>240</v>
      </c>
      <c r="AQ145" s="185"/>
    </row>
    <row r="146" spans="1:43" s="184" customFormat="1" ht="88.5" hidden="1" customHeight="1" x14ac:dyDescent="0.25">
      <c r="A146" s="177" t="s">
        <v>41</v>
      </c>
      <c r="B146" s="178" t="s">
        <v>42</v>
      </c>
      <c r="C146" s="178">
        <v>528</v>
      </c>
      <c r="D146" s="230" t="s">
        <v>396</v>
      </c>
      <c r="E146" s="167" t="s">
        <v>402</v>
      </c>
      <c r="F146" s="168">
        <v>44593</v>
      </c>
      <c r="G146" s="169">
        <v>44620</v>
      </c>
      <c r="H146" s="271"/>
      <c r="I146" s="225">
        <v>0.2</v>
      </c>
      <c r="J146" s="225"/>
      <c r="K146" s="225"/>
      <c r="L146" s="225">
        <v>1</v>
      </c>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f t="shared" si="12"/>
        <v>1</v>
      </c>
      <c r="AI146" s="170">
        <f t="shared" si="12"/>
        <v>0</v>
      </c>
      <c r="AJ146" s="167" t="s">
        <v>403</v>
      </c>
      <c r="AK146" s="236" t="s">
        <v>82</v>
      </c>
      <c r="AL146" s="236" t="s">
        <v>82</v>
      </c>
      <c r="AM146" s="229" t="s">
        <v>46</v>
      </c>
      <c r="AN146" s="229" t="s">
        <v>108</v>
      </c>
      <c r="AO146" s="25" t="s">
        <v>328</v>
      </c>
      <c r="AP146" s="25" t="s">
        <v>240</v>
      </c>
      <c r="AQ146" s="185"/>
    </row>
    <row r="147" spans="1:43" s="184" customFormat="1" ht="89.25" hidden="1" customHeight="1" x14ac:dyDescent="0.25">
      <c r="A147" s="177" t="s">
        <v>41</v>
      </c>
      <c r="B147" s="178" t="s">
        <v>42</v>
      </c>
      <c r="C147" s="178">
        <v>528</v>
      </c>
      <c r="D147" s="230" t="s">
        <v>396</v>
      </c>
      <c r="E147" s="167" t="s">
        <v>404</v>
      </c>
      <c r="F147" s="168">
        <v>44562</v>
      </c>
      <c r="G147" s="169">
        <v>44925</v>
      </c>
      <c r="H147" s="271"/>
      <c r="I147" s="225">
        <v>0.1</v>
      </c>
      <c r="J147" s="225"/>
      <c r="K147" s="225"/>
      <c r="L147" s="225">
        <v>0.15</v>
      </c>
      <c r="M147" s="225"/>
      <c r="N147" s="225"/>
      <c r="O147" s="225"/>
      <c r="P147" s="225">
        <v>0.15</v>
      </c>
      <c r="Q147" s="225"/>
      <c r="R147" s="225"/>
      <c r="S147" s="225"/>
      <c r="T147" s="225">
        <v>0.15</v>
      </c>
      <c r="U147" s="225"/>
      <c r="V147" s="225"/>
      <c r="W147" s="225"/>
      <c r="X147" s="225">
        <v>0.15</v>
      </c>
      <c r="Y147" s="225"/>
      <c r="Z147" s="225"/>
      <c r="AA147" s="225"/>
      <c r="AB147" s="225">
        <v>0.15</v>
      </c>
      <c r="AC147" s="225"/>
      <c r="AD147" s="225"/>
      <c r="AE147" s="225"/>
      <c r="AF147" s="225">
        <v>0.25</v>
      </c>
      <c r="AG147" s="225"/>
      <c r="AH147" s="225">
        <f t="shared" si="12"/>
        <v>1</v>
      </c>
      <c r="AI147" s="170">
        <f t="shared" si="12"/>
        <v>0</v>
      </c>
      <c r="AJ147" s="167" t="s">
        <v>405</v>
      </c>
      <c r="AK147" s="236" t="s">
        <v>82</v>
      </c>
      <c r="AL147" s="236" t="s">
        <v>82</v>
      </c>
      <c r="AM147" s="229" t="s">
        <v>46</v>
      </c>
      <c r="AN147" s="229" t="s">
        <v>108</v>
      </c>
      <c r="AO147" s="25" t="s">
        <v>328</v>
      </c>
      <c r="AP147" s="25" t="s">
        <v>240</v>
      </c>
      <c r="AQ147" s="185"/>
    </row>
    <row r="148" spans="1:43" s="184" customFormat="1" ht="85.5" hidden="1" x14ac:dyDescent="0.25">
      <c r="A148" s="177" t="s">
        <v>41</v>
      </c>
      <c r="B148" s="178" t="s">
        <v>42</v>
      </c>
      <c r="C148" s="178">
        <v>528</v>
      </c>
      <c r="D148" s="230" t="s">
        <v>396</v>
      </c>
      <c r="E148" s="167" t="s">
        <v>406</v>
      </c>
      <c r="F148" s="168">
        <v>44896</v>
      </c>
      <c r="G148" s="169">
        <v>44925</v>
      </c>
      <c r="H148" s="271"/>
      <c r="I148" s="225">
        <v>0.1</v>
      </c>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v>1</v>
      </c>
      <c r="AG148" s="225"/>
      <c r="AH148" s="225">
        <f t="shared" ref="AH148:AI149" si="13">+J148+L148+N148+P148+R148+T148+V148+X148+Z148+AB148+AD148+AF148</f>
        <v>1</v>
      </c>
      <c r="AI148" s="170">
        <f t="shared" si="13"/>
        <v>0</v>
      </c>
      <c r="AJ148" s="167" t="s">
        <v>407</v>
      </c>
      <c r="AK148" s="236" t="s">
        <v>82</v>
      </c>
      <c r="AL148" s="236" t="s">
        <v>82</v>
      </c>
      <c r="AM148" s="229" t="s">
        <v>46</v>
      </c>
      <c r="AN148" s="229" t="s">
        <v>108</v>
      </c>
      <c r="AO148" s="25" t="s">
        <v>328</v>
      </c>
      <c r="AP148" s="25" t="s">
        <v>240</v>
      </c>
      <c r="AQ148" s="185"/>
    </row>
    <row r="149" spans="1:43" s="184" customFormat="1" ht="46.5" hidden="1" customHeight="1" x14ac:dyDescent="0.25">
      <c r="A149" s="177" t="s">
        <v>41</v>
      </c>
      <c r="B149" s="178" t="s">
        <v>42</v>
      </c>
      <c r="C149" s="178">
        <v>528</v>
      </c>
      <c r="D149" s="234" t="s">
        <v>408</v>
      </c>
      <c r="E149" s="167" t="s">
        <v>409</v>
      </c>
      <c r="F149" s="168">
        <v>44564</v>
      </c>
      <c r="G149" s="168">
        <v>44925</v>
      </c>
      <c r="H149" s="235">
        <v>1</v>
      </c>
      <c r="I149" s="235">
        <v>1</v>
      </c>
      <c r="J149" s="235">
        <v>0.08</v>
      </c>
      <c r="K149" s="236"/>
      <c r="L149" s="235">
        <v>0.08</v>
      </c>
      <c r="M149" s="236"/>
      <c r="N149" s="235">
        <v>0.08</v>
      </c>
      <c r="O149" s="236"/>
      <c r="P149" s="235">
        <v>0.08</v>
      </c>
      <c r="Q149" s="236"/>
      <c r="R149" s="235">
        <v>0.08</v>
      </c>
      <c r="S149" s="236"/>
      <c r="T149" s="235">
        <v>0.08</v>
      </c>
      <c r="U149" s="236"/>
      <c r="V149" s="235">
        <v>0.08</v>
      </c>
      <c r="W149" s="236"/>
      <c r="X149" s="235">
        <v>0.1</v>
      </c>
      <c r="Y149" s="236"/>
      <c r="Z149" s="235">
        <v>0.08</v>
      </c>
      <c r="AA149" s="236"/>
      <c r="AB149" s="235">
        <v>0.08</v>
      </c>
      <c r="AC149" s="236"/>
      <c r="AD149" s="235">
        <v>0.08</v>
      </c>
      <c r="AE149" s="236"/>
      <c r="AF149" s="235">
        <v>0.1</v>
      </c>
      <c r="AG149" s="236"/>
      <c r="AH149" s="225">
        <v>1</v>
      </c>
      <c r="AI149" s="170">
        <f t="shared" si="13"/>
        <v>0</v>
      </c>
      <c r="AJ149" s="167" t="s">
        <v>410</v>
      </c>
      <c r="AK149" s="236" t="s">
        <v>82</v>
      </c>
      <c r="AL149" s="236" t="s">
        <v>82</v>
      </c>
      <c r="AM149" s="236" t="s">
        <v>237</v>
      </c>
      <c r="AN149" s="236" t="s">
        <v>253</v>
      </c>
      <c r="AO149" s="236" t="s">
        <v>258</v>
      </c>
      <c r="AP149" s="25" t="s">
        <v>240</v>
      </c>
      <c r="AQ149" s="185"/>
    </row>
    <row r="150" spans="1:43" s="184" customFormat="1" ht="71.25" hidden="1" x14ac:dyDescent="0.25">
      <c r="A150" s="177" t="s">
        <v>411</v>
      </c>
      <c r="B150" s="178" t="s">
        <v>412</v>
      </c>
      <c r="C150" s="178">
        <v>329</v>
      </c>
      <c r="D150" s="230" t="s">
        <v>413</v>
      </c>
      <c r="E150" s="230" t="s">
        <v>414</v>
      </c>
      <c r="F150" s="169">
        <v>44564</v>
      </c>
      <c r="G150" s="169">
        <v>44925</v>
      </c>
      <c r="H150" s="271">
        <f>SUM(I150:I160)</f>
        <v>1</v>
      </c>
      <c r="I150" s="225">
        <v>0.35</v>
      </c>
      <c r="J150" s="225">
        <v>0.05</v>
      </c>
      <c r="K150" s="225"/>
      <c r="L150" s="225">
        <v>0.05</v>
      </c>
      <c r="M150" s="225"/>
      <c r="N150" s="225">
        <v>0.09</v>
      </c>
      <c r="O150" s="225"/>
      <c r="P150" s="225">
        <v>0.09</v>
      </c>
      <c r="Q150" s="225"/>
      <c r="R150" s="225">
        <v>0.09</v>
      </c>
      <c r="S150" s="225"/>
      <c r="T150" s="225">
        <v>0.09</v>
      </c>
      <c r="U150" s="225"/>
      <c r="V150" s="225">
        <v>0.09</v>
      </c>
      <c r="W150" s="225"/>
      <c r="X150" s="225">
        <v>0.09</v>
      </c>
      <c r="Y150" s="225"/>
      <c r="Z150" s="225">
        <v>0.09</v>
      </c>
      <c r="AA150" s="225"/>
      <c r="AB150" s="225">
        <v>0.09</v>
      </c>
      <c r="AC150" s="225"/>
      <c r="AD150" s="225">
        <v>0.09</v>
      </c>
      <c r="AE150" s="225"/>
      <c r="AF150" s="225">
        <v>0.09</v>
      </c>
      <c r="AG150" s="225"/>
      <c r="AH150" s="225">
        <f>+J150+L150+N150+P150+R150+T150+V150+X150+Z150+AB150+AD150+AF150</f>
        <v>0.99999999999999978</v>
      </c>
      <c r="AI150" s="170">
        <f>+K150+M150+O150+Q150+S150+U150+W150+Y150+AA150+AC150+AE150+AG150</f>
        <v>0</v>
      </c>
      <c r="AJ150" s="230" t="s">
        <v>415</v>
      </c>
      <c r="AK150" s="281">
        <v>0.3</v>
      </c>
      <c r="AL150" s="269">
        <v>1383689290</v>
      </c>
      <c r="AM150" s="229" t="s">
        <v>316</v>
      </c>
      <c r="AN150" s="229" t="s">
        <v>317</v>
      </c>
      <c r="AO150" s="25" t="s">
        <v>318</v>
      </c>
      <c r="AP150" s="25" t="s">
        <v>416</v>
      </c>
      <c r="AQ150" s="185"/>
    </row>
    <row r="151" spans="1:43" s="184" customFormat="1" ht="71.25" hidden="1" x14ac:dyDescent="0.25">
      <c r="A151" s="177" t="s">
        <v>411</v>
      </c>
      <c r="B151" s="178" t="s">
        <v>412</v>
      </c>
      <c r="C151" s="178">
        <v>329</v>
      </c>
      <c r="D151" s="230" t="s">
        <v>413</v>
      </c>
      <c r="E151" s="230" t="s">
        <v>417</v>
      </c>
      <c r="F151" s="169">
        <v>44623</v>
      </c>
      <c r="G151" s="169">
        <v>44925</v>
      </c>
      <c r="H151" s="271"/>
      <c r="I151" s="225">
        <v>0.05</v>
      </c>
      <c r="J151" s="225"/>
      <c r="K151" s="225"/>
      <c r="L151" s="225"/>
      <c r="M151" s="225"/>
      <c r="N151" s="225">
        <v>0.25</v>
      </c>
      <c r="O151" s="225"/>
      <c r="P151" s="225"/>
      <c r="Q151" s="225"/>
      <c r="R151" s="225"/>
      <c r="S151" s="225"/>
      <c r="T151" s="225">
        <v>0.25</v>
      </c>
      <c r="U151" s="225"/>
      <c r="V151" s="225"/>
      <c r="W151" s="225"/>
      <c r="X151" s="225"/>
      <c r="Y151" s="225"/>
      <c r="Z151" s="225">
        <v>0.25</v>
      </c>
      <c r="AA151" s="225"/>
      <c r="AB151" s="225"/>
      <c r="AC151" s="225"/>
      <c r="AD151" s="225"/>
      <c r="AE151" s="225"/>
      <c r="AF151" s="225">
        <v>0.25</v>
      </c>
      <c r="AG151" s="225"/>
      <c r="AH151" s="225">
        <f t="shared" ref="AH151:AI160" si="14">+J151+L151+N151+P151+R151+T151+V151+X151+Z151+AB151+AD151+AF151</f>
        <v>1</v>
      </c>
      <c r="AI151" s="170">
        <f t="shared" si="14"/>
        <v>0</v>
      </c>
      <c r="AJ151" s="230" t="s">
        <v>418</v>
      </c>
      <c r="AK151" s="281"/>
      <c r="AL151" s="270"/>
      <c r="AM151" s="229" t="s">
        <v>316</v>
      </c>
      <c r="AN151" s="229" t="s">
        <v>317</v>
      </c>
      <c r="AO151" s="25" t="s">
        <v>318</v>
      </c>
      <c r="AP151" s="25" t="s">
        <v>416</v>
      </c>
      <c r="AQ151" s="185"/>
    </row>
    <row r="152" spans="1:43" s="184" customFormat="1" ht="71.25" hidden="1" x14ac:dyDescent="0.25">
      <c r="A152" s="177" t="s">
        <v>411</v>
      </c>
      <c r="B152" s="178" t="s">
        <v>412</v>
      </c>
      <c r="C152" s="178">
        <v>329</v>
      </c>
      <c r="D152" s="230" t="s">
        <v>413</v>
      </c>
      <c r="E152" s="230" t="s">
        <v>419</v>
      </c>
      <c r="F152" s="169">
        <v>44623</v>
      </c>
      <c r="G152" s="169">
        <v>44925</v>
      </c>
      <c r="H152" s="271"/>
      <c r="I152" s="225">
        <v>0.05</v>
      </c>
      <c r="J152" s="225"/>
      <c r="K152" s="225"/>
      <c r="L152" s="225"/>
      <c r="M152" s="225"/>
      <c r="N152" s="225">
        <v>0.25</v>
      </c>
      <c r="O152" s="225"/>
      <c r="P152" s="225"/>
      <c r="Q152" s="225"/>
      <c r="R152" s="225"/>
      <c r="S152" s="225"/>
      <c r="T152" s="225">
        <v>0.25</v>
      </c>
      <c r="U152" s="225"/>
      <c r="V152" s="225"/>
      <c r="W152" s="225"/>
      <c r="X152" s="225"/>
      <c r="Y152" s="225"/>
      <c r="Z152" s="225">
        <v>0.25</v>
      </c>
      <c r="AA152" s="225"/>
      <c r="AB152" s="225"/>
      <c r="AC152" s="225"/>
      <c r="AD152" s="225"/>
      <c r="AE152" s="225"/>
      <c r="AF152" s="225">
        <v>0.25</v>
      </c>
      <c r="AG152" s="225"/>
      <c r="AH152" s="225">
        <f t="shared" si="14"/>
        <v>1</v>
      </c>
      <c r="AI152" s="170">
        <f t="shared" si="14"/>
        <v>0</v>
      </c>
      <c r="AJ152" s="230" t="s">
        <v>420</v>
      </c>
      <c r="AK152" s="281"/>
      <c r="AL152" s="270"/>
      <c r="AM152" s="229" t="s">
        <v>316</v>
      </c>
      <c r="AN152" s="229" t="s">
        <v>317</v>
      </c>
      <c r="AO152" s="25" t="s">
        <v>318</v>
      </c>
      <c r="AP152" s="25" t="s">
        <v>416</v>
      </c>
      <c r="AQ152" s="185"/>
    </row>
    <row r="153" spans="1:43" s="184" customFormat="1" ht="69" hidden="1" customHeight="1" x14ac:dyDescent="0.25">
      <c r="A153" s="177" t="s">
        <v>411</v>
      </c>
      <c r="B153" s="178" t="s">
        <v>412</v>
      </c>
      <c r="C153" s="178">
        <v>329</v>
      </c>
      <c r="D153" s="230" t="s">
        <v>413</v>
      </c>
      <c r="E153" s="230" t="s">
        <v>421</v>
      </c>
      <c r="F153" s="169">
        <v>44564</v>
      </c>
      <c r="G153" s="169">
        <v>44925</v>
      </c>
      <c r="H153" s="271"/>
      <c r="I153" s="225">
        <v>0.05</v>
      </c>
      <c r="J153" s="225">
        <v>0.05</v>
      </c>
      <c r="K153" s="225"/>
      <c r="L153" s="225">
        <v>0.05</v>
      </c>
      <c r="M153" s="225"/>
      <c r="N153" s="225">
        <v>0.09</v>
      </c>
      <c r="O153" s="225"/>
      <c r="P153" s="225">
        <v>0.09</v>
      </c>
      <c r="Q153" s="225"/>
      <c r="R153" s="225">
        <v>0.09</v>
      </c>
      <c r="S153" s="225"/>
      <c r="T153" s="225">
        <v>0.09</v>
      </c>
      <c r="U153" s="225"/>
      <c r="V153" s="225">
        <v>0.09</v>
      </c>
      <c r="W153" s="225"/>
      <c r="X153" s="225">
        <v>0.09</v>
      </c>
      <c r="Y153" s="225"/>
      <c r="Z153" s="225">
        <v>0.09</v>
      </c>
      <c r="AA153" s="225"/>
      <c r="AB153" s="225">
        <v>0.09</v>
      </c>
      <c r="AC153" s="225"/>
      <c r="AD153" s="225">
        <v>0.09</v>
      </c>
      <c r="AE153" s="225"/>
      <c r="AF153" s="225">
        <v>0.09</v>
      </c>
      <c r="AG153" s="225"/>
      <c r="AH153" s="225">
        <f t="shared" si="14"/>
        <v>0.99999999999999978</v>
      </c>
      <c r="AI153" s="170">
        <f t="shared" si="14"/>
        <v>0</v>
      </c>
      <c r="AJ153" s="230" t="s">
        <v>422</v>
      </c>
      <c r="AK153" s="281"/>
      <c r="AL153" s="270"/>
      <c r="AM153" s="229" t="s">
        <v>316</v>
      </c>
      <c r="AN153" s="229" t="s">
        <v>317</v>
      </c>
      <c r="AO153" s="25" t="s">
        <v>318</v>
      </c>
      <c r="AP153" s="25" t="s">
        <v>416</v>
      </c>
      <c r="AQ153" s="185"/>
    </row>
    <row r="154" spans="1:43" s="184" customFormat="1" ht="57.75" hidden="1" customHeight="1" x14ac:dyDescent="0.25">
      <c r="A154" s="177" t="s">
        <v>411</v>
      </c>
      <c r="B154" s="178" t="s">
        <v>412</v>
      </c>
      <c r="C154" s="178">
        <v>329</v>
      </c>
      <c r="D154" s="230" t="s">
        <v>413</v>
      </c>
      <c r="E154" s="230" t="s">
        <v>423</v>
      </c>
      <c r="F154" s="169">
        <v>44564</v>
      </c>
      <c r="G154" s="169">
        <v>44925</v>
      </c>
      <c r="H154" s="271"/>
      <c r="I154" s="225">
        <v>0.05</v>
      </c>
      <c r="J154" s="225">
        <v>0.05</v>
      </c>
      <c r="K154" s="225"/>
      <c r="L154" s="225">
        <v>0.05</v>
      </c>
      <c r="M154" s="225"/>
      <c r="N154" s="225">
        <v>0.09</v>
      </c>
      <c r="O154" s="225"/>
      <c r="P154" s="225">
        <v>0.09</v>
      </c>
      <c r="Q154" s="225"/>
      <c r="R154" s="225">
        <v>0.09</v>
      </c>
      <c r="S154" s="225"/>
      <c r="T154" s="225">
        <v>0.09</v>
      </c>
      <c r="U154" s="225"/>
      <c r="V154" s="225">
        <v>0.09</v>
      </c>
      <c r="W154" s="225"/>
      <c r="X154" s="225">
        <v>0.09</v>
      </c>
      <c r="Y154" s="225"/>
      <c r="Z154" s="225">
        <v>0.09</v>
      </c>
      <c r="AA154" s="225"/>
      <c r="AB154" s="225">
        <v>0.09</v>
      </c>
      <c r="AC154" s="225"/>
      <c r="AD154" s="225">
        <v>0.09</v>
      </c>
      <c r="AE154" s="225"/>
      <c r="AF154" s="225">
        <v>0.09</v>
      </c>
      <c r="AG154" s="225"/>
      <c r="AH154" s="225">
        <f t="shared" si="14"/>
        <v>0.99999999999999978</v>
      </c>
      <c r="AI154" s="170">
        <f t="shared" si="14"/>
        <v>0</v>
      </c>
      <c r="AJ154" s="230" t="s">
        <v>424</v>
      </c>
      <c r="AK154" s="281"/>
      <c r="AL154" s="270"/>
      <c r="AM154" s="229" t="s">
        <v>316</v>
      </c>
      <c r="AN154" s="229" t="s">
        <v>317</v>
      </c>
      <c r="AO154" s="25" t="s">
        <v>318</v>
      </c>
      <c r="AP154" s="25" t="s">
        <v>416</v>
      </c>
      <c r="AQ154" s="185"/>
    </row>
    <row r="155" spans="1:43" s="184" customFormat="1" ht="71.25" hidden="1" x14ac:dyDescent="0.25">
      <c r="A155" s="177" t="s">
        <v>411</v>
      </c>
      <c r="B155" s="178" t="s">
        <v>412</v>
      </c>
      <c r="C155" s="178">
        <v>329</v>
      </c>
      <c r="D155" s="230" t="s">
        <v>413</v>
      </c>
      <c r="E155" s="230" t="s">
        <v>425</v>
      </c>
      <c r="F155" s="169">
        <v>44564</v>
      </c>
      <c r="G155" s="169">
        <v>44925</v>
      </c>
      <c r="H155" s="271"/>
      <c r="I155" s="225">
        <v>0.15</v>
      </c>
      <c r="J155" s="225">
        <v>0.05</v>
      </c>
      <c r="K155" s="225"/>
      <c r="L155" s="225">
        <v>0.05</v>
      </c>
      <c r="M155" s="225"/>
      <c r="N155" s="225">
        <v>0.09</v>
      </c>
      <c r="O155" s="225"/>
      <c r="P155" s="225">
        <v>0.09</v>
      </c>
      <c r="Q155" s="225"/>
      <c r="R155" s="225">
        <v>0.09</v>
      </c>
      <c r="S155" s="225"/>
      <c r="T155" s="225">
        <v>0.09</v>
      </c>
      <c r="U155" s="225"/>
      <c r="V155" s="225">
        <v>0.09</v>
      </c>
      <c r="W155" s="225"/>
      <c r="X155" s="225">
        <v>0.09</v>
      </c>
      <c r="Y155" s="225"/>
      <c r="Z155" s="225">
        <v>0.09</v>
      </c>
      <c r="AA155" s="225"/>
      <c r="AB155" s="225">
        <v>0.09</v>
      </c>
      <c r="AC155" s="225"/>
      <c r="AD155" s="225">
        <v>0.09</v>
      </c>
      <c r="AE155" s="225"/>
      <c r="AF155" s="225">
        <v>0.09</v>
      </c>
      <c r="AG155" s="225"/>
      <c r="AH155" s="225">
        <f t="shared" si="14"/>
        <v>0.99999999999999978</v>
      </c>
      <c r="AI155" s="170">
        <f t="shared" si="14"/>
        <v>0</v>
      </c>
      <c r="AJ155" s="230" t="s">
        <v>426</v>
      </c>
      <c r="AK155" s="281"/>
      <c r="AL155" s="270"/>
      <c r="AM155" s="229" t="s">
        <v>316</v>
      </c>
      <c r="AN155" s="229" t="s">
        <v>317</v>
      </c>
      <c r="AO155" s="25" t="s">
        <v>318</v>
      </c>
      <c r="AP155" s="25" t="s">
        <v>416</v>
      </c>
      <c r="AQ155" s="185"/>
    </row>
    <row r="156" spans="1:43" s="184" customFormat="1" ht="71.25" hidden="1" x14ac:dyDescent="0.25">
      <c r="A156" s="177" t="s">
        <v>411</v>
      </c>
      <c r="B156" s="178" t="s">
        <v>412</v>
      </c>
      <c r="C156" s="178">
        <v>329</v>
      </c>
      <c r="D156" s="230" t="s">
        <v>413</v>
      </c>
      <c r="E156" s="230" t="s">
        <v>427</v>
      </c>
      <c r="F156" s="169">
        <v>44835</v>
      </c>
      <c r="G156" s="169">
        <v>44925</v>
      </c>
      <c r="H156" s="271"/>
      <c r="I156" s="225">
        <v>0.05</v>
      </c>
      <c r="J156" s="225"/>
      <c r="K156" s="225"/>
      <c r="L156" s="225"/>
      <c r="M156" s="225"/>
      <c r="N156" s="225"/>
      <c r="O156" s="225"/>
      <c r="P156" s="225"/>
      <c r="Q156" s="225"/>
      <c r="R156" s="225"/>
      <c r="S156" s="225"/>
      <c r="T156" s="225">
        <v>0.4</v>
      </c>
      <c r="U156" s="225"/>
      <c r="V156" s="225"/>
      <c r="W156" s="225"/>
      <c r="X156" s="225"/>
      <c r="Y156" s="225"/>
      <c r="Z156" s="225"/>
      <c r="AA156" s="225"/>
      <c r="AB156" s="225"/>
      <c r="AC156" s="225"/>
      <c r="AD156" s="225"/>
      <c r="AE156" s="225"/>
      <c r="AF156" s="225">
        <v>0.6</v>
      </c>
      <c r="AG156" s="225"/>
      <c r="AH156" s="225">
        <f t="shared" si="14"/>
        <v>1</v>
      </c>
      <c r="AI156" s="170">
        <f t="shared" si="14"/>
        <v>0</v>
      </c>
      <c r="AJ156" s="230" t="s">
        <v>428</v>
      </c>
      <c r="AK156" s="281"/>
      <c r="AL156" s="270"/>
      <c r="AM156" s="229" t="s">
        <v>316</v>
      </c>
      <c r="AN156" s="229" t="s">
        <v>317</v>
      </c>
      <c r="AO156" s="25" t="s">
        <v>318</v>
      </c>
      <c r="AP156" s="25" t="s">
        <v>416</v>
      </c>
      <c r="AQ156" s="185"/>
    </row>
    <row r="157" spans="1:43" s="184" customFormat="1" ht="71.25" hidden="1" x14ac:dyDescent="0.25">
      <c r="A157" s="177" t="s">
        <v>411</v>
      </c>
      <c r="B157" s="178" t="s">
        <v>412</v>
      </c>
      <c r="C157" s="178">
        <v>329</v>
      </c>
      <c r="D157" s="230" t="s">
        <v>413</v>
      </c>
      <c r="E157" s="167" t="s">
        <v>429</v>
      </c>
      <c r="F157" s="168">
        <v>44652</v>
      </c>
      <c r="G157" s="168">
        <v>44925</v>
      </c>
      <c r="H157" s="271"/>
      <c r="I157" s="225">
        <v>0.1</v>
      </c>
      <c r="J157" s="225"/>
      <c r="K157" s="225"/>
      <c r="L157" s="225"/>
      <c r="M157" s="225"/>
      <c r="N157" s="225"/>
      <c r="O157" s="225"/>
      <c r="P157" s="225">
        <v>0.33300000000000002</v>
      </c>
      <c r="Q157" s="225"/>
      <c r="R157" s="225"/>
      <c r="S157" s="225"/>
      <c r="T157" s="225"/>
      <c r="U157" s="225"/>
      <c r="V157" s="225"/>
      <c r="W157" s="225"/>
      <c r="X157" s="225">
        <v>0.33300000000000002</v>
      </c>
      <c r="Y157" s="225"/>
      <c r="Z157" s="225"/>
      <c r="AA157" s="225"/>
      <c r="AB157" s="225"/>
      <c r="AC157" s="225"/>
      <c r="AD157" s="225"/>
      <c r="AE157" s="225"/>
      <c r="AF157" s="225">
        <v>0.33300000000000002</v>
      </c>
      <c r="AG157" s="225"/>
      <c r="AH157" s="225">
        <f t="shared" si="14"/>
        <v>0.99900000000000011</v>
      </c>
      <c r="AI157" s="170">
        <f t="shared" si="14"/>
        <v>0</v>
      </c>
      <c r="AJ157" s="167" t="s">
        <v>430</v>
      </c>
      <c r="AK157" s="281"/>
      <c r="AL157" s="270"/>
      <c r="AM157" s="229" t="s">
        <v>316</v>
      </c>
      <c r="AN157" s="229" t="s">
        <v>317</v>
      </c>
      <c r="AO157" s="25" t="s">
        <v>318</v>
      </c>
      <c r="AP157" s="25" t="s">
        <v>416</v>
      </c>
      <c r="AQ157" s="185"/>
    </row>
    <row r="158" spans="1:43" s="184" customFormat="1" ht="67.5" hidden="1" customHeight="1" x14ac:dyDescent="0.25">
      <c r="A158" s="177" t="s">
        <v>411</v>
      </c>
      <c r="B158" s="178" t="s">
        <v>412</v>
      </c>
      <c r="C158" s="178">
        <v>329</v>
      </c>
      <c r="D158" s="230" t="s">
        <v>413</v>
      </c>
      <c r="E158" s="167" t="s">
        <v>431</v>
      </c>
      <c r="F158" s="168">
        <v>37288</v>
      </c>
      <c r="G158" s="168">
        <v>44650</v>
      </c>
      <c r="H158" s="271"/>
      <c r="I158" s="225">
        <v>0.05</v>
      </c>
      <c r="J158" s="225"/>
      <c r="K158" s="225"/>
      <c r="L158" s="225">
        <v>0.5</v>
      </c>
      <c r="M158" s="225"/>
      <c r="N158" s="225">
        <v>0.5</v>
      </c>
      <c r="O158" s="225"/>
      <c r="P158" s="225"/>
      <c r="Q158" s="225"/>
      <c r="R158" s="225"/>
      <c r="S158" s="225"/>
      <c r="T158" s="225"/>
      <c r="U158" s="225"/>
      <c r="V158" s="225"/>
      <c r="W158" s="225"/>
      <c r="X158" s="225"/>
      <c r="Y158" s="225"/>
      <c r="Z158" s="225"/>
      <c r="AA158" s="225"/>
      <c r="AB158" s="225"/>
      <c r="AC158" s="225"/>
      <c r="AD158" s="225"/>
      <c r="AE158" s="225"/>
      <c r="AF158" s="225"/>
      <c r="AG158" s="225"/>
      <c r="AH158" s="225">
        <f t="shared" si="14"/>
        <v>1</v>
      </c>
      <c r="AI158" s="170">
        <f t="shared" si="14"/>
        <v>0</v>
      </c>
      <c r="AJ158" s="167" t="s">
        <v>432</v>
      </c>
      <c r="AK158" s="281"/>
      <c r="AL158" s="270"/>
      <c r="AM158" s="229" t="s">
        <v>316</v>
      </c>
      <c r="AN158" s="229" t="s">
        <v>317</v>
      </c>
      <c r="AO158" s="25" t="s">
        <v>318</v>
      </c>
      <c r="AP158" s="25" t="s">
        <v>416</v>
      </c>
      <c r="AQ158" s="185"/>
    </row>
    <row r="159" spans="1:43" s="184" customFormat="1" ht="60" hidden="1" customHeight="1" x14ac:dyDescent="0.25">
      <c r="A159" s="177" t="s">
        <v>411</v>
      </c>
      <c r="B159" s="178" t="s">
        <v>412</v>
      </c>
      <c r="C159" s="178">
        <v>329</v>
      </c>
      <c r="D159" s="230" t="s">
        <v>413</v>
      </c>
      <c r="E159" s="167" t="s">
        <v>433</v>
      </c>
      <c r="F159" s="168">
        <v>44621</v>
      </c>
      <c r="G159" s="168">
        <v>44712</v>
      </c>
      <c r="H159" s="271"/>
      <c r="I159" s="225">
        <v>0.05</v>
      </c>
      <c r="J159" s="225"/>
      <c r="K159" s="225"/>
      <c r="L159" s="225"/>
      <c r="M159" s="225"/>
      <c r="N159" s="225">
        <v>0.25</v>
      </c>
      <c r="O159" s="225"/>
      <c r="P159" s="225">
        <v>0.25</v>
      </c>
      <c r="Q159" s="225"/>
      <c r="R159" s="225">
        <v>0.5</v>
      </c>
      <c r="S159" s="225"/>
      <c r="T159" s="225"/>
      <c r="U159" s="225"/>
      <c r="V159" s="225"/>
      <c r="W159" s="225"/>
      <c r="X159" s="225"/>
      <c r="Y159" s="225"/>
      <c r="Z159" s="225"/>
      <c r="AA159" s="225"/>
      <c r="AB159" s="225"/>
      <c r="AC159" s="225"/>
      <c r="AD159" s="225"/>
      <c r="AE159" s="225"/>
      <c r="AF159" s="225"/>
      <c r="AG159" s="225"/>
      <c r="AH159" s="225">
        <f t="shared" si="14"/>
        <v>1</v>
      </c>
      <c r="AI159" s="170">
        <f t="shared" si="14"/>
        <v>0</v>
      </c>
      <c r="AJ159" s="167" t="s">
        <v>434</v>
      </c>
      <c r="AK159" s="281"/>
      <c r="AL159" s="270"/>
      <c r="AM159" s="229" t="s">
        <v>316</v>
      </c>
      <c r="AN159" s="229" t="s">
        <v>317</v>
      </c>
      <c r="AO159" s="25" t="s">
        <v>318</v>
      </c>
      <c r="AP159" s="25" t="s">
        <v>416</v>
      </c>
      <c r="AQ159" s="185"/>
    </row>
    <row r="160" spans="1:43" s="184" customFormat="1" ht="48" hidden="1" customHeight="1" x14ac:dyDescent="0.25">
      <c r="A160" s="177" t="s">
        <v>411</v>
      </c>
      <c r="B160" s="178" t="s">
        <v>412</v>
      </c>
      <c r="C160" s="178">
        <v>329</v>
      </c>
      <c r="D160" s="230" t="s">
        <v>413</v>
      </c>
      <c r="E160" s="167" t="s">
        <v>435</v>
      </c>
      <c r="F160" s="168">
        <v>44593</v>
      </c>
      <c r="G160" s="168">
        <v>44650</v>
      </c>
      <c r="H160" s="271"/>
      <c r="I160" s="225">
        <v>0.05</v>
      </c>
      <c r="J160" s="225"/>
      <c r="K160" s="225"/>
      <c r="L160" s="225">
        <v>0.5</v>
      </c>
      <c r="M160" s="225"/>
      <c r="N160" s="225">
        <v>0.5</v>
      </c>
      <c r="O160" s="225"/>
      <c r="P160" s="225"/>
      <c r="Q160" s="225"/>
      <c r="R160" s="225"/>
      <c r="S160" s="225"/>
      <c r="T160" s="225"/>
      <c r="U160" s="225"/>
      <c r="V160" s="225"/>
      <c r="W160" s="225"/>
      <c r="X160" s="225"/>
      <c r="Y160" s="225"/>
      <c r="Z160" s="225"/>
      <c r="AA160" s="225"/>
      <c r="AB160" s="225"/>
      <c r="AC160" s="225"/>
      <c r="AD160" s="225"/>
      <c r="AE160" s="225"/>
      <c r="AF160" s="225"/>
      <c r="AG160" s="225"/>
      <c r="AH160" s="225">
        <f t="shared" si="14"/>
        <v>1</v>
      </c>
      <c r="AI160" s="170">
        <f t="shared" si="14"/>
        <v>0</v>
      </c>
      <c r="AJ160" s="167" t="s">
        <v>436</v>
      </c>
      <c r="AK160" s="281"/>
      <c r="AL160" s="277"/>
      <c r="AM160" s="229" t="s">
        <v>316</v>
      </c>
      <c r="AN160" s="229" t="s">
        <v>317</v>
      </c>
      <c r="AO160" s="25" t="s">
        <v>318</v>
      </c>
      <c r="AP160" s="25" t="s">
        <v>416</v>
      </c>
      <c r="AQ160" s="185"/>
    </row>
    <row r="161" spans="1:43" s="184" customFormat="1" ht="57" hidden="1" x14ac:dyDescent="0.25">
      <c r="A161" s="177" t="s">
        <v>41</v>
      </c>
      <c r="B161" s="178" t="s">
        <v>437</v>
      </c>
      <c r="C161" s="178">
        <v>424</v>
      </c>
      <c r="D161" s="230" t="s">
        <v>438</v>
      </c>
      <c r="E161" s="230" t="s">
        <v>439</v>
      </c>
      <c r="F161" s="169">
        <v>44593</v>
      </c>
      <c r="G161" s="169">
        <v>44772</v>
      </c>
      <c r="H161" s="271">
        <f>+I161+I162+I163+I164+I166+I167</f>
        <v>1</v>
      </c>
      <c r="I161" s="225">
        <v>0.2</v>
      </c>
      <c r="J161" s="225"/>
      <c r="K161" s="225"/>
      <c r="L161" s="225">
        <v>0.2</v>
      </c>
      <c r="M161" s="225"/>
      <c r="N161" s="225">
        <v>0.2</v>
      </c>
      <c r="O161" s="225"/>
      <c r="P161" s="225">
        <v>0.2</v>
      </c>
      <c r="Q161" s="225"/>
      <c r="R161" s="225">
        <v>0.2</v>
      </c>
      <c r="S161" s="225"/>
      <c r="T161" s="225">
        <v>0.1</v>
      </c>
      <c r="U161" s="225"/>
      <c r="V161" s="225">
        <v>0.1</v>
      </c>
      <c r="W161" s="225"/>
      <c r="X161" s="225"/>
      <c r="Y161" s="225"/>
      <c r="Z161" s="225"/>
      <c r="AA161" s="225"/>
      <c r="AB161" s="225"/>
      <c r="AC161" s="225"/>
      <c r="AD161" s="225"/>
      <c r="AE161" s="225"/>
      <c r="AF161" s="225"/>
      <c r="AG161" s="225"/>
      <c r="AH161" s="225">
        <f>+J161+L161+N161+P161+R161+T161+V161+X161+Z161+AB161+AD161+AF161</f>
        <v>1</v>
      </c>
      <c r="AI161" s="170">
        <f>+K161+M161+O161+Q161+S161+U161+W161+Y161+AA161+AC161+AE161+AG161</f>
        <v>0</v>
      </c>
      <c r="AJ161" s="230" t="s">
        <v>440</v>
      </c>
      <c r="AK161" s="276">
        <v>67</v>
      </c>
      <c r="AL161" s="269">
        <v>4012690000</v>
      </c>
      <c r="AM161" s="229" t="s">
        <v>441</v>
      </c>
      <c r="AN161" s="229" t="s">
        <v>442</v>
      </c>
      <c r="AO161" s="25" t="s">
        <v>443</v>
      </c>
      <c r="AP161" s="25" t="s">
        <v>444</v>
      </c>
      <c r="AQ161" s="185"/>
    </row>
    <row r="162" spans="1:43" s="184" customFormat="1" ht="57" hidden="1" x14ac:dyDescent="0.25">
      <c r="A162" s="177" t="s">
        <v>41</v>
      </c>
      <c r="B162" s="178" t="s">
        <v>437</v>
      </c>
      <c r="C162" s="178">
        <v>424</v>
      </c>
      <c r="D162" s="230" t="s">
        <v>438</v>
      </c>
      <c r="E162" s="230" t="s">
        <v>445</v>
      </c>
      <c r="F162" s="169">
        <v>44593</v>
      </c>
      <c r="G162" s="169">
        <v>44834</v>
      </c>
      <c r="H162" s="271"/>
      <c r="I162" s="225">
        <v>0.05</v>
      </c>
      <c r="J162" s="225"/>
      <c r="K162" s="225"/>
      <c r="L162" s="225">
        <v>0.1</v>
      </c>
      <c r="M162" s="225"/>
      <c r="N162" s="225">
        <v>0.2</v>
      </c>
      <c r="O162" s="225"/>
      <c r="P162" s="225">
        <v>0.2</v>
      </c>
      <c r="Q162" s="225"/>
      <c r="R162" s="225">
        <v>0.2</v>
      </c>
      <c r="S162" s="225"/>
      <c r="T162" s="225">
        <v>0.1</v>
      </c>
      <c r="U162" s="225"/>
      <c r="V162" s="225">
        <v>0.1</v>
      </c>
      <c r="W162" s="225"/>
      <c r="X162" s="225">
        <v>0.1</v>
      </c>
      <c r="Y162" s="225"/>
      <c r="Z162" s="225"/>
      <c r="AA162" s="225"/>
      <c r="AB162" s="225"/>
      <c r="AC162" s="225"/>
      <c r="AD162" s="225"/>
      <c r="AE162" s="225"/>
      <c r="AF162" s="225"/>
      <c r="AG162" s="225"/>
      <c r="AH162" s="225">
        <f>+J162+L162+N162+P162+R162+T162+V162+X162+Z162+AB162+AD162+AF162</f>
        <v>0.99999999999999989</v>
      </c>
      <c r="AI162" s="170">
        <f t="shared" ref="AH162:AI179" si="15">+K162+M162+O162+Q162+S162+U162+W162+Y162+AA162+AC162+AE162+AG162</f>
        <v>0</v>
      </c>
      <c r="AJ162" s="230" t="s">
        <v>446</v>
      </c>
      <c r="AK162" s="276"/>
      <c r="AL162" s="270"/>
      <c r="AM162" s="229" t="s">
        <v>441</v>
      </c>
      <c r="AN162" s="229" t="s">
        <v>442</v>
      </c>
      <c r="AO162" s="25" t="s">
        <v>443</v>
      </c>
      <c r="AP162" s="25" t="s">
        <v>444</v>
      </c>
      <c r="AQ162" s="185"/>
    </row>
    <row r="163" spans="1:43" s="184" customFormat="1" ht="85.5" hidden="1" x14ac:dyDescent="0.25">
      <c r="A163" s="177" t="s">
        <v>41</v>
      </c>
      <c r="B163" s="178" t="s">
        <v>437</v>
      </c>
      <c r="C163" s="178">
        <v>424</v>
      </c>
      <c r="D163" s="230" t="s">
        <v>438</v>
      </c>
      <c r="E163" s="230" t="s">
        <v>447</v>
      </c>
      <c r="F163" s="169">
        <v>44682</v>
      </c>
      <c r="G163" s="169">
        <v>44925</v>
      </c>
      <c r="H163" s="271"/>
      <c r="I163" s="225">
        <v>0.25</v>
      </c>
      <c r="J163" s="225"/>
      <c r="K163" s="225"/>
      <c r="L163" s="225"/>
      <c r="M163" s="225"/>
      <c r="N163" s="225"/>
      <c r="O163" s="225"/>
      <c r="P163" s="225"/>
      <c r="Q163" s="225"/>
      <c r="R163" s="225">
        <v>0.2</v>
      </c>
      <c r="S163" s="225"/>
      <c r="T163" s="225"/>
      <c r="U163" s="225"/>
      <c r="V163" s="225">
        <v>0.2</v>
      </c>
      <c r="W163" s="225"/>
      <c r="X163" s="225">
        <v>0.2</v>
      </c>
      <c r="Y163" s="225"/>
      <c r="Z163" s="225"/>
      <c r="AA163" s="225"/>
      <c r="AB163" s="225">
        <v>0.2</v>
      </c>
      <c r="AC163" s="225"/>
      <c r="AD163" s="225">
        <v>0.1</v>
      </c>
      <c r="AE163" s="225"/>
      <c r="AF163" s="225">
        <v>0.1</v>
      </c>
      <c r="AG163" s="225"/>
      <c r="AH163" s="225">
        <f>+J163+L163+N163+P163+R163+T163+V163+X163+Z163+AB163+AD163+AF163</f>
        <v>1</v>
      </c>
      <c r="AI163" s="170">
        <f t="shared" si="15"/>
        <v>0</v>
      </c>
      <c r="AJ163" s="230" t="s">
        <v>448</v>
      </c>
      <c r="AK163" s="276"/>
      <c r="AL163" s="270"/>
      <c r="AM163" s="229" t="s">
        <v>441</v>
      </c>
      <c r="AN163" s="229" t="s">
        <v>442</v>
      </c>
      <c r="AO163" s="25" t="s">
        <v>443</v>
      </c>
      <c r="AP163" s="25" t="s">
        <v>444</v>
      </c>
      <c r="AQ163" s="185"/>
    </row>
    <row r="164" spans="1:43" s="184" customFormat="1" ht="85.5" hidden="1" x14ac:dyDescent="0.25">
      <c r="A164" s="177" t="s">
        <v>41</v>
      </c>
      <c r="B164" s="178" t="s">
        <v>437</v>
      </c>
      <c r="C164" s="178">
        <v>424</v>
      </c>
      <c r="D164" s="230" t="s">
        <v>438</v>
      </c>
      <c r="E164" s="230" t="s">
        <v>449</v>
      </c>
      <c r="F164" s="169">
        <v>44564</v>
      </c>
      <c r="G164" s="169">
        <v>44925</v>
      </c>
      <c r="H164" s="271"/>
      <c r="I164" s="225">
        <v>0.25</v>
      </c>
      <c r="J164" s="225"/>
      <c r="K164" s="225"/>
      <c r="L164" s="225"/>
      <c r="M164" s="225"/>
      <c r="N164" s="225">
        <v>0.2</v>
      </c>
      <c r="O164" s="225"/>
      <c r="P164" s="225"/>
      <c r="Q164" s="225"/>
      <c r="R164" s="225">
        <v>0.2</v>
      </c>
      <c r="S164" s="225"/>
      <c r="T164" s="225"/>
      <c r="U164" s="225"/>
      <c r="V164" s="225">
        <v>0.2</v>
      </c>
      <c r="W164" s="225"/>
      <c r="X164" s="225"/>
      <c r="Y164" s="225"/>
      <c r="Z164" s="225">
        <v>0.1</v>
      </c>
      <c r="AA164" s="225"/>
      <c r="AB164" s="225">
        <v>0.1</v>
      </c>
      <c r="AC164" s="225"/>
      <c r="AD164" s="225">
        <v>0.1</v>
      </c>
      <c r="AE164" s="225"/>
      <c r="AF164" s="225">
        <v>0.1</v>
      </c>
      <c r="AG164" s="225"/>
      <c r="AH164" s="225">
        <f>+J164+L164+N164+P164+R164+T164+V164+X164+Z164+AB164+AD164+AF164</f>
        <v>1</v>
      </c>
      <c r="AI164" s="170">
        <f t="shared" si="15"/>
        <v>0</v>
      </c>
      <c r="AJ164" s="230" t="s">
        <v>450</v>
      </c>
      <c r="AK164" s="276"/>
      <c r="AL164" s="270"/>
      <c r="AM164" s="229" t="s">
        <v>441</v>
      </c>
      <c r="AN164" s="229" t="s">
        <v>442</v>
      </c>
      <c r="AO164" s="25" t="s">
        <v>443</v>
      </c>
      <c r="AP164" s="25" t="s">
        <v>444</v>
      </c>
      <c r="AQ164" s="185"/>
    </row>
    <row r="165" spans="1:43" s="184" customFormat="1" ht="52.5" customHeight="1" x14ac:dyDescent="0.25">
      <c r="A165" s="69" t="s">
        <v>41</v>
      </c>
      <c r="B165" s="70" t="s">
        <v>437</v>
      </c>
      <c r="C165" s="70">
        <v>424</v>
      </c>
      <c r="D165" s="71" t="s">
        <v>438</v>
      </c>
      <c r="E165" s="71" t="s">
        <v>451</v>
      </c>
      <c r="F165" s="81">
        <v>44776</v>
      </c>
      <c r="G165" s="81">
        <v>44925</v>
      </c>
      <c r="H165" s="271"/>
      <c r="I165" s="68"/>
      <c r="J165" s="68"/>
      <c r="K165" s="68"/>
      <c r="L165" s="68"/>
      <c r="M165" s="68"/>
      <c r="N165" s="68"/>
      <c r="O165" s="68"/>
      <c r="P165" s="68"/>
      <c r="Q165" s="68"/>
      <c r="R165" s="68"/>
      <c r="S165" s="68"/>
      <c r="T165" s="68"/>
      <c r="U165" s="68"/>
      <c r="V165" s="68"/>
      <c r="W165" s="68"/>
      <c r="X165" s="68">
        <v>0.3</v>
      </c>
      <c r="Y165" s="68"/>
      <c r="Z165" s="68">
        <v>0.3</v>
      </c>
      <c r="AA165" s="68"/>
      <c r="AB165" s="68">
        <v>0.2</v>
      </c>
      <c r="AC165" s="68"/>
      <c r="AD165" s="68">
        <v>0.1</v>
      </c>
      <c r="AE165" s="68"/>
      <c r="AF165" s="68">
        <v>0.1</v>
      </c>
      <c r="AG165" s="68"/>
      <c r="AH165" s="68">
        <f>+J165+L165+N165+P165+R165+T165+V165+X165+Z165+AB165+AD165+AF165</f>
        <v>1</v>
      </c>
      <c r="AI165" s="77">
        <f t="shared" si="15"/>
        <v>0</v>
      </c>
      <c r="AJ165" s="71" t="s">
        <v>452</v>
      </c>
      <c r="AK165" s="276"/>
      <c r="AL165" s="270"/>
      <c r="AM165" s="78" t="s">
        <v>441</v>
      </c>
      <c r="AN165" s="78" t="s">
        <v>442</v>
      </c>
      <c r="AO165" s="79" t="s">
        <v>443</v>
      </c>
      <c r="AP165" s="79" t="s">
        <v>444</v>
      </c>
      <c r="AQ165" s="326" t="s">
        <v>1039</v>
      </c>
    </row>
    <row r="166" spans="1:43" s="184" customFormat="1" ht="52.5" customHeight="1" x14ac:dyDescent="0.25">
      <c r="A166" s="91" t="s">
        <v>41</v>
      </c>
      <c r="B166" s="87" t="s">
        <v>437</v>
      </c>
      <c r="C166" s="87">
        <v>424</v>
      </c>
      <c r="D166" s="92" t="s">
        <v>1038</v>
      </c>
      <c r="E166" s="92" t="s">
        <v>451</v>
      </c>
      <c r="F166" s="93">
        <v>44805</v>
      </c>
      <c r="G166" s="93">
        <v>44925</v>
      </c>
      <c r="H166" s="271"/>
      <c r="I166" s="76">
        <v>0.2</v>
      </c>
      <c r="J166" s="76"/>
      <c r="K166" s="76"/>
      <c r="L166" s="76"/>
      <c r="M166" s="76"/>
      <c r="N166" s="76"/>
      <c r="O166" s="76"/>
      <c r="P166" s="76"/>
      <c r="Q166" s="76"/>
      <c r="R166" s="76"/>
      <c r="S166" s="76"/>
      <c r="T166" s="76"/>
      <c r="U166" s="76"/>
      <c r="V166" s="76"/>
      <c r="W166" s="76"/>
      <c r="X166" s="76"/>
      <c r="Y166" s="76"/>
      <c r="Z166" s="76">
        <v>0.3</v>
      </c>
      <c r="AA166" s="76"/>
      <c r="AB166" s="76">
        <v>0.3</v>
      </c>
      <c r="AC166" s="76"/>
      <c r="AD166" s="76">
        <v>0.2</v>
      </c>
      <c r="AE166" s="76"/>
      <c r="AF166" s="76">
        <v>0.2</v>
      </c>
      <c r="AG166" s="76"/>
      <c r="AH166" s="76">
        <f>+J166+L166+N166+P166+R166+T166+V166+X166+Z166+AB166+AD166+AF166</f>
        <v>1</v>
      </c>
      <c r="AI166" s="85">
        <f t="shared" ref="AI166" si="16">+K166+M166+O166+Q166+S166+U166+W166+Y166+AA166+AC166+AE166+AG166</f>
        <v>0</v>
      </c>
      <c r="AJ166" s="92" t="s">
        <v>452</v>
      </c>
      <c r="AK166" s="276"/>
      <c r="AL166" s="270"/>
      <c r="AM166" s="88" t="s">
        <v>441</v>
      </c>
      <c r="AN166" s="88" t="s">
        <v>442</v>
      </c>
      <c r="AO166" s="89" t="s">
        <v>443</v>
      </c>
      <c r="AP166" s="89" t="s">
        <v>444</v>
      </c>
      <c r="AQ166" s="327"/>
    </row>
    <row r="167" spans="1:43" s="184" customFormat="1" ht="128.25" hidden="1" customHeight="1" x14ac:dyDescent="0.25">
      <c r="A167" s="177" t="s">
        <v>41</v>
      </c>
      <c r="B167" s="178" t="s">
        <v>437</v>
      </c>
      <c r="C167" s="178">
        <v>424</v>
      </c>
      <c r="D167" s="230" t="s">
        <v>438</v>
      </c>
      <c r="E167" s="230" t="s">
        <v>453</v>
      </c>
      <c r="F167" s="169">
        <v>44866</v>
      </c>
      <c r="G167" s="169">
        <v>44925</v>
      </c>
      <c r="H167" s="271"/>
      <c r="I167" s="225">
        <v>0.05</v>
      </c>
      <c r="J167" s="225"/>
      <c r="K167" s="225"/>
      <c r="L167" s="225"/>
      <c r="M167" s="225"/>
      <c r="N167" s="225"/>
      <c r="O167" s="225"/>
      <c r="P167" s="225"/>
      <c r="Q167" s="225"/>
      <c r="R167" s="225"/>
      <c r="S167" s="225"/>
      <c r="T167" s="225"/>
      <c r="U167" s="225"/>
      <c r="V167" s="225"/>
      <c r="W167" s="225"/>
      <c r="X167" s="225"/>
      <c r="Y167" s="225"/>
      <c r="Z167" s="225"/>
      <c r="AA167" s="225"/>
      <c r="AB167" s="225"/>
      <c r="AC167" s="225"/>
      <c r="AD167" s="225">
        <v>0.5</v>
      </c>
      <c r="AE167" s="225"/>
      <c r="AF167" s="225">
        <v>0.5</v>
      </c>
      <c r="AG167" s="225"/>
      <c r="AH167" s="225">
        <f>+J167+L167+N167+P167+R167+T167+V167+X167+Z167+AB167+AD167+AF167</f>
        <v>1</v>
      </c>
      <c r="AI167" s="170">
        <f t="shared" si="15"/>
        <v>0</v>
      </c>
      <c r="AJ167" s="230" t="s">
        <v>454</v>
      </c>
      <c r="AK167" s="276"/>
      <c r="AL167" s="270"/>
      <c r="AM167" s="229" t="s">
        <v>441</v>
      </c>
      <c r="AN167" s="229" t="s">
        <v>442</v>
      </c>
      <c r="AO167" s="25" t="s">
        <v>443</v>
      </c>
      <c r="AP167" s="25" t="s">
        <v>444</v>
      </c>
      <c r="AQ167" s="185"/>
    </row>
    <row r="168" spans="1:43" s="184" customFormat="1" ht="57" hidden="1" x14ac:dyDescent="0.25">
      <c r="A168" s="177" t="s">
        <v>41</v>
      </c>
      <c r="B168" s="178" t="s">
        <v>437</v>
      </c>
      <c r="C168" s="178">
        <v>424</v>
      </c>
      <c r="D168" s="230" t="s">
        <v>455</v>
      </c>
      <c r="E168" s="230" t="s">
        <v>456</v>
      </c>
      <c r="F168" s="169">
        <v>44593</v>
      </c>
      <c r="G168" s="169">
        <v>44834</v>
      </c>
      <c r="H168" s="271">
        <f>+I168+I169+I170+I171+I173+I174</f>
        <v>1</v>
      </c>
      <c r="I168" s="225">
        <v>0.2</v>
      </c>
      <c r="J168" s="225"/>
      <c r="K168" s="225"/>
      <c r="L168" s="225">
        <v>0.1</v>
      </c>
      <c r="M168" s="225"/>
      <c r="N168" s="225">
        <v>0.2</v>
      </c>
      <c r="O168" s="225"/>
      <c r="P168" s="225">
        <v>0.2</v>
      </c>
      <c r="Q168" s="225"/>
      <c r="R168" s="225">
        <v>0.2</v>
      </c>
      <c r="S168" s="225"/>
      <c r="T168" s="225">
        <v>0.1</v>
      </c>
      <c r="U168" s="225"/>
      <c r="V168" s="225">
        <v>0.1</v>
      </c>
      <c r="W168" s="225"/>
      <c r="X168" s="225">
        <v>0.1</v>
      </c>
      <c r="Y168" s="225"/>
      <c r="Z168" s="225"/>
      <c r="AA168" s="225"/>
      <c r="AB168" s="225"/>
      <c r="AC168" s="225"/>
      <c r="AD168" s="225"/>
      <c r="AE168" s="225"/>
      <c r="AF168" s="225"/>
      <c r="AG168" s="225"/>
      <c r="AH168" s="225">
        <f t="shared" si="15"/>
        <v>0.99999999999999989</v>
      </c>
      <c r="AI168" s="170">
        <f t="shared" si="15"/>
        <v>0</v>
      </c>
      <c r="AJ168" s="230" t="s">
        <v>440</v>
      </c>
      <c r="AK168" s="276">
        <v>162</v>
      </c>
      <c r="AL168" s="270"/>
      <c r="AM168" s="229" t="s">
        <v>441</v>
      </c>
      <c r="AN168" s="229" t="s">
        <v>442</v>
      </c>
      <c r="AO168" s="25" t="s">
        <v>443</v>
      </c>
      <c r="AP168" s="25" t="s">
        <v>444</v>
      </c>
      <c r="AQ168" s="185"/>
    </row>
    <row r="169" spans="1:43" s="184" customFormat="1" ht="42.75" hidden="1" x14ac:dyDescent="0.25">
      <c r="A169" s="177" t="s">
        <v>41</v>
      </c>
      <c r="B169" s="178" t="s">
        <v>437</v>
      </c>
      <c r="C169" s="178">
        <v>424</v>
      </c>
      <c r="D169" s="230" t="s">
        <v>455</v>
      </c>
      <c r="E169" s="230" t="s">
        <v>457</v>
      </c>
      <c r="F169" s="169">
        <v>44593</v>
      </c>
      <c r="G169" s="169">
        <v>44834</v>
      </c>
      <c r="H169" s="271"/>
      <c r="I169" s="225">
        <v>0.05</v>
      </c>
      <c r="J169" s="225"/>
      <c r="K169" s="225"/>
      <c r="L169" s="225">
        <v>0.1</v>
      </c>
      <c r="M169" s="225"/>
      <c r="N169" s="225">
        <v>0.1</v>
      </c>
      <c r="O169" s="225"/>
      <c r="P169" s="225">
        <v>0.2</v>
      </c>
      <c r="Q169" s="225"/>
      <c r="R169" s="225">
        <v>0.2</v>
      </c>
      <c r="S169" s="225"/>
      <c r="T169" s="225">
        <v>0.2</v>
      </c>
      <c r="U169" s="225"/>
      <c r="V169" s="225">
        <v>0.1</v>
      </c>
      <c r="W169" s="225"/>
      <c r="X169" s="225">
        <v>0.1</v>
      </c>
      <c r="Y169" s="225"/>
      <c r="Z169" s="225"/>
      <c r="AA169" s="225"/>
      <c r="AB169" s="225"/>
      <c r="AC169" s="225"/>
      <c r="AD169" s="225"/>
      <c r="AE169" s="225"/>
      <c r="AF169" s="225"/>
      <c r="AG169" s="225"/>
      <c r="AH169" s="225">
        <f t="shared" si="15"/>
        <v>1</v>
      </c>
      <c r="AI169" s="170">
        <f t="shared" si="15"/>
        <v>0</v>
      </c>
      <c r="AJ169" s="230" t="s">
        <v>458</v>
      </c>
      <c r="AK169" s="276"/>
      <c r="AL169" s="270"/>
      <c r="AM169" s="229" t="s">
        <v>441</v>
      </c>
      <c r="AN169" s="229" t="s">
        <v>442</v>
      </c>
      <c r="AO169" s="25" t="s">
        <v>443</v>
      </c>
      <c r="AP169" s="25" t="s">
        <v>444</v>
      </c>
      <c r="AQ169" s="185"/>
    </row>
    <row r="170" spans="1:43" s="184" customFormat="1" ht="71.25" hidden="1" x14ac:dyDescent="0.25">
      <c r="A170" s="177" t="s">
        <v>41</v>
      </c>
      <c r="B170" s="178" t="s">
        <v>437</v>
      </c>
      <c r="C170" s="178">
        <v>424</v>
      </c>
      <c r="D170" s="230" t="s">
        <v>455</v>
      </c>
      <c r="E170" s="230" t="s">
        <v>964</v>
      </c>
      <c r="F170" s="169">
        <v>44682</v>
      </c>
      <c r="G170" s="169">
        <v>44925</v>
      </c>
      <c r="H170" s="271"/>
      <c r="I170" s="225">
        <v>0.25</v>
      </c>
      <c r="J170" s="225"/>
      <c r="K170" s="225"/>
      <c r="L170" s="225"/>
      <c r="M170" s="225"/>
      <c r="N170" s="225"/>
      <c r="O170" s="225"/>
      <c r="P170" s="225"/>
      <c r="Q170" s="225"/>
      <c r="R170" s="225">
        <v>0.1</v>
      </c>
      <c r="S170" s="225"/>
      <c r="T170" s="225"/>
      <c r="U170" s="225"/>
      <c r="V170" s="225">
        <v>0.2</v>
      </c>
      <c r="W170" s="225"/>
      <c r="X170" s="225">
        <v>0.2</v>
      </c>
      <c r="Y170" s="225"/>
      <c r="Z170" s="225">
        <v>0.2</v>
      </c>
      <c r="AA170" s="225"/>
      <c r="AB170" s="225">
        <v>0.1</v>
      </c>
      <c r="AC170" s="225"/>
      <c r="AD170" s="225">
        <v>0.1</v>
      </c>
      <c r="AE170" s="225"/>
      <c r="AF170" s="225">
        <v>0.1</v>
      </c>
      <c r="AG170" s="225"/>
      <c r="AH170" s="225">
        <f t="shared" si="15"/>
        <v>0.99999999999999989</v>
      </c>
      <c r="AI170" s="170">
        <f t="shared" si="15"/>
        <v>0</v>
      </c>
      <c r="AJ170" s="230" t="s">
        <v>460</v>
      </c>
      <c r="AK170" s="276"/>
      <c r="AL170" s="270"/>
      <c r="AM170" s="229" t="s">
        <v>441</v>
      </c>
      <c r="AN170" s="229" t="s">
        <v>442</v>
      </c>
      <c r="AO170" s="25" t="s">
        <v>443</v>
      </c>
      <c r="AP170" s="25" t="s">
        <v>444</v>
      </c>
      <c r="AQ170" s="185"/>
    </row>
    <row r="171" spans="1:43" s="184" customFormat="1" ht="71.25" hidden="1" x14ac:dyDescent="0.25">
      <c r="A171" s="177" t="s">
        <v>41</v>
      </c>
      <c r="B171" s="178" t="s">
        <v>437</v>
      </c>
      <c r="C171" s="178">
        <v>424</v>
      </c>
      <c r="D171" s="230" t="s">
        <v>455</v>
      </c>
      <c r="E171" s="230" t="s">
        <v>461</v>
      </c>
      <c r="F171" s="169">
        <v>44654</v>
      </c>
      <c r="G171" s="169">
        <v>44925</v>
      </c>
      <c r="H171" s="271"/>
      <c r="I171" s="225">
        <v>0.25</v>
      </c>
      <c r="J171" s="225"/>
      <c r="K171" s="225"/>
      <c r="L171" s="225"/>
      <c r="M171" s="225"/>
      <c r="N171" s="225"/>
      <c r="O171" s="225"/>
      <c r="P171" s="225">
        <v>0.1</v>
      </c>
      <c r="Q171" s="225"/>
      <c r="R171" s="225">
        <v>0.1</v>
      </c>
      <c r="S171" s="225"/>
      <c r="T171" s="225">
        <v>0.1</v>
      </c>
      <c r="U171" s="225"/>
      <c r="V171" s="225">
        <v>0.1</v>
      </c>
      <c r="W171" s="225"/>
      <c r="X171" s="225">
        <v>0.2</v>
      </c>
      <c r="Y171" s="225"/>
      <c r="Z171" s="225">
        <v>0.1</v>
      </c>
      <c r="AA171" s="225"/>
      <c r="AB171" s="225">
        <v>0.1</v>
      </c>
      <c r="AC171" s="225"/>
      <c r="AD171" s="225">
        <v>0.1</v>
      </c>
      <c r="AE171" s="225"/>
      <c r="AF171" s="225">
        <v>0.1</v>
      </c>
      <c r="AG171" s="225"/>
      <c r="AH171" s="225">
        <f t="shared" si="15"/>
        <v>1</v>
      </c>
      <c r="AI171" s="170">
        <f t="shared" si="15"/>
        <v>0</v>
      </c>
      <c r="AJ171" s="230" t="s">
        <v>462</v>
      </c>
      <c r="AK171" s="276"/>
      <c r="AL171" s="270"/>
      <c r="AM171" s="229" t="s">
        <v>441</v>
      </c>
      <c r="AN171" s="229" t="s">
        <v>442</v>
      </c>
      <c r="AO171" s="25" t="s">
        <v>443</v>
      </c>
      <c r="AP171" s="25" t="s">
        <v>444</v>
      </c>
      <c r="AQ171" s="185"/>
    </row>
    <row r="172" spans="1:43" s="184" customFormat="1" ht="42.75" x14ac:dyDescent="0.25">
      <c r="A172" s="69" t="s">
        <v>41</v>
      </c>
      <c r="B172" s="70" t="s">
        <v>437</v>
      </c>
      <c r="C172" s="70">
        <v>424</v>
      </c>
      <c r="D172" s="71" t="s">
        <v>455</v>
      </c>
      <c r="E172" s="71" t="s">
        <v>463</v>
      </c>
      <c r="F172" s="81">
        <v>44564</v>
      </c>
      <c r="G172" s="81">
        <v>44834</v>
      </c>
      <c r="H172" s="271"/>
      <c r="I172" s="68"/>
      <c r="J172" s="68"/>
      <c r="K172" s="68"/>
      <c r="L172" s="68">
        <v>0.2</v>
      </c>
      <c r="M172" s="68"/>
      <c r="N172" s="68"/>
      <c r="O172" s="68"/>
      <c r="P172" s="68"/>
      <c r="Q172" s="68"/>
      <c r="R172" s="68"/>
      <c r="S172" s="68"/>
      <c r="T172" s="68"/>
      <c r="U172" s="68"/>
      <c r="V172" s="68"/>
      <c r="W172" s="68"/>
      <c r="X172" s="68">
        <v>0.1</v>
      </c>
      <c r="Y172" s="68"/>
      <c r="Z172" s="68">
        <v>0.3</v>
      </c>
      <c r="AA172" s="68"/>
      <c r="AB172" s="68">
        <v>0.2</v>
      </c>
      <c r="AC172" s="68"/>
      <c r="AD172" s="68">
        <v>0.1</v>
      </c>
      <c r="AE172" s="68"/>
      <c r="AF172" s="68">
        <v>0.1</v>
      </c>
      <c r="AG172" s="68"/>
      <c r="AH172" s="68">
        <f>+J172+L172+N172+P172+R172+T172+V172+X172+Z172+AB172+AD172+AF172</f>
        <v>1</v>
      </c>
      <c r="AI172" s="77">
        <f t="shared" si="15"/>
        <v>0</v>
      </c>
      <c r="AJ172" s="71" t="s">
        <v>464</v>
      </c>
      <c r="AK172" s="276"/>
      <c r="AL172" s="270"/>
      <c r="AM172" s="78" t="s">
        <v>441</v>
      </c>
      <c r="AN172" s="78" t="s">
        <v>442</v>
      </c>
      <c r="AO172" s="79" t="s">
        <v>443</v>
      </c>
      <c r="AP172" s="79" t="s">
        <v>444</v>
      </c>
      <c r="AQ172" s="326" t="s">
        <v>1041</v>
      </c>
    </row>
    <row r="173" spans="1:43" s="184" customFormat="1" ht="42.75" x14ac:dyDescent="0.25">
      <c r="A173" s="91" t="s">
        <v>41</v>
      </c>
      <c r="B173" s="87" t="s">
        <v>437</v>
      </c>
      <c r="C173" s="87">
        <v>424</v>
      </c>
      <c r="D173" s="92" t="s">
        <v>1040</v>
      </c>
      <c r="E173" s="92" t="s">
        <v>463</v>
      </c>
      <c r="F173" s="93">
        <v>44564</v>
      </c>
      <c r="G173" s="93">
        <v>44926</v>
      </c>
      <c r="H173" s="271"/>
      <c r="I173" s="76">
        <v>0.2</v>
      </c>
      <c r="J173" s="76"/>
      <c r="K173" s="76"/>
      <c r="L173" s="76">
        <v>0.2</v>
      </c>
      <c r="M173" s="76"/>
      <c r="N173" s="76"/>
      <c r="O173" s="76"/>
      <c r="P173" s="76"/>
      <c r="Q173" s="76"/>
      <c r="R173" s="76"/>
      <c r="S173" s="76"/>
      <c r="T173" s="76"/>
      <c r="U173" s="76"/>
      <c r="V173" s="76"/>
      <c r="W173" s="76"/>
      <c r="X173" s="76"/>
      <c r="Y173" s="76"/>
      <c r="Z173" s="76">
        <v>0.3</v>
      </c>
      <c r="AA173" s="76"/>
      <c r="AB173" s="76">
        <v>0.3</v>
      </c>
      <c r="AC173" s="76"/>
      <c r="AD173" s="76">
        <v>0.1</v>
      </c>
      <c r="AE173" s="76"/>
      <c r="AF173" s="76">
        <v>0.1</v>
      </c>
      <c r="AG173" s="76"/>
      <c r="AH173" s="76">
        <f>+J173+L173+N173+P173+R173+T173+V173+X173+Z173+AB173+AD173+AF173</f>
        <v>1</v>
      </c>
      <c r="AI173" s="85">
        <f t="shared" ref="AI173" si="17">+K173+M173+O173+Q173+S173+U173+W173+Y173+AA173+AC173+AE173+AG173</f>
        <v>0</v>
      </c>
      <c r="AJ173" s="92" t="s">
        <v>464</v>
      </c>
      <c r="AK173" s="276"/>
      <c r="AL173" s="270"/>
      <c r="AM173" s="88" t="s">
        <v>441</v>
      </c>
      <c r="AN173" s="88" t="s">
        <v>442</v>
      </c>
      <c r="AO173" s="89" t="s">
        <v>443</v>
      </c>
      <c r="AP173" s="89" t="s">
        <v>444</v>
      </c>
      <c r="AQ173" s="327"/>
    </row>
    <row r="174" spans="1:43" s="184" customFormat="1" ht="132.75" hidden="1" customHeight="1" x14ac:dyDescent="0.25">
      <c r="A174" s="177" t="s">
        <v>41</v>
      </c>
      <c r="B174" s="178" t="s">
        <v>437</v>
      </c>
      <c r="C174" s="178">
        <v>424</v>
      </c>
      <c r="D174" s="230" t="s">
        <v>455</v>
      </c>
      <c r="E174" s="230" t="s">
        <v>465</v>
      </c>
      <c r="F174" s="169">
        <v>44743</v>
      </c>
      <c r="G174" s="169">
        <v>44925</v>
      </c>
      <c r="H174" s="271"/>
      <c r="I174" s="225">
        <v>0.05</v>
      </c>
      <c r="J174" s="225"/>
      <c r="K174" s="225"/>
      <c r="L174" s="225"/>
      <c r="M174" s="225"/>
      <c r="N174" s="225"/>
      <c r="O174" s="225"/>
      <c r="P174" s="225"/>
      <c r="Q174" s="225"/>
      <c r="R174" s="225"/>
      <c r="S174" s="225"/>
      <c r="T174" s="225"/>
      <c r="U174" s="225"/>
      <c r="V174" s="225">
        <v>0.2</v>
      </c>
      <c r="W174" s="225"/>
      <c r="X174" s="225"/>
      <c r="Y174" s="225"/>
      <c r="Z174" s="225"/>
      <c r="AA174" s="225"/>
      <c r="AB174" s="225"/>
      <c r="AC174" s="225"/>
      <c r="AD174" s="225">
        <v>0.5</v>
      </c>
      <c r="AE174" s="225"/>
      <c r="AF174" s="225">
        <v>0.3</v>
      </c>
      <c r="AG174" s="225"/>
      <c r="AH174" s="225">
        <f t="shared" si="15"/>
        <v>1</v>
      </c>
      <c r="AI174" s="170">
        <f t="shared" si="15"/>
        <v>0</v>
      </c>
      <c r="AJ174" s="230" t="s">
        <v>454</v>
      </c>
      <c r="AK174" s="276"/>
      <c r="AL174" s="277"/>
      <c r="AM174" s="229" t="s">
        <v>441</v>
      </c>
      <c r="AN174" s="229" t="s">
        <v>442</v>
      </c>
      <c r="AO174" s="25" t="s">
        <v>443</v>
      </c>
      <c r="AP174" s="25" t="s">
        <v>444</v>
      </c>
      <c r="AQ174" s="185"/>
    </row>
    <row r="175" spans="1:43" s="184" customFormat="1" ht="115.5" hidden="1" customHeight="1" x14ac:dyDescent="0.25">
      <c r="A175" s="177" t="s">
        <v>41</v>
      </c>
      <c r="B175" s="178" t="s">
        <v>437</v>
      </c>
      <c r="C175" s="178">
        <v>415</v>
      </c>
      <c r="D175" s="234" t="s">
        <v>466</v>
      </c>
      <c r="E175" s="230" t="s">
        <v>467</v>
      </c>
      <c r="F175" s="169">
        <v>44593</v>
      </c>
      <c r="G175" s="169">
        <v>44712</v>
      </c>
      <c r="H175" s="271">
        <f>+I175+I176+I177+I178</f>
        <v>1</v>
      </c>
      <c r="I175" s="225">
        <v>0.4</v>
      </c>
      <c r="J175" s="225"/>
      <c r="K175" s="225"/>
      <c r="L175" s="225">
        <v>0.3</v>
      </c>
      <c r="M175" s="225"/>
      <c r="N175" s="225">
        <v>0.3</v>
      </c>
      <c r="O175" s="225"/>
      <c r="P175" s="225">
        <v>0.3</v>
      </c>
      <c r="Q175" s="225"/>
      <c r="R175" s="225">
        <v>0.1</v>
      </c>
      <c r="S175" s="225"/>
      <c r="T175" s="225"/>
      <c r="U175" s="225"/>
      <c r="V175" s="225"/>
      <c r="W175" s="225"/>
      <c r="X175" s="225"/>
      <c r="Y175" s="225"/>
      <c r="Z175" s="225"/>
      <c r="AA175" s="225"/>
      <c r="AB175" s="225"/>
      <c r="AC175" s="225"/>
      <c r="AD175" s="225"/>
      <c r="AE175" s="225"/>
      <c r="AF175" s="225"/>
      <c r="AG175" s="225"/>
      <c r="AH175" s="225">
        <f t="shared" si="15"/>
        <v>0.99999999999999989</v>
      </c>
      <c r="AI175" s="170">
        <f t="shared" si="15"/>
        <v>0</v>
      </c>
      <c r="AJ175" s="230" t="s">
        <v>468</v>
      </c>
      <c r="AK175" s="284">
        <v>0.3</v>
      </c>
      <c r="AL175" s="286">
        <v>194710000</v>
      </c>
      <c r="AM175" s="229" t="s">
        <v>441</v>
      </c>
      <c r="AN175" s="229" t="s">
        <v>442</v>
      </c>
      <c r="AO175" s="25" t="s">
        <v>443</v>
      </c>
      <c r="AP175" s="25" t="s">
        <v>444</v>
      </c>
      <c r="AQ175" s="185"/>
    </row>
    <row r="176" spans="1:43" s="184" customFormat="1" ht="42.75" hidden="1" x14ac:dyDescent="0.25">
      <c r="A176" s="177" t="s">
        <v>41</v>
      </c>
      <c r="B176" s="178" t="s">
        <v>437</v>
      </c>
      <c r="C176" s="178">
        <v>415</v>
      </c>
      <c r="D176" s="230" t="s">
        <v>469</v>
      </c>
      <c r="E176" s="230" t="s">
        <v>470</v>
      </c>
      <c r="F176" s="169">
        <v>44682</v>
      </c>
      <c r="G176" s="169">
        <v>44926</v>
      </c>
      <c r="H176" s="271"/>
      <c r="I176" s="225">
        <v>0.4</v>
      </c>
      <c r="J176" s="225"/>
      <c r="K176" s="225"/>
      <c r="L176" s="225"/>
      <c r="M176" s="225"/>
      <c r="N176" s="225"/>
      <c r="O176" s="225"/>
      <c r="P176" s="225"/>
      <c r="Q176" s="225"/>
      <c r="R176" s="225">
        <v>0.1</v>
      </c>
      <c r="S176" s="225"/>
      <c r="T176" s="225">
        <v>0.1</v>
      </c>
      <c r="U176" s="225"/>
      <c r="V176" s="225">
        <v>0.1</v>
      </c>
      <c r="W176" s="225"/>
      <c r="X176" s="225">
        <v>0.1</v>
      </c>
      <c r="Y176" s="225"/>
      <c r="Z176" s="225">
        <v>0.15</v>
      </c>
      <c r="AA176" s="225"/>
      <c r="AB176" s="225">
        <v>0.15</v>
      </c>
      <c r="AC176" s="225"/>
      <c r="AD176" s="225">
        <v>0.15</v>
      </c>
      <c r="AE176" s="225"/>
      <c r="AF176" s="225">
        <v>0.15</v>
      </c>
      <c r="AG176" s="225"/>
      <c r="AH176" s="225">
        <f t="shared" si="15"/>
        <v>1</v>
      </c>
      <c r="AI176" s="170">
        <f t="shared" si="15"/>
        <v>0</v>
      </c>
      <c r="AJ176" s="230" t="s">
        <v>471</v>
      </c>
      <c r="AK176" s="285"/>
      <c r="AL176" s="287"/>
      <c r="AM176" s="229" t="s">
        <v>441</v>
      </c>
      <c r="AN176" s="229" t="s">
        <v>442</v>
      </c>
      <c r="AO176" s="25" t="s">
        <v>443</v>
      </c>
      <c r="AP176" s="25" t="s">
        <v>444</v>
      </c>
      <c r="AQ176" s="185"/>
    </row>
    <row r="177" spans="1:43" s="184" customFormat="1" ht="42.75" hidden="1" x14ac:dyDescent="0.25">
      <c r="A177" s="177" t="s">
        <v>41</v>
      </c>
      <c r="B177" s="178" t="s">
        <v>437</v>
      </c>
      <c r="C177" s="178">
        <v>415</v>
      </c>
      <c r="D177" s="230" t="s">
        <v>469</v>
      </c>
      <c r="E177" s="230" t="s">
        <v>472</v>
      </c>
      <c r="F177" s="169">
        <v>44835</v>
      </c>
      <c r="G177" s="169">
        <v>44865</v>
      </c>
      <c r="H177" s="271"/>
      <c r="I177" s="225">
        <v>0.05</v>
      </c>
      <c r="J177" s="225"/>
      <c r="K177" s="225"/>
      <c r="L177" s="225"/>
      <c r="M177" s="225"/>
      <c r="N177" s="225"/>
      <c r="O177" s="225"/>
      <c r="P177" s="225"/>
      <c r="Q177" s="225"/>
      <c r="R177" s="225"/>
      <c r="S177" s="225"/>
      <c r="T177" s="225"/>
      <c r="U177" s="225"/>
      <c r="V177" s="225"/>
      <c r="W177" s="225"/>
      <c r="X177" s="225"/>
      <c r="Y177" s="225"/>
      <c r="Z177" s="225"/>
      <c r="AA177" s="225"/>
      <c r="AB177" s="225">
        <v>1</v>
      </c>
      <c r="AC177" s="225"/>
      <c r="AD177" s="225"/>
      <c r="AE177" s="225"/>
      <c r="AF177" s="225"/>
      <c r="AG177" s="225"/>
      <c r="AH177" s="225">
        <f t="shared" si="15"/>
        <v>1</v>
      </c>
      <c r="AI177" s="170">
        <f t="shared" si="15"/>
        <v>0</v>
      </c>
      <c r="AJ177" s="230" t="s">
        <v>473</v>
      </c>
      <c r="AK177" s="285"/>
      <c r="AL177" s="287"/>
      <c r="AM177" s="229" t="s">
        <v>441</v>
      </c>
      <c r="AN177" s="229" t="s">
        <v>442</v>
      </c>
      <c r="AO177" s="25" t="s">
        <v>443</v>
      </c>
      <c r="AP177" s="25" t="s">
        <v>444</v>
      </c>
      <c r="AQ177" s="185"/>
    </row>
    <row r="178" spans="1:43" s="184" customFormat="1" ht="42.75" hidden="1" x14ac:dyDescent="0.25">
      <c r="A178" s="177" t="s">
        <v>41</v>
      </c>
      <c r="B178" s="178" t="s">
        <v>437</v>
      </c>
      <c r="C178" s="178">
        <v>415</v>
      </c>
      <c r="D178" s="230" t="s">
        <v>469</v>
      </c>
      <c r="E178" s="230" t="s">
        <v>474</v>
      </c>
      <c r="F178" s="169">
        <v>44866</v>
      </c>
      <c r="G178" s="169">
        <v>44925</v>
      </c>
      <c r="H178" s="271"/>
      <c r="I178" s="225">
        <v>0.15</v>
      </c>
      <c r="J178" s="225"/>
      <c r="K178" s="225"/>
      <c r="L178" s="225"/>
      <c r="M178" s="225"/>
      <c r="N178" s="225"/>
      <c r="O178" s="225"/>
      <c r="P178" s="225"/>
      <c r="Q178" s="225"/>
      <c r="R178" s="225"/>
      <c r="S178" s="225"/>
      <c r="T178" s="225"/>
      <c r="U178" s="225"/>
      <c r="V178" s="225"/>
      <c r="W178" s="225"/>
      <c r="X178" s="225"/>
      <c r="Y178" s="225"/>
      <c r="Z178" s="225"/>
      <c r="AA178" s="225"/>
      <c r="AB178" s="225"/>
      <c r="AC178" s="225"/>
      <c r="AD178" s="225">
        <v>0.5</v>
      </c>
      <c r="AE178" s="225"/>
      <c r="AF178" s="225">
        <v>0.5</v>
      </c>
      <c r="AG178" s="225"/>
      <c r="AH178" s="225">
        <f t="shared" si="15"/>
        <v>1</v>
      </c>
      <c r="AI178" s="170">
        <f t="shared" si="15"/>
        <v>0</v>
      </c>
      <c r="AJ178" s="230" t="s">
        <v>475</v>
      </c>
      <c r="AK178" s="285"/>
      <c r="AL178" s="288"/>
      <c r="AM178" s="229" t="s">
        <v>441</v>
      </c>
      <c r="AN178" s="229" t="s">
        <v>442</v>
      </c>
      <c r="AO178" s="25" t="s">
        <v>443</v>
      </c>
      <c r="AP178" s="25" t="s">
        <v>444</v>
      </c>
      <c r="AQ178" s="185"/>
    </row>
    <row r="179" spans="1:43" s="184" customFormat="1" ht="85.5" hidden="1" x14ac:dyDescent="0.25">
      <c r="A179" s="177" t="s">
        <v>41</v>
      </c>
      <c r="B179" s="178" t="s">
        <v>437</v>
      </c>
      <c r="C179" s="178">
        <v>420</v>
      </c>
      <c r="D179" s="230" t="s">
        <v>476</v>
      </c>
      <c r="E179" s="230" t="s">
        <v>477</v>
      </c>
      <c r="F179" s="169">
        <v>44562</v>
      </c>
      <c r="G179" s="169">
        <v>44925</v>
      </c>
      <c r="H179" s="271">
        <f>+I179+I180+I181+I182+I183</f>
        <v>1</v>
      </c>
      <c r="I179" s="225">
        <v>0.2</v>
      </c>
      <c r="J179" s="225"/>
      <c r="K179" s="225"/>
      <c r="L179" s="225">
        <v>0.1</v>
      </c>
      <c r="M179" s="225"/>
      <c r="N179" s="225"/>
      <c r="O179" s="225"/>
      <c r="P179" s="225"/>
      <c r="Q179" s="225"/>
      <c r="R179" s="225">
        <v>0.3</v>
      </c>
      <c r="S179" s="225"/>
      <c r="T179" s="225"/>
      <c r="U179" s="225"/>
      <c r="V179" s="225"/>
      <c r="W179" s="225"/>
      <c r="X179" s="225">
        <v>0.4</v>
      </c>
      <c r="Y179" s="225"/>
      <c r="Z179" s="225"/>
      <c r="AA179" s="225"/>
      <c r="AB179" s="225"/>
      <c r="AC179" s="225"/>
      <c r="AD179" s="225">
        <v>0.1</v>
      </c>
      <c r="AE179" s="225"/>
      <c r="AF179" s="225">
        <v>0.1</v>
      </c>
      <c r="AG179" s="225"/>
      <c r="AH179" s="225">
        <f t="shared" si="15"/>
        <v>1</v>
      </c>
      <c r="AI179" s="170">
        <f t="shared" si="15"/>
        <v>0</v>
      </c>
      <c r="AJ179" s="230" t="s">
        <v>478</v>
      </c>
      <c r="AK179" s="284">
        <v>0.3</v>
      </c>
      <c r="AL179" s="286">
        <v>457450000</v>
      </c>
      <c r="AM179" s="229" t="s">
        <v>441</v>
      </c>
      <c r="AN179" s="229" t="s">
        <v>442</v>
      </c>
      <c r="AO179" s="25" t="s">
        <v>443</v>
      </c>
      <c r="AP179" s="25" t="s">
        <v>444</v>
      </c>
      <c r="AQ179" s="185"/>
    </row>
    <row r="180" spans="1:43" s="184" customFormat="1" ht="106.5" hidden="1" customHeight="1" x14ac:dyDescent="0.25">
      <c r="A180" s="177" t="s">
        <v>41</v>
      </c>
      <c r="B180" s="178" t="s">
        <v>437</v>
      </c>
      <c r="C180" s="178">
        <v>420</v>
      </c>
      <c r="D180" s="230" t="s">
        <v>476</v>
      </c>
      <c r="E180" s="230" t="s">
        <v>479</v>
      </c>
      <c r="F180" s="169">
        <v>44562</v>
      </c>
      <c r="G180" s="169">
        <v>44925</v>
      </c>
      <c r="H180" s="271"/>
      <c r="I180" s="225">
        <v>0.2</v>
      </c>
      <c r="J180" s="225"/>
      <c r="K180" s="225"/>
      <c r="L180" s="225">
        <v>0.1</v>
      </c>
      <c r="M180" s="225"/>
      <c r="N180" s="225"/>
      <c r="O180" s="225"/>
      <c r="P180" s="225"/>
      <c r="Q180" s="225"/>
      <c r="R180" s="225">
        <v>0.3</v>
      </c>
      <c r="S180" s="225"/>
      <c r="T180" s="225"/>
      <c r="U180" s="225"/>
      <c r="V180" s="225"/>
      <c r="W180" s="225"/>
      <c r="X180" s="225">
        <v>0.4</v>
      </c>
      <c r="Y180" s="225"/>
      <c r="Z180" s="225"/>
      <c r="AA180" s="225"/>
      <c r="AB180" s="225"/>
      <c r="AC180" s="225"/>
      <c r="AD180" s="225">
        <v>0.1</v>
      </c>
      <c r="AE180" s="225"/>
      <c r="AF180" s="225">
        <v>0.1</v>
      </c>
      <c r="AG180" s="225"/>
      <c r="AH180" s="225">
        <f t="shared" ref="AH180:AI191" si="18">+J180+L180+N180+P180+R180+T180+V180+X180+Z180+AB180+AD180+AF180</f>
        <v>1</v>
      </c>
      <c r="AI180" s="170">
        <f t="shared" si="18"/>
        <v>0</v>
      </c>
      <c r="AJ180" s="230" t="s">
        <v>480</v>
      </c>
      <c r="AK180" s="285"/>
      <c r="AL180" s="287"/>
      <c r="AM180" s="229" t="s">
        <v>441</v>
      </c>
      <c r="AN180" s="229" t="s">
        <v>442</v>
      </c>
      <c r="AO180" s="25" t="s">
        <v>443</v>
      </c>
      <c r="AP180" s="25" t="s">
        <v>444</v>
      </c>
      <c r="AQ180" s="185"/>
    </row>
    <row r="181" spans="1:43" s="184" customFormat="1" ht="71.25" hidden="1" x14ac:dyDescent="0.25">
      <c r="A181" s="177" t="s">
        <v>41</v>
      </c>
      <c r="B181" s="178" t="s">
        <v>437</v>
      </c>
      <c r="C181" s="178">
        <v>420</v>
      </c>
      <c r="D181" s="230" t="s">
        <v>476</v>
      </c>
      <c r="E181" s="230" t="s">
        <v>481</v>
      </c>
      <c r="F181" s="169">
        <v>44562</v>
      </c>
      <c r="G181" s="169">
        <v>44925</v>
      </c>
      <c r="H181" s="271"/>
      <c r="I181" s="225">
        <v>0.2</v>
      </c>
      <c r="J181" s="225"/>
      <c r="K181" s="225"/>
      <c r="L181" s="225">
        <v>0.1</v>
      </c>
      <c r="M181" s="225"/>
      <c r="N181" s="225"/>
      <c r="O181" s="225"/>
      <c r="P181" s="225"/>
      <c r="Q181" s="225"/>
      <c r="R181" s="225">
        <v>0.3</v>
      </c>
      <c r="S181" s="225"/>
      <c r="T181" s="225"/>
      <c r="U181" s="225"/>
      <c r="V181" s="225"/>
      <c r="W181" s="225"/>
      <c r="X181" s="225">
        <v>0.4</v>
      </c>
      <c r="Y181" s="225"/>
      <c r="Z181" s="225"/>
      <c r="AA181" s="225"/>
      <c r="AB181" s="225"/>
      <c r="AC181" s="225"/>
      <c r="AD181" s="225">
        <v>0.1</v>
      </c>
      <c r="AE181" s="225"/>
      <c r="AF181" s="225">
        <v>0.1</v>
      </c>
      <c r="AG181" s="225"/>
      <c r="AH181" s="225">
        <f t="shared" si="18"/>
        <v>1</v>
      </c>
      <c r="AI181" s="170">
        <f t="shared" si="18"/>
        <v>0</v>
      </c>
      <c r="AJ181" s="230" t="s">
        <v>482</v>
      </c>
      <c r="AK181" s="285"/>
      <c r="AL181" s="287"/>
      <c r="AM181" s="229" t="s">
        <v>441</v>
      </c>
      <c r="AN181" s="229" t="s">
        <v>442</v>
      </c>
      <c r="AO181" s="25" t="s">
        <v>443</v>
      </c>
      <c r="AP181" s="25" t="s">
        <v>444</v>
      </c>
      <c r="AQ181" s="185"/>
    </row>
    <row r="182" spans="1:43" s="184" customFormat="1" ht="57" hidden="1" x14ac:dyDescent="0.25">
      <c r="A182" s="177" t="s">
        <v>41</v>
      </c>
      <c r="B182" s="178" t="s">
        <v>437</v>
      </c>
      <c r="C182" s="178">
        <v>420</v>
      </c>
      <c r="D182" s="230" t="s">
        <v>476</v>
      </c>
      <c r="E182" s="230" t="s">
        <v>483</v>
      </c>
      <c r="F182" s="169">
        <v>44562</v>
      </c>
      <c r="G182" s="169">
        <v>44925</v>
      </c>
      <c r="H182" s="271"/>
      <c r="I182" s="225">
        <v>0.2</v>
      </c>
      <c r="J182" s="225"/>
      <c r="K182" s="225"/>
      <c r="L182" s="225">
        <v>0.1</v>
      </c>
      <c r="M182" s="225"/>
      <c r="N182" s="225"/>
      <c r="O182" s="225"/>
      <c r="P182" s="225"/>
      <c r="Q182" s="225"/>
      <c r="R182" s="225">
        <v>0.3</v>
      </c>
      <c r="S182" s="225"/>
      <c r="T182" s="225"/>
      <c r="U182" s="225"/>
      <c r="V182" s="225"/>
      <c r="W182" s="225"/>
      <c r="X182" s="225">
        <v>0.4</v>
      </c>
      <c r="Y182" s="225"/>
      <c r="Z182" s="225"/>
      <c r="AA182" s="225"/>
      <c r="AB182" s="225"/>
      <c r="AC182" s="225"/>
      <c r="AD182" s="225">
        <v>0.1</v>
      </c>
      <c r="AE182" s="225"/>
      <c r="AF182" s="225">
        <v>0.1</v>
      </c>
      <c r="AG182" s="225"/>
      <c r="AH182" s="225">
        <f t="shared" si="18"/>
        <v>1</v>
      </c>
      <c r="AI182" s="170">
        <f t="shared" si="18"/>
        <v>0</v>
      </c>
      <c r="AJ182" s="230" t="s">
        <v>484</v>
      </c>
      <c r="AK182" s="285"/>
      <c r="AL182" s="287"/>
      <c r="AM182" s="229" t="s">
        <v>441</v>
      </c>
      <c r="AN182" s="229" t="s">
        <v>442</v>
      </c>
      <c r="AO182" s="25" t="s">
        <v>443</v>
      </c>
      <c r="AP182" s="25" t="s">
        <v>444</v>
      </c>
      <c r="AQ182" s="185"/>
    </row>
    <row r="183" spans="1:43" s="184" customFormat="1" ht="42.75" hidden="1" x14ac:dyDescent="0.25">
      <c r="A183" s="177" t="s">
        <v>41</v>
      </c>
      <c r="B183" s="178" t="s">
        <v>437</v>
      </c>
      <c r="C183" s="178">
        <v>420</v>
      </c>
      <c r="D183" s="230" t="s">
        <v>476</v>
      </c>
      <c r="E183" s="230" t="s">
        <v>485</v>
      </c>
      <c r="F183" s="169">
        <v>44562</v>
      </c>
      <c r="G183" s="169">
        <v>44925</v>
      </c>
      <c r="H183" s="271"/>
      <c r="I183" s="225">
        <v>0.2</v>
      </c>
      <c r="J183" s="225"/>
      <c r="K183" s="225"/>
      <c r="L183" s="225">
        <v>0.1</v>
      </c>
      <c r="M183" s="225"/>
      <c r="N183" s="225"/>
      <c r="O183" s="225"/>
      <c r="P183" s="225"/>
      <c r="Q183" s="225"/>
      <c r="R183" s="225">
        <v>0.3</v>
      </c>
      <c r="S183" s="225"/>
      <c r="T183" s="225"/>
      <c r="U183" s="225"/>
      <c r="V183" s="225"/>
      <c r="W183" s="225"/>
      <c r="X183" s="225">
        <v>0.4</v>
      </c>
      <c r="Y183" s="225"/>
      <c r="Z183" s="225"/>
      <c r="AA183" s="225"/>
      <c r="AB183" s="225"/>
      <c r="AC183" s="225"/>
      <c r="AD183" s="225">
        <v>0.2</v>
      </c>
      <c r="AE183" s="225"/>
      <c r="AF183" s="225"/>
      <c r="AG183" s="225"/>
      <c r="AH183" s="225">
        <f t="shared" si="18"/>
        <v>1</v>
      </c>
      <c r="AI183" s="170">
        <f t="shared" si="18"/>
        <v>0</v>
      </c>
      <c r="AJ183" s="230" t="s">
        <v>486</v>
      </c>
      <c r="AK183" s="285"/>
      <c r="AL183" s="288"/>
      <c r="AM183" s="229" t="s">
        <v>441</v>
      </c>
      <c r="AN183" s="229" t="s">
        <v>442</v>
      </c>
      <c r="AO183" s="25" t="s">
        <v>443</v>
      </c>
      <c r="AP183" s="25" t="s">
        <v>444</v>
      </c>
      <c r="AQ183" s="185"/>
    </row>
    <row r="184" spans="1:43" s="184" customFormat="1" ht="42.75" hidden="1" x14ac:dyDescent="0.25">
      <c r="A184" s="177" t="s">
        <v>41</v>
      </c>
      <c r="B184" s="178" t="s">
        <v>437</v>
      </c>
      <c r="C184" s="178">
        <v>420</v>
      </c>
      <c r="D184" s="230" t="s">
        <v>487</v>
      </c>
      <c r="E184" s="230" t="s">
        <v>488</v>
      </c>
      <c r="F184" s="169">
        <v>44621</v>
      </c>
      <c r="G184" s="169">
        <v>44895</v>
      </c>
      <c r="H184" s="271">
        <f>+I184+I185+I186+I187+I188+I189+I190</f>
        <v>1</v>
      </c>
      <c r="I184" s="225">
        <v>0.1</v>
      </c>
      <c r="J184" s="225"/>
      <c r="K184" s="225"/>
      <c r="L184" s="225"/>
      <c r="M184" s="225"/>
      <c r="N184" s="225">
        <v>0.1</v>
      </c>
      <c r="O184" s="225"/>
      <c r="P184" s="225"/>
      <c r="Q184" s="225"/>
      <c r="R184" s="225">
        <v>0.2</v>
      </c>
      <c r="S184" s="225"/>
      <c r="T184" s="225"/>
      <c r="U184" s="225"/>
      <c r="V184" s="225">
        <v>0.3</v>
      </c>
      <c r="W184" s="225"/>
      <c r="X184" s="225"/>
      <c r="Y184" s="225"/>
      <c r="Z184" s="225">
        <v>0.2</v>
      </c>
      <c r="AA184" s="225"/>
      <c r="AB184" s="225"/>
      <c r="AC184" s="225"/>
      <c r="AD184" s="225">
        <v>0.2</v>
      </c>
      <c r="AE184" s="225"/>
      <c r="AF184" s="225"/>
      <c r="AG184" s="225"/>
      <c r="AH184" s="225">
        <f t="shared" si="18"/>
        <v>1</v>
      </c>
      <c r="AI184" s="170">
        <f t="shared" si="18"/>
        <v>0</v>
      </c>
      <c r="AJ184" s="230" t="s">
        <v>489</v>
      </c>
      <c r="AK184" s="229" t="s">
        <v>82</v>
      </c>
      <c r="AL184" s="236" t="s">
        <v>82</v>
      </c>
      <c r="AM184" s="229" t="s">
        <v>441</v>
      </c>
      <c r="AN184" s="229" t="s">
        <v>442</v>
      </c>
      <c r="AO184" s="25" t="s">
        <v>443</v>
      </c>
      <c r="AP184" s="25" t="s">
        <v>444</v>
      </c>
      <c r="AQ184" s="185"/>
    </row>
    <row r="185" spans="1:43" s="184" customFormat="1" ht="57" hidden="1" x14ac:dyDescent="0.25">
      <c r="A185" s="177" t="s">
        <v>41</v>
      </c>
      <c r="B185" s="178" t="s">
        <v>437</v>
      </c>
      <c r="C185" s="178">
        <v>420</v>
      </c>
      <c r="D185" s="230" t="s">
        <v>487</v>
      </c>
      <c r="E185" s="230" t="s">
        <v>490</v>
      </c>
      <c r="F185" s="169">
        <v>44774</v>
      </c>
      <c r="G185" s="169">
        <v>44925</v>
      </c>
      <c r="H185" s="271"/>
      <c r="I185" s="225">
        <v>0.1</v>
      </c>
      <c r="J185" s="225"/>
      <c r="K185" s="225"/>
      <c r="L185" s="225"/>
      <c r="M185" s="225"/>
      <c r="N185" s="225"/>
      <c r="O185" s="225"/>
      <c r="P185" s="225"/>
      <c r="Q185" s="225"/>
      <c r="R185" s="225"/>
      <c r="S185" s="225"/>
      <c r="T185" s="225"/>
      <c r="U185" s="225"/>
      <c r="V185" s="225"/>
      <c r="W185" s="225"/>
      <c r="X185" s="225">
        <v>0.2</v>
      </c>
      <c r="Y185" s="225"/>
      <c r="Z185" s="225">
        <v>0.25</v>
      </c>
      <c r="AA185" s="225"/>
      <c r="AB185" s="225">
        <v>0.25</v>
      </c>
      <c r="AC185" s="225"/>
      <c r="AD185" s="225"/>
      <c r="AE185" s="225"/>
      <c r="AF185" s="225">
        <v>0.3</v>
      </c>
      <c r="AG185" s="225"/>
      <c r="AH185" s="225">
        <f t="shared" si="18"/>
        <v>1</v>
      </c>
      <c r="AI185" s="170">
        <f t="shared" si="18"/>
        <v>0</v>
      </c>
      <c r="AJ185" s="230" t="s">
        <v>491</v>
      </c>
      <c r="AK185" s="236" t="s">
        <v>82</v>
      </c>
      <c r="AL185" s="236" t="s">
        <v>82</v>
      </c>
      <c r="AM185" s="229" t="s">
        <v>441</v>
      </c>
      <c r="AN185" s="229" t="s">
        <v>492</v>
      </c>
      <c r="AO185" s="25" t="s">
        <v>443</v>
      </c>
      <c r="AP185" s="25" t="s">
        <v>444</v>
      </c>
      <c r="AQ185" s="185"/>
    </row>
    <row r="186" spans="1:43" s="184" customFormat="1" ht="99.75" hidden="1" x14ac:dyDescent="0.25">
      <c r="A186" s="177" t="s">
        <v>41</v>
      </c>
      <c r="B186" s="178" t="s">
        <v>437</v>
      </c>
      <c r="C186" s="178">
        <v>420</v>
      </c>
      <c r="D186" s="230" t="s">
        <v>487</v>
      </c>
      <c r="E186" s="230" t="s">
        <v>493</v>
      </c>
      <c r="F186" s="169">
        <v>44652</v>
      </c>
      <c r="G186" s="169">
        <v>44926</v>
      </c>
      <c r="H186" s="271"/>
      <c r="I186" s="225">
        <v>0.2</v>
      </c>
      <c r="J186" s="225"/>
      <c r="K186" s="225"/>
      <c r="L186" s="225"/>
      <c r="M186" s="225"/>
      <c r="N186" s="225"/>
      <c r="O186" s="225"/>
      <c r="P186" s="225">
        <v>0.1</v>
      </c>
      <c r="Q186" s="225"/>
      <c r="R186" s="225">
        <v>0.1</v>
      </c>
      <c r="S186" s="225"/>
      <c r="T186" s="225">
        <v>0.1</v>
      </c>
      <c r="U186" s="225"/>
      <c r="V186" s="225">
        <v>0.1</v>
      </c>
      <c r="W186" s="225"/>
      <c r="X186" s="225">
        <v>0.15</v>
      </c>
      <c r="Y186" s="225"/>
      <c r="Z186" s="225">
        <v>0.1</v>
      </c>
      <c r="AA186" s="225"/>
      <c r="AB186" s="225">
        <v>0.1</v>
      </c>
      <c r="AC186" s="225"/>
      <c r="AD186" s="225">
        <v>0.1</v>
      </c>
      <c r="AE186" s="225"/>
      <c r="AF186" s="225">
        <v>0.15</v>
      </c>
      <c r="AG186" s="225"/>
      <c r="AH186" s="225">
        <f t="shared" si="18"/>
        <v>1</v>
      </c>
      <c r="AI186" s="170">
        <f t="shared" si="18"/>
        <v>0</v>
      </c>
      <c r="AJ186" s="230" t="s">
        <v>494</v>
      </c>
      <c r="AK186" s="236" t="s">
        <v>82</v>
      </c>
      <c r="AL186" s="236" t="s">
        <v>82</v>
      </c>
      <c r="AM186" s="229" t="s">
        <v>441</v>
      </c>
      <c r="AN186" s="229" t="s">
        <v>442</v>
      </c>
      <c r="AO186" s="25" t="s">
        <v>443</v>
      </c>
      <c r="AP186" s="25" t="s">
        <v>444</v>
      </c>
      <c r="AQ186" s="185"/>
    </row>
    <row r="187" spans="1:43" s="184" customFormat="1" ht="171" hidden="1" customHeight="1" x14ac:dyDescent="0.25">
      <c r="A187" s="177" t="s">
        <v>41</v>
      </c>
      <c r="B187" s="178" t="s">
        <v>437</v>
      </c>
      <c r="C187" s="178">
        <v>420</v>
      </c>
      <c r="D187" s="230" t="s">
        <v>487</v>
      </c>
      <c r="E187" s="230" t="s">
        <v>495</v>
      </c>
      <c r="F187" s="169">
        <v>44652</v>
      </c>
      <c r="G187" s="169">
        <v>44925</v>
      </c>
      <c r="H187" s="271"/>
      <c r="I187" s="225">
        <v>0.1</v>
      </c>
      <c r="J187" s="225"/>
      <c r="K187" s="225"/>
      <c r="L187" s="225"/>
      <c r="M187" s="225"/>
      <c r="N187" s="225"/>
      <c r="O187" s="225"/>
      <c r="P187" s="225">
        <v>0.2</v>
      </c>
      <c r="Q187" s="225"/>
      <c r="R187" s="225"/>
      <c r="S187" s="225"/>
      <c r="T187" s="225">
        <v>0.2</v>
      </c>
      <c r="U187" s="225"/>
      <c r="V187" s="225"/>
      <c r="W187" s="225"/>
      <c r="X187" s="225">
        <v>0.2</v>
      </c>
      <c r="Y187" s="225"/>
      <c r="Z187" s="225"/>
      <c r="AA187" s="225"/>
      <c r="AB187" s="225">
        <v>0.2</v>
      </c>
      <c r="AC187" s="225"/>
      <c r="AD187" s="225"/>
      <c r="AE187" s="225"/>
      <c r="AF187" s="225">
        <v>0.2</v>
      </c>
      <c r="AG187" s="225"/>
      <c r="AH187" s="225">
        <f t="shared" si="18"/>
        <v>1</v>
      </c>
      <c r="AI187" s="170">
        <f t="shared" si="18"/>
        <v>0</v>
      </c>
      <c r="AJ187" s="230" t="s">
        <v>496</v>
      </c>
      <c r="AK187" s="229" t="s">
        <v>82</v>
      </c>
      <c r="AL187" s="236" t="s">
        <v>82</v>
      </c>
      <c r="AM187" s="229" t="s">
        <v>441</v>
      </c>
      <c r="AN187" s="229" t="s">
        <v>442</v>
      </c>
      <c r="AO187" s="25" t="s">
        <v>443</v>
      </c>
      <c r="AP187" s="25" t="s">
        <v>444</v>
      </c>
      <c r="AQ187" s="185"/>
    </row>
    <row r="188" spans="1:43" s="184" customFormat="1" ht="155.25" hidden="1" customHeight="1" x14ac:dyDescent="0.25">
      <c r="A188" s="177" t="s">
        <v>41</v>
      </c>
      <c r="B188" s="178" t="s">
        <v>437</v>
      </c>
      <c r="C188" s="178">
        <v>420</v>
      </c>
      <c r="D188" s="230" t="s">
        <v>487</v>
      </c>
      <c r="E188" s="230" t="s">
        <v>497</v>
      </c>
      <c r="F188" s="169">
        <v>44622</v>
      </c>
      <c r="G188" s="169">
        <v>44925</v>
      </c>
      <c r="H188" s="271"/>
      <c r="I188" s="225">
        <v>0.3</v>
      </c>
      <c r="J188" s="225"/>
      <c r="K188" s="225"/>
      <c r="L188" s="225"/>
      <c r="M188" s="225"/>
      <c r="N188" s="225">
        <v>0.2</v>
      </c>
      <c r="O188" s="225"/>
      <c r="P188" s="225"/>
      <c r="Q188" s="225"/>
      <c r="R188" s="225"/>
      <c r="S188" s="225"/>
      <c r="T188" s="225">
        <v>0.3</v>
      </c>
      <c r="U188" s="225"/>
      <c r="V188" s="225"/>
      <c r="W188" s="225"/>
      <c r="X188" s="225"/>
      <c r="Y188" s="225"/>
      <c r="Z188" s="225">
        <v>0.3</v>
      </c>
      <c r="AA188" s="225"/>
      <c r="AB188" s="225"/>
      <c r="AC188" s="225"/>
      <c r="AD188" s="225"/>
      <c r="AE188" s="225"/>
      <c r="AF188" s="225">
        <v>0.2</v>
      </c>
      <c r="AG188" s="225"/>
      <c r="AH188" s="225">
        <f t="shared" si="18"/>
        <v>1</v>
      </c>
      <c r="AI188" s="170">
        <f t="shared" si="18"/>
        <v>0</v>
      </c>
      <c r="AJ188" s="230" t="s">
        <v>498</v>
      </c>
      <c r="AK188" s="229" t="s">
        <v>82</v>
      </c>
      <c r="AL188" s="236" t="s">
        <v>82</v>
      </c>
      <c r="AM188" s="229" t="s">
        <v>441</v>
      </c>
      <c r="AN188" s="229" t="s">
        <v>442</v>
      </c>
      <c r="AO188" s="25" t="s">
        <v>443</v>
      </c>
      <c r="AP188" s="25" t="s">
        <v>444</v>
      </c>
      <c r="AQ188" s="185"/>
    </row>
    <row r="189" spans="1:43" s="184" customFormat="1" ht="66.75" hidden="1" customHeight="1" x14ac:dyDescent="0.25">
      <c r="A189" s="177" t="s">
        <v>41</v>
      </c>
      <c r="B189" s="178" t="s">
        <v>437</v>
      </c>
      <c r="C189" s="178">
        <v>420</v>
      </c>
      <c r="D189" s="230" t="s">
        <v>487</v>
      </c>
      <c r="E189" s="230" t="s">
        <v>499</v>
      </c>
      <c r="F189" s="169">
        <v>44621</v>
      </c>
      <c r="G189" s="169">
        <v>44681</v>
      </c>
      <c r="H189" s="271"/>
      <c r="I189" s="225">
        <v>0.1</v>
      </c>
      <c r="J189" s="225"/>
      <c r="K189" s="225"/>
      <c r="L189" s="225"/>
      <c r="M189" s="225"/>
      <c r="N189" s="225">
        <v>0.3</v>
      </c>
      <c r="O189" s="225"/>
      <c r="P189" s="225">
        <v>0.7</v>
      </c>
      <c r="Q189" s="225"/>
      <c r="R189" s="225"/>
      <c r="S189" s="225"/>
      <c r="T189" s="225"/>
      <c r="U189" s="225"/>
      <c r="V189" s="225"/>
      <c r="W189" s="225"/>
      <c r="X189" s="225"/>
      <c r="Y189" s="225"/>
      <c r="Z189" s="225"/>
      <c r="AA189" s="225"/>
      <c r="AB189" s="225"/>
      <c r="AC189" s="225"/>
      <c r="AD189" s="225"/>
      <c r="AE189" s="225"/>
      <c r="AF189" s="225"/>
      <c r="AG189" s="225"/>
      <c r="AH189" s="225">
        <f t="shared" si="18"/>
        <v>1</v>
      </c>
      <c r="AI189" s="170">
        <f t="shared" si="18"/>
        <v>0</v>
      </c>
      <c r="AJ189" s="230" t="s">
        <v>500</v>
      </c>
      <c r="AK189" s="229" t="s">
        <v>82</v>
      </c>
      <c r="AL189" s="236" t="s">
        <v>82</v>
      </c>
      <c r="AM189" s="229" t="s">
        <v>441</v>
      </c>
      <c r="AN189" s="229" t="s">
        <v>442</v>
      </c>
      <c r="AO189" s="25" t="s">
        <v>443</v>
      </c>
      <c r="AP189" s="25" t="s">
        <v>444</v>
      </c>
      <c r="AQ189" s="185"/>
    </row>
    <row r="190" spans="1:43" s="184" customFormat="1" ht="71.25" hidden="1" x14ac:dyDescent="0.25">
      <c r="A190" s="177" t="s">
        <v>41</v>
      </c>
      <c r="B190" s="178" t="s">
        <v>437</v>
      </c>
      <c r="C190" s="178">
        <v>420</v>
      </c>
      <c r="D190" s="230" t="s">
        <v>487</v>
      </c>
      <c r="E190" s="230" t="s">
        <v>501</v>
      </c>
      <c r="F190" s="169">
        <v>44593</v>
      </c>
      <c r="G190" s="169">
        <v>44925</v>
      </c>
      <c r="H190" s="271"/>
      <c r="I190" s="225">
        <v>0.1</v>
      </c>
      <c r="J190" s="225"/>
      <c r="K190" s="225"/>
      <c r="L190" s="225"/>
      <c r="M190" s="225"/>
      <c r="N190" s="225">
        <v>0.25</v>
      </c>
      <c r="O190" s="225"/>
      <c r="P190" s="225"/>
      <c r="Q190" s="225"/>
      <c r="R190" s="225"/>
      <c r="S190" s="225"/>
      <c r="T190" s="225">
        <v>0.25</v>
      </c>
      <c r="U190" s="225"/>
      <c r="V190" s="225"/>
      <c r="W190" s="225"/>
      <c r="X190" s="225"/>
      <c r="Y190" s="225"/>
      <c r="Z190" s="225">
        <v>0.25</v>
      </c>
      <c r="AA190" s="225"/>
      <c r="AB190" s="225"/>
      <c r="AC190" s="225"/>
      <c r="AD190" s="225"/>
      <c r="AE190" s="225"/>
      <c r="AF190" s="225">
        <v>0.25</v>
      </c>
      <c r="AG190" s="225"/>
      <c r="AH190" s="225">
        <f t="shared" si="18"/>
        <v>1</v>
      </c>
      <c r="AI190" s="170">
        <f t="shared" si="18"/>
        <v>0</v>
      </c>
      <c r="AJ190" s="230" t="s">
        <v>502</v>
      </c>
      <c r="AK190" s="229" t="s">
        <v>82</v>
      </c>
      <c r="AL190" s="236" t="s">
        <v>82</v>
      </c>
      <c r="AM190" s="229" t="s">
        <v>441</v>
      </c>
      <c r="AN190" s="229" t="s">
        <v>442</v>
      </c>
      <c r="AO190" s="25" t="s">
        <v>443</v>
      </c>
      <c r="AP190" s="25" t="s">
        <v>444</v>
      </c>
      <c r="AQ190" s="185"/>
    </row>
    <row r="191" spans="1:43" s="184" customFormat="1" ht="110.25" hidden="1" customHeight="1" x14ac:dyDescent="0.25">
      <c r="A191" s="177" t="s">
        <v>41</v>
      </c>
      <c r="B191" s="178" t="s">
        <v>437</v>
      </c>
      <c r="C191" s="178">
        <v>420</v>
      </c>
      <c r="D191" s="234" t="s">
        <v>487</v>
      </c>
      <c r="E191" s="230" t="s">
        <v>1013</v>
      </c>
      <c r="F191" s="169">
        <v>44774</v>
      </c>
      <c r="G191" s="169">
        <v>44926</v>
      </c>
      <c r="H191" s="221">
        <v>1</v>
      </c>
      <c r="I191" s="225">
        <v>0.1</v>
      </c>
      <c r="J191" s="225"/>
      <c r="K191" s="225"/>
      <c r="L191" s="225"/>
      <c r="M191" s="225"/>
      <c r="N191" s="225"/>
      <c r="O191" s="225"/>
      <c r="P191" s="225"/>
      <c r="Q191" s="225"/>
      <c r="R191" s="225"/>
      <c r="S191" s="225"/>
      <c r="T191" s="225"/>
      <c r="U191" s="225"/>
      <c r="V191" s="225"/>
      <c r="W191" s="225"/>
      <c r="X191" s="225">
        <v>0.2</v>
      </c>
      <c r="Y191" s="225"/>
      <c r="Z191" s="225">
        <v>0.2</v>
      </c>
      <c r="AA191" s="225"/>
      <c r="AB191" s="225">
        <v>0.2</v>
      </c>
      <c r="AC191" s="225"/>
      <c r="AD191" s="225">
        <v>0.2</v>
      </c>
      <c r="AE191" s="225"/>
      <c r="AF191" s="225">
        <v>0.2</v>
      </c>
      <c r="AG191" s="225"/>
      <c r="AH191" s="225">
        <f t="shared" si="18"/>
        <v>1</v>
      </c>
      <c r="AI191" s="170">
        <f t="shared" si="18"/>
        <v>0</v>
      </c>
      <c r="AJ191" s="230" t="s">
        <v>989</v>
      </c>
      <c r="AK191" s="229" t="s">
        <v>82</v>
      </c>
      <c r="AL191" s="236" t="s">
        <v>82</v>
      </c>
      <c r="AM191" s="229" t="s">
        <v>441</v>
      </c>
      <c r="AN191" s="229" t="s">
        <v>442</v>
      </c>
      <c r="AO191" s="25" t="s">
        <v>443</v>
      </c>
      <c r="AP191" s="25" t="s">
        <v>444</v>
      </c>
      <c r="AQ191" s="185"/>
    </row>
    <row r="192" spans="1:43" s="184" customFormat="1" ht="71.25" hidden="1" x14ac:dyDescent="0.25">
      <c r="A192" s="177" t="s">
        <v>503</v>
      </c>
      <c r="B192" s="178" t="s">
        <v>504</v>
      </c>
      <c r="C192" s="178">
        <v>27</v>
      </c>
      <c r="D192" s="230" t="s">
        <v>505</v>
      </c>
      <c r="E192" s="230" t="s">
        <v>506</v>
      </c>
      <c r="F192" s="169">
        <v>44593</v>
      </c>
      <c r="G192" s="169">
        <v>44925</v>
      </c>
      <c r="H192" s="271">
        <f>I192+I193+I194+I195+I196</f>
        <v>1</v>
      </c>
      <c r="I192" s="225">
        <v>0.2</v>
      </c>
      <c r="J192" s="225"/>
      <c r="K192" s="225"/>
      <c r="L192" s="225">
        <v>0.1</v>
      </c>
      <c r="M192" s="225"/>
      <c r="N192" s="225">
        <v>0.1</v>
      </c>
      <c r="O192" s="225"/>
      <c r="P192" s="225">
        <v>0.1</v>
      </c>
      <c r="Q192" s="225"/>
      <c r="R192" s="225">
        <v>0.1</v>
      </c>
      <c r="S192" s="225"/>
      <c r="T192" s="225">
        <v>0.1</v>
      </c>
      <c r="U192" s="225"/>
      <c r="V192" s="225">
        <v>0.1</v>
      </c>
      <c r="W192" s="225"/>
      <c r="X192" s="225">
        <v>0.1</v>
      </c>
      <c r="Y192" s="225"/>
      <c r="Z192" s="225">
        <v>0.1</v>
      </c>
      <c r="AA192" s="225"/>
      <c r="AB192" s="225">
        <v>0.1</v>
      </c>
      <c r="AC192" s="225"/>
      <c r="AD192" s="225">
        <v>0.05</v>
      </c>
      <c r="AE192" s="225"/>
      <c r="AF192" s="225">
        <v>0.05</v>
      </c>
      <c r="AG192" s="225"/>
      <c r="AH192" s="225">
        <f>+J192+L192+N192+P192+R192+T192+V192+X192+Z192+AB192+AD192+AF192</f>
        <v>1</v>
      </c>
      <c r="AI192" s="170">
        <f>+K192+M192+O192+Q192+S192+U192+W192+Y192+AA192+AC192+AE192+AG192</f>
        <v>0</v>
      </c>
      <c r="AJ192" s="230" t="s">
        <v>507</v>
      </c>
      <c r="AK192" s="281">
        <v>0.25</v>
      </c>
      <c r="AL192" s="269">
        <v>206000000</v>
      </c>
      <c r="AM192" s="229" t="s">
        <v>508</v>
      </c>
      <c r="AN192" s="229" t="s">
        <v>509</v>
      </c>
      <c r="AO192" s="25" t="s">
        <v>510</v>
      </c>
      <c r="AP192" s="25" t="s">
        <v>511</v>
      </c>
      <c r="AQ192" s="185"/>
    </row>
    <row r="193" spans="1:43" s="184" customFormat="1" ht="72.75" hidden="1" customHeight="1" x14ac:dyDescent="0.25">
      <c r="A193" s="177" t="s">
        <v>503</v>
      </c>
      <c r="B193" s="178" t="s">
        <v>504</v>
      </c>
      <c r="C193" s="178">
        <v>27</v>
      </c>
      <c r="D193" s="230" t="s">
        <v>505</v>
      </c>
      <c r="E193" s="230" t="s">
        <v>512</v>
      </c>
      <c r="F193" s="169">
        <v>44593</v>
      </c>
      <c r="G193" s="169">
        <v>44925</v>
      </c>
      <c r="H193" s="271"/>
      <c r="I193" s="225">
        <v>0.05</v>
      </c>
      <c r="J193" s="225"/>
      <c r="K193" s="225"/>
      <c r="L193" s="225">
        <v>0.1</v>
      </c>
      <c r="M193" s="225"/>
      <c r="N193" s="225">
        <v>0.1</v>
      </c>
      <c r="O193" s="225"/>
      <c r="P193" s="225">
        <v>0.1</v>
      </c>
      <c r="Q193" s="225"/>
      <c r="R193" s="225">
        <v>0.1</v>
      </c>
      <c r="S193" s="225"/>
      <c r="T193" s="225">
        <v>0.1</v>
      </c>
      <c r="U193" s="225"/>
      <c r="V193" s="225">
        <v>0.1</v>
      </c>
      <c r="W193" s="225"/>
      <c r="X193" s="225">
        <v>0.1</v>
      </c>
      <c r="Y193" s="225"/>
      <c r="Z193" s="225">
        <v>0.1</v>
      </c>
      <c r="AA193" s="225"/>
      <c r="AB193" s="225">
        <v>0.1</v>
      </c>
      <c r="AC193" s="225"/>
      <c r="AD193" s="225">
        <v>0.05</v>
      </c>
      <c r="AE193" s="225"/>
      <c r="AF193" s="225">
        <v>0.05</v>
      </c>
      <c r="AG193" s="225"/>
      <c r="AH193" s="225">
        <f t="shared" ref="AH193:AI198" si="19">+J193+L193+N193+P193+R193+T193+V193+X193+Z193+AB193+AD193+AF193</f>
        <v>1</v>
      </c>
      <c r="AI193" s="170">
        <f t="shared" si="19"/>
        <v>0</v>
      </c>
      <c r="AJ193" s="230" t="s">
        <v>513</v>
      </c>
      <c r="AK193" s="276"/>
      <c r="AL193" s="270"/>
      <c r="AM193" s="229" t="s">
        <v>508</v>
      </c>
      <c r="AN193" s="229" t="s">
        <v>509</v>
      </c>
      <c r="AO193" s="25" t="s">
        <v>510</v>
      </c>
      <c r="AP193" s="25" t="s">
        <v>511</v>
      </c>
      <c r="AQ193" s="185"/>
    </row>
    <row r="194" spans="1:43" s="184" customFormat="1" ht="186" hidden="1" customHeight="1" x14ac:dyDescent="0.25">
      <c r="A194" s="177" t="s">
        <v>503</v>
      </c>
      <c r="B194" s="178" t="s">
        <v>504</v>
      </c>
      <c r="C194" s="178">
        <v>27</v>
      </c>
      <c r="D194" s="230" t="s">
        <v>505</v>
      </c>
      <c r="E194" s="230" t="s">
        <v>514</v>
      </c>
      <c r="F194" s="169">
        <v>44621</v>
      </c>
      <c r="G194" s="169">
        <v>44926</v>
      </c>
      <c r="H194" s="271"/>
      <c r="I194" s="225">
        <v>0.3</v>
      </c>
      <c r="J194" s="225"/>
      <c r="K194" s="225"/>
      <c r="L194" s="225"/>
      <c r="M194" s="225"/>
      <c r="N194" s="225">
        <v>0.1</v>
      </c>
      <c r="O194" s="225"/>
      <c r="P194" s="225">
        <v>0.1</v>
      </c>
      <c r="Q194" s="225"/>
      <c r="R194" s="225">
        <v>0.1</v>
      </c>
      <c r="S194" s="225"/>
      <c r="T194" s="225">
        <v>0.1</v>
      </c>
      <c r="U194" s="225"/>
      <c r="V194" s="225">
        <v>0.1</v>
      </c>
      <c r="W194" s="225"/>
      <c r="X194" s="225">
        <v>0.1</v>
      </c>
      <c r="Y194" s="225"/>
      <c r="Z194" s="225">
        <v>0.1</v>
      </c>
      <c r="AA194" s="225"/>
      <c r="AB194" s="225">
        <v>0.1</v>
      </c>
      <c r="AC194" s="225"/>
      <c r="AD194" s="225">
        <v>0.1</v>
      </c>
      <c r="AE194" s="225"/>
      <c r="AF194" s="225">
        <v>0.1</v>
      </c>
      <c r="AG194" s="225"/>
      <c r="AH194" s="225">
        <f t="shared" si="19"/>
        <v>0.99999999999999989</v>
      </c>
      <c r="AI194" s="170">
        <f t="shared" si="19"/>
        <v>0</v>
      </c>
      <c r="AJ194" s="230" t="s">
        <v>515</v>
      </c>
      <c r="AK194" s="276"/>
      <c r="AL194" s="270"/>
      <c r="AM194" s="229" t="s">
        <v>508</v>
      </c>
      <c r="AN194" s="229" t="s">
        <v>509</v>
      </c>
      <c r="AO194" s="25" t="s">
        <v>510</v>
      </c>
      <c r="AP194" s="25" t="s">
        <v>511</v>
      </c>
      <c r="AQ194" s="185"/>
    </row>
    <row r="195" spans="1:43" s="184" customFormat="1" ht="71.25" hidden="1" x14ac:dyDescent="0.25">
      <c r="A195" s="177" t="s">
        <v>503</v>
      </c>
      <c r="B195" s="178" t="s">
        <v>504</v>
      </c>
      <c r="C195" s="178">
        <v>27</v>
      </c>
      <c r="D195" s="230" t="s">
        <v>505</v>
      </c>
      <c r="E195" s="230" t="s">
        <v>516</v>
      </c>
      <c r="F195" s="169">
        <v>44621</v>
      </c>
      <c r="G195" s="169">
        <v>44926</v>
      </c>
      <c r="H195" s="271"/>
      <c r="I195" s="225">
        <v>0.4</v>
      </c>
      <c r="J195" s="225"/>
      <c r="K195" s="225"/>
      <c r="L195" s="225"/>
      <c r="M195" s="225"/>
      <c r="N195" s="225">
        <v>0.1</v>
      </c>
      <c r="O195" s="225"/>
      <c r="P195" s="225">
        <v>0.1</v>
      </c>
      <c r="Q195" s="225"/>
      <c r="R195" s="225">
        <v>0.1</v>
      </c>
      <c r="S195" s="225"/>
      <c r="T195" s="225">
        <v>0.1</v>
      </c>
      <c r="U195" s="225"/>
      <c r="V195" s="225">
        <v>0.1</v>
      </c>
      <c r="W195" s="225"/>
      <c r="X195" s="225">
        <v>0.1</v>
      </c>
      <c r="Y195" s="225"/>
      <c r="Z195" s="225">
        <v>0.1</v>
      </c>
      <c r="AA195" s="225"/>
      <c r="AB195" s="225">
        <v>0.1</v>
      </c>
      <c r="AC195" s="225"/>
      <c r="AD195" s="225">
        <v>0.1</v>
      </c>
      <c r="AE195" s="225"/>
      <c r="AF195" s="225">
        <v>0.1</v>
      </c>
      <c r="AG195" s="225"/>
      <c r="AH195" s="225">
        <f t="shared" si="19"/>
        <v>0.99999999999999989</v>
      </c>
      <c r="AI195" s="170">
        <f t="shared" si="19"/>
        <v>0</v>
      </c>
      <c r="AJ195" s="230" t="s">
        <v>517</v>
      </c>
      <c r="AK195" s="276"/>
      <c r="AL195" s="270"/>
      <c r="AM195" s="229" t="s">
        <v>508</v>
      </c>
      <c r="AN195" s="229" t="s">
        <v>509</v>
      </c>
      <c r="AO195" s="25" t="s">
        <v>510</v>
      </c>
      <c r="AP195" s="25" t="s">
        <v>511</v>
      </c>
      <c r="AQ195" s="185"/>
    </row>
    <row r="196" spans="1:43" s="184" customFormat="1" ht="69" hidden="1" customHeight="1" x14ac:dyDescent="0.25">
      <c r="A196" s="177" t="s">
        <v>503</v>
      </c>
      <c r="B196" s="178" t="s">
        <v>504</v>
      </c>
      <c r="C196" s="178">
        <v>27</v>
      </c>
      <c r="D196" s="230" t="s">
        <v>505</v>
      </c>
      <c r="E196" s="230" t="s">
        <v>518</v>
      </c>
      <c r="F196" s="169">
        <v>44621</v>
      </c>
      <c r="G196" s="169">
        <v>44926</v>
      </c>
      <c r="H196" s="271"/>
      <c r="I196" s="225">
        <v>0.05</v>
      </c>
      <c r="J196" s="225"/>
      <c r="K196" s="225"/>
      <c r="L196" s="225"/>
      <c r="M196" s="225"/>
      <c r="N196" s="225">
        <v>0.1</v>
      </c>
      <c r="O196" s="225"/>
      <c r="P196" s="225">
        <v>0.1</v>
      </c>
      <c r="Q196" s="225"/>
      <c r="R196" s="225">
        <v>0.1</v>
      </c>
      <c r="S196" s="225"/>
      <c r="T196" s="225">
        <v>0.1</v>
      </c>
      <c r="U196" s="225"/>
      <c r="V196" s="225">
        <v>0.1</v>
      </c>
      <c r="W196" s="225"/>
      <c r="X196" s="225">
        <v>0.1</v>
      </c>
      <c r="Y196" s="225"/>
      <c r="Z196" s="225">
        <v>0.1</v>
      </c>
      <c r="AA196" s="225"/>
      <c r="AB196" s="225">
        <v>0.1</v>
      </c>
      <c r="AC196" s="225"/>
      <c r="AD196" s="225">
        <v>0.1</v>
      </c>
      <c r="AE196" s="225"/>
      <c r="AF196" s="225">
        <v>0.1</v>
      </c>
      <c r="AG196" s="225"/>
      <c r="AH196" s="225">
        <f t="shared" si="19"/>
        <v>0.99999999999999989</v>
      </c>
      <c r="AI196" s="170">
        <f t="shared" si="19"/>
        <v>0</v>
      </c>
      <c r="AJ196" s="230" t="s">
        <v>519</v>
      </c>
      <c r="AK196" s="276"/>
      <c r="AL196" s="277"/>
      <c r="AM196" s="229" t="s">
        <v>508</v>
      </c>
      <c r="AN196" s="229" t="s">
        <v>509</v>
      </c>
      <c r="AO196" s="25" t="s">
        <v>510</v>
      </c>
      <c r="AP196" s="25" t="s">
        <v>511</v>
      </c>
      <c r="AQ196" s="185"/>
    </row>
    <row r="197" spans="1:43" s="184" customFormat="1" ht="126.75" hidden="1" customHeight="1" x14ac:dyDescent="0.25">
      <c r="A197" s="177" t="s">
        <v>503</v>
      </c>
      <c r="B197" s="178" t="s">
        <v>504</v>
      </c>
      <c r="C197" s="178">
        <v>27</v>
      </c>
      <c r="D197" s="230" t="s">
        <v>505</v>
      </c>
      <c r="E197" s="230" t="s">
        <v>981</v>
      </c>
      <c r="F197" s="169">
        <v>44713</v>
      </c>
      <c r="G197" s="169">
        <v>44926</v>
      </c>
      <c r="H197" s="221">
        <f>+I197</f>
        <v>1</v>
      </c>
      <c r="I197" s="225">
        <v>1</v>
      </c>
      <c r="J197" s="225"/>
      <c r="K197" s="225"/>
      <c r="L197" s="225"/>
      <c r="M197" s="225"/>
      <c r="N197" s="225"/>
      <c r="O197" s="225"/>
      <c r="P197" s="225"/>
      <c r="Q197" s="225"/>
      <c r="R197" s="225"/>
      <c r="S197" s="225"/>
      <c r="T197" s="225">
        <v>0.15</v>
      </c>
      <c r="U197" s="225"/>
      <c r="V197" s="225">
        <v>0.15</v>
      </c>
      <c r="W197" s="225"/>
      <c r="X197" s="225">
        <v>0.15</v>
      </c>
      <c r="Y197" s="225"/>
      <c r="Z197" s="225">
        <v>0.15</v>
      </c>
      <c r="AA197" s="225"/>
      <c r="AB197" s="225">
        <v>0.15</v>
      </c>
      <c r="AC197" s="225"/>
      <c r="AD197" s="225">
        <v>0.15</v>
      </c>
      <c r="AE197" s="225"/>
      <c r="AF197" s="225">
        <v>0.1</v>
      </c>
      <c r="AG197" s="225"/>
      <c r="AH197" s="225">
        <f t="shared" si="19"/>
        <v>1</v>
      </c>
      <c r="AI197" s="170">
        <f t="shared" si="19"/>
        <v>0</v>
      </c>
      <c r="AJ197" s="230" t="s">
        <v>982</v>
      </c>
      <c r="AK197" s="229"/>
      <c r="AL197" s="224"/>
      <c r="AM197" s="229" t="s">
        <v>508</v>
      </c>
      <c r="AN197" s="229" t="s">
        <v>983</v>
      </c>
      <c r="AO197" s="25" t="s">
        <v>510</v>
      </c>
      <c r="AP197" s="25" t="s">
        <v>511</v>
      </c>
      <c r="AQ197" s="185"/>
    </row>
    <row r="198" spans="1:43" s="184" customFormat="1" ht="69" hidden="1" customHeight="1" x14ac:dyDescent="0.25">
      <c r="A198" s="177" t="s">
        <v>503</v>
      </c>
      <c r="B198" s="178" t="s">
        <v>504</v>
      </c>
      <c r="C198" s="178">
        <v>27</v>
      </c>
      <c r="D198" s="230" t="s">
        <v>520</v>
      </c>
      <c r="E198" s="230" t="s">
        <v>521</v>
      </c>
      <c r="F198" s="169">
        <v>44713</v>
      </c>
      <c r="G198" s="169">
        <v>44742</v>
      </c>
      <c r="H198" s="221">
        <v>1</v>
      </c>
      <c r="I198" s="225">
        <v>1</v>
      </c>
      <c r="J198" s="225"/>
      <c r="K198" s="225"/>
      <c r="L198" s="225"/>
      <c r="M198" s="225"/>
      <c r="N198" s="225"/>
      <c r="O198" s="225"/>
      <c r="P198" s="225"/>
      <c r="Q198" s="225"/>
      <c r="R198" s="225"/>
      <c r="S198" s="225"/>
      <c r="T198" s="225">
        <v>1</v>
      </c>
      <c r="U198" s="225"/>
      <c r="V198" s="225"/>
      <c r="W198" s="225"/>
      <c r="X198" s="225"/>
      <c r="Y198" s="225"/>
      <c r="Z198" s="225"/>
      <c r="AA198" s="225"/>
      <c r="AB198" s="225"/>
      <c r="AC198" s="225"/>
      <c r="AD198" s="225"/>
      <c r="AE198" s="225"/>
      <c r="AF198" s="225"/>
      <c r="AG198" s="225"/>
      <c r="AH198" s="225">
        <f t="shared" si="19"/>
        <v>1</v>
      </c>
      <c r="AI198" s="170">
        <f t="shared" si="19"/>
        <v>0</v>
      </c>
      <c r="AJ198" s="230" t="s">
        <v>522</v>
      </c>
      <c r="AK198" s="229" t="s">
        <v>82</v>
      </c>
      <c r="AL198" s="236" t="s">
        <v>82</v>
      </c>
      <c r="AM198" s="229" t="s">
        <v>508</v>
      </c>
      <c r="AN198" s="229" t="s">
        <v>509</v>
      </c>
      <c r="AO198" s="25" t="s">
        <v>510</v>
      </c>
      <c r="AP198" s="25" t="s">
        <v>511</v>
      </c>
      <c r="AQ198" s="185"/>
    </row>
    <row r="199" spans="1:43" s="184" customFormat="1" ht="101.25" hidden="1" customHeight="1" x14ac:dyDescent="0.25">
      <c r="A199" s="177" t="s">
        <v>411</v>
      </c>
      <c r="B199" s="178" t="s">
        <v>412</v>
      </c>
      <c r="C199" s="178">
        <v>325</v>
      </c>
      <c r="D199" s="230" t="s">
        <v>523</v>
      </c>
      <c r="E199" s="230" t="s">
        <v>524</v>
      </c>
      <c r="F199" s="169">
        <v>44593</v>
      </c>
      <c r="G199" s="169">
        <v>44620</v>
      </c>
      <c r="H199" s="271">
        <f>+I199+I200+I201+I202+I203+I204+I205</f>
        <v>1</v>
      </c>
      <c r="I199" s="225">
        <v>0.2</v>
      </c>
      <c r="J199" s="225">
        <v>1</v>
      </c>
      <c r="K199" s="225"/>
      <c r="L199" s="225"/>
      <c r="M199" s="225"/>
      <c r="N199" s="225"/>
      <c r="O199" s="225"/>
      <c r="P199" s="225"/>
      <c r="Q199" s="225"/>
      <c r="R199" s="225"/>
      <c r="S199" s="225"/>
      <c r="T199" s="225"/>
      <c r="U199" s="225"/>
      <c r="V199" s="225"/>
      <c r="W199" s="225"/>
      <c r="X199" s="225"/>
      <c r="Y199" s="225"/>
      <c r="Z199" s="225"/>
      <c r="AA199" s="225"/>
      <c r="AB199" s="225"/>
      <c r="AC199" s="225"/>
      <c r="AD199" s="225"/>
      <c r="AE199" s="225"/>
      <c r="AF199" s="225"/>
      <c r="AG199" s="225"/>
      <c r="AH199" s="225">
        <f>+J199+L199+N199+P199+R199+T199+V199+X199+Z199+AB199+AD199+AF199</f>
        <v>1</v>
      </c>
      <c r="AI199" s="170">
        <f>+K199+M199+O199+Q199+S199+U199+W199+Y199+AA199+AC199+AE199+AG199</f>
        <v>0</v>
      </c>
      <c r="AJ199" s="230" t="s">
        <v>525</v>
      </c>
      <c r="AK199" s="276">
        <v>67</v>
      </c>
      <c r="AL199" s="269">
        <v>692500309</v>
      </c>
      <c r="AM199" s="229" t="s">
        <v>526</v>
      </c>
      <c r="AN199" s="229" t="s">
        <v>527</v>
      </c>
      <c r="AO199" s="25" t="s">
        <v>528</v>
      </c>
      <c r="AP199" s="25" t="s">
        <v>416</v>
      </c>
      <c r="AQ199" s="185"/>
    </row>
    <row r="200" spans="1:43" s="184" customFormat="1" ht="97.5" hidden="1" customHeight="1" x14ac:dyDescent="0.25">
      <c r="A200" s="177" t="s">
        <v>411</v>
      </c>
      <c r="B200" s="178" t="s">
        <v>412</v>
      </c>
      <c r="C200" s="178">
        <v>325</v>
      </c>
      <c r="D200" s="230" t="s">
        <v>523</v>
      </c>
      <c r="E200" s="230" t="s">
        <v>529</v>
      </c>
      <c r="F200" s="169">
        <v>44621</v>
      </c>
      <c r="G200" s="169">
        <v>44712</v>
      </c>
      <c r="H200" s="271"/>
      <c r="I200" s="225">
        <v>0.1</v>
      </c>
      <c r="J200" s="225"/>
      <c r="K200" s="225"/>
      <c r="L200" s="225"/>
      <c r="M200" s="225"/>
      <c r="N200" s="225">
        <v>0.3</v>
      </c>
      <c r="O200" s="225"/>
      <c r="P200" s="225">
        <v>0.3</v>
      </c>
      <c r="Q200" s="225"/>
      <c r="R200" s="225">
        <v>0.4</v>
      </c>
      <c r="S200" s="225"/>
      <c r="T200" s="225"/>
      <c r="U200" s="225"/>
      <c r="V200" s="225"/>
      <c r="W200" s="225"/>
      <c r="X200" s="225"/>
      <c r="Y200" s="225"/>
      <c r="Z200" s="225"/>
      <c r="AA200" s="225"/>
      <c r="AB200" s="225"/>
      <c r="AC200" s="225"/>
      <c r="AD200" s="225"/>
      <c r="AE200" s="225"/>
      <c r="AF200" s="225"/>
      <c r="AG200" s="225"/>
      <c r="AH200" s="225">
        <f t="shared" ref="AH200:AI218" si="20">+J200+L200+N200+P200+R200+T200+V200+X200+Z200+AB200+AD200+AF200</f>
        <v>1</v>
      </c>
      <c r="AI200" s="170">
        <f t="shared" si="20"/>
        <v>0</v>
      </c>
      <c r="AJ200" s="230" t="s">
        <v>530</v>
      </c>
      <c r="AK200" s="276"/>
      <c r="AL200" s="270"/>
      <c r="AM200" s="229" t="s">
        <v>526</v>
      </c>
      <c r="AN200" s="229" t="s">
        <v>527</v>
      </c>
      <c r="AO200" s="25" t="s">
        <v>528</v>
      </c>
      <c r="AP200" s="25" t="s">
        <v>416</v>
      </c>
      <c r="AQ200" s="185"/>
    </row>
    <row r="201" spans="1:43" s="184" customFormat="1" ht="90" hidden="1" customHeight="1" x14ac:dyDescent="0.25">
      <c r="A201" s="177" t="s">
        <v>411</v>
      </c>
      <c r="B201" s="178" t="s">
        <v>412</v>
      </c>
      <c r="C201" s="178">
        <v>325</v>
      </c>
      <c r="D201" s="230" t="s">
        <v>523</v>
      </c>
      <c r="E201" s="230" t="s">
        <v>531</v>
      </c>
      <c r="F201" s="169">
        <v>44593</v>
      </c>
      <c r="G201" s="169">
        <v>44681</v>
      </c>
      <c r="H201" s="271"/>
      <c r="I201" s="225">
        <v>0.05</v>
      </c>
      <c r="J201" s="225"/>
      <c r="K201" s="225"/>
      <c r="L201" s="225">
        <v>0.5</v>
      </c>
      <c r="M201" s="225"/>
      <c r="N201" s="225">
        <v>0.3</v>
      </c>
      <c r="O201" s="225"/>
      <c r="P201" s="225">
        <v>0.2</v>
      </c>
      <c r="Q201" s="225"/>
      <c r="R201" s="225"/>
      <c r="S201" s="225"/>
      <c r="T201" s="225"/>
      <c r="U201" s="225"/>
      <c r="V201" s="225"/>
      <c r="W201" s="225"/>
      <c r="X201" s="225"/>
      <c r="Y201" s="225"/>
      <c r="Z201" s="225"/>
      <c r="AA201" s="225"/>
      <c r="AB201" s="225"/>
      <c r="AC201" s="225"/>
      <c r="AD201" s="225"/>
      <c r="AE201" s="225"/>
      <c r="AF201" s="225"/>
      <c r="AG201" s="225"/>
      <c r="AH201" s="225">
        <f t="shared" si="20"/>
        <v>1</v>
      </c>
      <c r="AI201" s="170">
        <f t="shared" si="20"/>
        <v>0</v>
      </c>
      <c r="AJ201" s="230" t="s">
        <v>532</v>
      </c>
      <c r="AK201" s="276"/>
      <c r="AL201" s="270"/>
      <c r="AM201" s="229" t="s">
        <v>526</v>
      </c>
      <c r="AN201" s="229" t="s">
        <v>527</v>
      </c>
      <c r="AO201" s="25" t="s">
        <v>528</v>
      </c>
      <c r="AP201" s="25" t="s">
        <v>416</v>
      </c>
      <c r="AQ201" s="185"/>
    </row>
    <row r="202" spans="1:43" s="184" customFormat="1" ht="87" hidden="1" customHeight="1" x14ac:dyDescent="0.25">
      <c r="A202" s="177" t="s">
        <v>411</v>
      </c>
      <c r="B202" s="178" t="s">
        <v>412</v>
      </c>
      <c r="C202" s="178">
        <v>325</v>
      </c>
      <c r="D202" s="230" t="s">
        <v>523</v>
      </c>
      <c r="E202" s="230" t="s">
        <v>533</v>
      </c>
      <c r="F202" s="169">
        <v>44652</v>
      </c>
      <c r="G202" s="169">
        <v>44773</v>
      </c>
      <c r="H202" s="271"/>
      <c r="I202" s="225">
        <v>0.05</v>
      </c>
      <c r="J202" s="225"/>
      <c r="K202" s="225"/>
      <c r="L202" s="225"/>
      <c r="M202" s="225"/>
      <c r="N202" s="225"/>
      <c r="O202" s="225"/>
      <c r="P202" s="225"/>
      <c r="Q202" s="225"/>
      <c r="R202" s="225"/>
      <c r="S202" s="225"/>
      <c r="T202" s="225">
        <v>0.5</v>
      </c>
      <c r="U202" s="225"/>
      <c r="V202" s="225">
        <v>0.5</v>
      </c>
      <c r="W202" s="225"/>
      <c r="X202" s="225"/>
      <c r="Y202" s="225"/>
      <c r="Z202" s="225"/>
      <c r="AA202" s="225"/>
      <c r="AB202" s="225"/>
      <c r="AC202" s="225"/>
      <c r="AD202" s="225"/>
      <c r="AE202" s="225"/>
      <c r="AF202" s="225"/>
      <c r="AG202" s="225"/>
      <c r="AH202" s="225">
        <f t="shared" si="20"/>
        <v>1</v>
      </c>
      <c r="AI202" s="170">
        <f t="shared" si="20"/>
        <v>0</v>
      </c>
      <c r="AJ202" s="230" t="s">
        <v>534</v>
      </c>
      <c r="AK202" s="276"/>
      <c r="AL202" s="270"/>
      <c r="AM202" s="229" t="s">
        <v>526</v>
      </c>
      <c r="AN202" s="229" t="s">
        <v>527</v>
      </c>
      <c r="AO202" s="25" t="s">
        <v>528</v>
      </c>
      <c r="AP202" s="25" t="s">
        <v>416</v>
      </c>
      <c r="AQ202" s="185"/>
    </row>
    <row r="203" spans="1:43" s="183" customFormat="1" ht="71.25" hidden="1" x14ac:dyDescent="0.25">
      <c r="A203" s="167" t="s">
        <v>411</v>
      </c>
      <c r="B203" s="236" t="s">
        <v>412</v>
      </c>
      <c r="C203" s="236">
        <v>325</v>
      </c>
      <c r="D203" s="230" t="s">
        <v>523</v>
      </c>
      <c r="E203" s="230" t="s">
        <v>535</v>
      </c>
      <c r="F203" s="169">
        <v>44774</v>
      </c>
      <c r="G203" s="169">
        <v>44804</v>
      </c>
      <c r="H203" s="271"/>
      <c r="I203" s="225">
        <v>0.1</v>
      </c>
      <c r="J203" s="225"/>
      <c r="K203" s="225"/>
      <c r="L203" s="225"/>
      <c r="M203" s="225"/>
      <c r="N203" s="225"/>
      <c r="O203" s="225"/>
      <c r="P203" s="225"/>
      <c r="Q203" s="225"/>
      <c r="R203" s="236"/>
      <c r="S203" s="225"/>
      <c r="T203" s="235"/>
      <c r="U203" s="225"/>
      <c r="V203" s="236"/>
      <c r="W203" s="225"/>
      <c r="X203" s="225">
        <v>1</v>
      </c>
      <c r="Y203" s="225"/>
      <c r="Z203" s="225"/>
      <c r="AA203" s="225"/>
      <c r="AB203" s="225"/>
      <c r="AC203" s="225"/>
      <c r="AD203" s="225"/>
      <c r="AE203" s="225"/>
      <c r="AF203" s="225"/>
      <c r="AG203" s="225"/>
      <c r="AH203" s="225">
        <f t="shared" si="20"/>
        <v>1</v>
      </c>
      <c r="AI203" s="170">
        <f t="shared" si="20"/>
        <v>0</v>
      </c>
      <c r="AJ203" s="230" t="s">
        <v>536</v>
      </c>
      <c r="AK203" s="276"/>
      <c r="AL203" s="270"/>
      <c r="AM203" s="229" t="s">
        <v>526</v>
      </c>
      <c r="AN203" s="229" t="s">
        <v>527</v>
      </c>
      <c r="AO203" s="25" t="s">
        <v>528</v>
      </c>
      <c r="AP203" s="25" t="s">
        <v>416</v>
      </c>
      <c r="AQ203" s="263"/>
    </row>
    <row r="204" spans="1:43" s="183" customFormat="1" ht="71.25" hidden="1" x14ac:dyDescent="0.25">
      <c r="A204" s="167" t="s">
        <v>411</v>
      </c>
      <c r="B204" s="236" t="s">
        <v>412</v>
      </c>
      <c r="C204" s="236">
        <v>325</v>
      </c>
      <c r="D204" s="230" t="s">
        <v>523</v>
      </c>
      <c r="E204" s="230" t="s">
        <v>537</v>
      </c>
      <c r="F204" s="169">
        <v>44774</v>
      </c>
      <c r="G204" s="169">
        <v>44895</v>
      </c>
      <c r="H204" s="271"/>
      <c r="I204" s="225">
        <v>0.4</v>
      </c>
      <c r="J204" s="225"/>
      <c r="K204" s="225"/>
      <c r="L204" s="225"/>
      <c r="M204" s="225"/>
      <c r="N204" s="225"/>
      <c r="O204" s="225"/>
      <c r="P204" s="225"/>
      <c r="Q204" s="225"/>
      <c r="R204" s="225"/>
      <c r="S204" s="225"/>
      <c r="T204" s="225"/>
      <c r="U204" s="225"/>
      <c r="V204" s="225"/>
      <c r="W204" s="225"/>
      <c r="X204" s="225">
        <v>0.25</v>
      </c>
      <c r="Y204" s="225"/>
      <c r="Z204" s="225">
        <v>0.25</v>
      </c>
      <c r="AA204" s="225"/>
      <c r="AB204" s="225">
        <v>0.25</v>
      </c>
      <c r="AC204" s="225"/>
      <c r="AD204" s="225">
        <v>0.25</v>
      </c>
      <c r="AE204" s="225"/>
      <c r="AF204" s="225"/>
      <c r="AG204" s="225"/>
      <c r="AH204" s="225">
        <f t="shared" si="20"/>
        <v>1</v>
      </c>
      <c r="AI204" s="170">
        <f t="shared" si="20"/>
        <v>0</v>
      </c>
      <c r="AJ204" s="230" t="s">
        <v>538</v>
      </c>
      <c r="AK204" s="276"/>
      <c r="AL204" s="270"/>
      <c r="AM204" s="229" t="s">
        <v>526</v>
      </c>
      <c r="AN204" s="229" t="s">
        <v>527</v>
      </c>
      <c r="AO204" s="25" t="s">
        <v>528</v>
      </c>
      <c r="AP204" s="25" t="s">
        <v>416</v>
      </c>
      <c r="AQ204" s="263"/>
    </row>
    <row r="205" spans="1:43" s="184" customFormat="1" ht="71.25" hidden="1" x14ac:dyDescent="0.25">
      <c r="A205" s="177" t="s">
        <v>411</v>
      </c>
      <c r="B205" s="178" t="s">
        <v>412</v>
      </c>
      <c r="C205" s="178">
        <v>325</v>
      </c>
      <c r="D205" s="230" t="s">
        <v>523</v>
      </c>
      <c r="E205" s="230" t="s">
        <v>539</v>
      </c>
      <c r="F205" s="169">
        <v>44896</v>
      </c>
      <c r="G205" s="169">
        <v>44925</v>
      </c>
      <c r="H205" s="271"/>
      <c r="I205" s="225">
        <v>0.1</v>
      </c>
      <c r="J205" s="225"/>
      <c r="K205" s="225"/>
      <c r="L205" s="225"/>
      <c r="M205" s="225"/>
      <c r="N205" s="225"/>
      <c r="O205" s="225"/>
      <c r="P205" s="225"/>
      <c r="Q205" s="225"/>
      <c r="R205" s="225"/>
      <c r="S205" s="225"/>
      <c r="T205" s="225"/>
      <c r="U205" s="225"/>
      <c r="V205" s="225"/>
      <c r="W205" s="225"/>
      <c r="X205" s="236"/>
      <c r="Y205" s="225"/>
      <c r="Z205" s="225"/>
      <c r="AA205" s="225"/>
      <c r="AB205" s="225"/>
      <c r="AC205" s="225"/>
      <c r="AD205" s="225"/>
      <c r="AE205" s="225"/>
      <c r="AF205" s="225">
        <v>1</v>
      </c>
      <c r="AG205" s="225"/>
      <c r="AH205" s="225">
        <f t="shared" si="20"/>
        <v>1</v>
      </c>
      <c r="AI205" s="170">
        <f t="shared" si="20"/>
        <v>0</v>
      </c>
      <c r="AJ205" s="230" t="s">
        <v>540</v>
      </c>
      <c r="AK205" s="276"/>
      <c r="AL205" s="270"/>
      <c r="AM205" s="229" t="s">
        <v>526</v>
      </c>
      <c r="AN205" s="229" t="s">
        <v>527</v>
      </c>
      <c r="AO205" s="25" t="s">
        <v>528</v>
      </c>
      <c r="AP205" s="25" t="s">
        <v>416</v>
      </c>
      <c r="AQ205" s="185"/>
    </row>
    <row r="206" spans="1:43" s="184" customFormat="1" ht="71.25" hidden="1" x14ac:dyDescent="0.25">
      <c r="A206" s="177" t="s">
        <v>411</v>
      </c>
      <c r="B206" s="178" t="s">
        <v>412</v>
      </c>
      <c r="C206" s="178">
        <v>328</v>
      </c>
      <c r="D206" s="230" t="s">
        <v>541</v>
      </c>
      <c r="E206" s="230" t="s">
        <v>542</v>
      </c>
      <c r="F206" s="169">
        <v>44593</v>
      </c>
      <c r="G206" s="169">
        <v>44895</v>
      </c>
      <c r="H206" s="271">
        <f>+I206+I207+I208+I209+I210</f>
        <v>1</v>
      </c>
      <c r="I206" s="225">
        <v>0.2</v>
      </c>
      <c r="J206" s="225"/>
      <c r="K206" s="225"/>
      <c r="L206" s="225">
        <v>0.3</v>
      </c>
      <c r="M206" s="225"/>
      <c r="N206" s="225">
        <v>0.3</v>
      </c>
      <c r="O206" s="225"/>
      <c r="P206" s="225">
        <v>0.4</v>
      </c>
      <c r="Q206" s="225"/>
      <c r="R206" s="225"/>
      <c r="S206" s="225"/>
      <c r="T206" s="225"/>
      <c r="U206" s="225"/>
      <c r="V206" s="225"/>
      <c r="W206" s="225"/>
      <c r="X206" s="225"/>
      <c r="Y206" s="225"/>
      <c r="Z206" s="225"/>
      <c r="AA206" s="225"/>
      <c r="AB206" s="225"/>
      <c r="AC206" s="225"/>
      <c r="AD206" s="225"/>
      <c r="AE206" s="225"/>
      <c r="AF206" s="225"/>
      <c r="AG206" s="225"/>
      <c r="AH206" s="225">
        <f t="shared" si="20"/>
        <v>1</v>
      </c>
      <c r="AI206" s="170">
        <f t="shared" si="20"/>
        <v>0</v>
      </c>
      <c r="AJ206" s="230" t="s">
        <v>543</v>
      </c>
      <c r="AK206" s="276">
        <v>30</v>
      </c>
      <c r="AL206" s="270"/>
      <c r="AM206" s="229" t="s">
        <v>526</v>
      </c>
      <c r="AN206" s="229" t="s">
        <v>527</v>
      </c>
      <c r="AO206" s="25" t="s">
        <v>528</v>
      </c>
      <c r="AP206" s="25" t="s">
        <v>416</v>
      </c>
      <c r="AQ206" s="185"/>
    </row>
    <row r="207" spans="1:43" s="183" customFormat="1" ht="57" hidden="1" customHeight="1" x14ac:dyDescent="0.25">
      <c r="A207" s="167" t="s">
        <v>411</v>
      </c>
      <c r="B207" s="236" t="s">
        <v>412</v>
      </c>
      <c r="C207" s="236">
        <v>328</v>
      </c>
      <c r="D207" s="230" t="s">
        <v>541</v>
      </c>
      <c r="E207" s="230" t="s">
        <v>544</v>
      </c>
      <c r="F207" s="169">
        <v>44621</v>
      </c>
      <c r="G207" s="169">
        <v>44895</v>
      </c>
      <c r="H207" s="271"/>
      <c r="I207" s="225">
        <v>0.05</v>
      </c>
      <c r="J207" s="225"/>
      <c r="K207" s="225"/>
      <c r="L207" s="225"/>
      <c r="M207" s="225"/>
      <c r="N207" s="225"/>
      <c r="O207" s="225"/>
      <c r="P207" s="225"/>
      <c r="Q207" s="225"/>
      <c r="R207" s="225"/>
      <c r="S207" s="225"/>
      <c r="T207" s="225">
        <v>0.15</v>
      </c>
      <c r="U207" s="225"/>
      <c r="V207" s="225">
        <v>0.15</v>
      </c>
      <c r="W207" s="225"/>
      <c r="X207" s="225">
        <v>0.2</v>
      </c>
      <c r="Y207" s="225"/>
      <c r="Z207" s="225">
        <v>0.15</v>
      </c>
      <c r="AA207" s="225"/>
      <c r="AB207" s="225">
        <v>0.15</v>
      </c>
      <c r="AC207" s="225"/>
      <c r="AD207" s="225">
        <v>0.2</v>
      </c>
      <c r="AE207" s="225"/>
      <c r="AF207" s="225"/>
      <c r="AG207" s="225"/>
      <c r="AH207" s="225">
        <f t="shared" si="20"/>
        <v>1</v>
      </c>
      <c r="AI207" s="170">
        <f t="shared" si="20"/>
        <v>0</v>
      </c>
      <c r="AJ207" s="230" t="s">
        <v>545</v>
      </c>
      <c r="AK207" s="276"/>
      <c r="AL207" s="270"/>
      <c r="AM207" s="229" t="s">
        <v>526</v>
      </c>
      <c r="AN207" s="229" t="s">
        <v>527</v>
      </c>
      <c r="AO207" s="25" t="s">
        <v>528</v>
      </c>
      <c r="AP207" s="25" t="s">
        <v>416</v>
      </c>
      <c r="AQ207" s="263"/>
    </row>
    <row r="208" spans="1:43" s="184" customFormat="1" ht="57" hidden="1" customHeight="1" x14ac:dyDescent="0.25">
      <c r="A208" s="177" t="s">
        <v>411</v>
      </c>
      <c r="B208" s="178" t="s">
        <v>412</v>
      </c>
      <c r="C208" s="178">
        <v>328</v>
      </c>
      <c r="D208" s="230" t="s">
        <v>541</v>
      </c>
      <c r="E208" s="230" t="s">
        <v>546</v>
      </c>
      <c r="F208" s="169">
        <v>44652</v>
      </c>
      <c r="G208" s="169">
        <v>44895</v>
      </c>
      <c r="H208" s="271"/>
      <c r="I208" s="225">
        <v>0.3</v>
      </c>
      <c r="J208" s="225"/>
      <c r="K208" s="225"/>
      <c r="L208" s="225"/>
      <c r="M208" s="225"/>
      <c r="N208" s="225"/>
      <c r="O208" s="225"/>
      <c r="P208" s="225">
        <v>0.3</v>
      </c>
      <c r="Q208" s="225"/>
      <c r="R208" s="225">
        <v>0.1</v>
      </c>
      <c r="S208" s="225"/>
      <c r="T208" s="225">
        <v>0.1</v>
      </c>
      <c r="U208" s="225"/>
      <c r="V208" s="225">
        <v>0.1</v>
      </c>
      <c r="W208" s="225"/>
      <c r="X208" s="225">
        <v>0.1</v>
      </c>
      <c r="Y208" s="225"/>
      <c r="Z208" s="225">
        <v>0.1</v>
      </c>
      <c r="AA208" s="225"/>
      <c r="AB208" s="225">
        <v>0.1</v>
      </c>
      <c r="AC208" s="225"/>
      <c r="AD208" s="225">
        <v>0.1</v>
      </c>
      <c r="AE208" s="225"/>
      <c r="AF208" s="225"/>
      <c r="AG208" s="225"/>
      <c r="AH208" s="225">
        <f t="shared" si="20"/>
        <v>0.99999999999999989</v>
      </c>
      <c r="AI208" s="170">
        <f t="shared" si="20"/>
        <v>0</v>
      </c>
      <c r="AJ208" s="230" t="s">
        <v>547</v>
      </c>
      <c r="AK208" s="276"/>
      <c r="AL208" s="270"/>
      <c r="AM208" s="229" t="s">
        <v>526</v>
      </c>
      <c r="AN208" s="229" t="s">
        <v>527</v>
      </c>
      <c r="AO208" s="25" t="s">
        <v>528</v>
      </c>
      <c r="AP208" s="25" t="s">
        <v>416</v>
      </c>
      <c r="AQ208" s="185"/>
    </row>
    <row r="209" spans="1:43" s="184" customFormat="1" ht="57" hidden="1" customHeight="1" x14ac:dyDescent="0.25">
      <c r="A209" s="177" t="s">
        <v>411</v>
      </c>
      <c r="B209" s="178" t="s">
        <v>412</v>
      </c>
      <c r="C209" s="178">
        <v>328</v>
      </c>
      <c r="D209" s="230" t="s">
        <v>541</v>
      </c>
      <c r="E209" s="230" t="s">
        <v>548</v>
      </c>
      <c r="F209" s="169">
        <v>44684</v>
      </c>
      <c r="G209" s="169">
        <v>44895</v>
      </c>
      <c r="H209" s="271"/>
      <c r="I209" s="225">
        <v>0.4</v>
      </c>
      <c r="J209" s="225"/>
      <c r="K209" s="225"/>
      <c r="L209" s="225"/>
      <c r="M209" s="225"/>
      <c r="N209" s="225"/>
      <c r="O209" s="225"/>
      <c r="P209" s="225"/>
      <c r="Q209" s="225"/>
      <c r="R209" s="225">
        <v>0.15</v>
      </c>
      <c r="S209" s="225"/>
      <c r="T209" s="225">
        <v>0.15</v>
      </c>
      <c r="U209" s="225"/>
      <c r="V209" s="225">
        <v>0.15</v>
      </c>
      <c r="W209" s="225"/>
      <c r="X209" s="225">
        <v>0.15</v>
      </c>
      <c r="Y209" s="225"/>
      <c r="Z209" s="225">
        <v>0.15</v>
      </c>
      <c r="AA209" s="225"/>
      <c r="AB209" s="225">
        <v>0.15</v>
      </c>
      <c r="AC209" s="225"/>
      <c r="AD209" s="225">
        <v>0.1</v>
      </c>
      <c r="AE209" s="225"/>
      <c r="AF209" s="225"/>
      <c r="AG209" s="225"/>
      <c r="AH209" s="225">
        <f t="shared" si="20"/>
        <v>1</v>
      </c>
      <c r="AI209" s="170">
        <f t="shared" si="20"/>
        <v>0</v>
      </c>
      <c r="AJ209" s="230" t="s">
        <v>549</v>
      </c>
      <c r="AK209" s="276"/>
      <c r="AL209" s="270"/>
      <c r="AM209" s="229" t="s">
        <v>526</v>
      </c>
      <c r="AN209" s="229" t="s">
        <v>527</v>
      </c>
      <c r="AO209" s="25" t="s">
        <v>528</v>
      </c>
      <c r="AP209" s="25" t="s">
        <v>416</v>
      </c>
      <c r="AQ209" s="185"/>
    </row>
    <row r="210" spans="1:43" s="184" customFormat="1" ht="71.25" hidden="1" x14ac:dyDescent="0.25">
      <c r="A210" s="177" t="s">
        <v>411</v>
      </c>
      <c r="B210" s="178" t="s">
        <v>412</v>
      </c>
      <c r="C210" s="178">
        <v>328</v>
      </c>
      <c r="D210" s="230" t="s">
        <v>541</v>
      </c>
      <c r="E210" s="230" t="s">
        <v>550</v>
      </c>
      <c r="F210" s="169">
        <v>44896</v>
      </c>
      <c r="G210" s="169">
        <v>44925</v>
      </c>
      <c r="H210" s="271"/>
      <c r="I210" s="225">
        <v>0.05</v>
      </c>
      <c r="J210" s="225"/>
      <c r="K210" s="225"/>
      <c r="L210" s="225"/>
      <c r="M210" s="225"/>
      <c r="N210" s="225"/>
      <c r="O210" s="225"/>
      <c r="P210" s="225"/>
      <c r="Q210" s="225"/>
      <c r="R210" s="225"/>
      <c r="S210" s="225"/>
      <c r="T210" s="225"/>
      <c r="U210" s="225"/>
      <c r="V210" s="225"/>
      <c r="W210" s="225"/>
      <c r="X210" s="225"/>
      <c r="Y210" s="225"/>
      <c r="Z210" s="225"/>
      <c r="AA210" s="225"/>
      <c r="AB210" s="225"/>
      <c r="AC210" s="225"/>
      <c r="AD210" s="225"/>
      <c r="AE210" s="225"/>
      <c r="AF210" s="225">
        <v>1</v>
      </c>
      <c r="AG210" s="225"/>
      <c r="AH210" s="225">
        <f t="shared" si="20"/>
        <v>1</v>
      </c>
      <c r="AI210" s="170">
        <f t="shared" si="20"/>
        <v>0</v>
      </c>
      <c r="AJ210" s="230" t="s">
        <v>551</v>
      </c>
      <c r="AK210" s="276"/>
      <c r="AL210" s="277"/>
      <c r="AM210" s="229" t="s">
        <v>526</v>
      </c>
      <c r="AN210" s="229" t="s">
        <v>527</v>
      </c>
      <c r="AO210" s="25" t="s">
        <v>528</v>
      </c>
      <c r="AP210" s="25" t="s">
        <v>416</v>
      </c>
      <c r="AQ210" s="185"/>
    </row>
    <row r="211" spans="1:43" s="184" customFormat="1" ht="71.25" hidden="1" x14ac:dyDescent="0.25">
      <c r="A211" s="177" t="s">
        <v>411</v>
      </c>
      <c r="B211" s="178" t="s">
        <v>412</v>
      </c>
      <c r="C211" s="178">
        <v>326</v>
      </c>
      <c r="D211" s="230" t="s">
        <v>552</v>
      </c>
      <c r="E211" s="230" t="s">
        <v>553</v>
      </c>
      <c r="F211" s="169">
        <v>44682</v>
      </c>
      <c r="G211" s="169">
        <v>44925</v>
      </c>
      <c r="H211" s="283">
        <f>+I211+I212+I213+I214+I215+I216+I217+I218+I219+I220</f>
        <v>0.99999999999999989</v>
      </c>
      <c r="I211" s="225">
        <v>0.1</v>
      </c>
      <c r="J211" s="225"/>
      <c r="K211" s="225"/>
      <c r="L211" s="225"/>
      <c r="M211" s="225"/>
      <c r="N211" s="225"/>
      <c r="O211" s="225"/>
      <c r="P211" s="225"/>
      <c r="Q211" s="225"/>
      <c r="R211" s="225">
        <v>0.33</v>
      </c>
      <c r="S211" s="225"/>
      <c r="T211" s="225"/>
      <c r="U211" s="225"/>
      <c r="V211" s="225"/>
      <c r="W211" s="225"/>
      <c r="X211" s="225"/>
      <c r="Y211" s="225"/>
      <c r="Z211" s="225">
        <v>0.33</v>
      </c>
      <c r="AA211" s="225"/>
      <c r="AB211" s="225"/>
      <c r="AC211" s="225"/>
      <c r="AD211" s="225"/>
      <c r="AE211" s="225"/>
      <c r="AF211" s="225">
        <v>0.34</v>
      </c>
      <c r="AG211" s="225"/>
      <c r="AH211" s="225">
        <f t="shared" si="20"/>
        <v>1</v>
      </c>
      <c r="AI211" s="170">
        <f t="shared" si="20"/>
        <v>0</v>
      </c>
      <c r="AJ211" s="230" t="s">
        <v>554</v>
      </c>
      <c r="AK211" s="229" t="s">
        <v>82</v>
      </c>
      <c r="AL211" s="236" t="s">
        <v>82</v>
      </c>
      <c r="AM211" s="229" t="s">
        <v>526</v>
      </c>
      <c r="AN211" s="229" t="s">
        <v>527</v>
      </c>
      <c r="AO211" s="25" t="s">
        <v>528</v>
      </c>
      <c r="AP211" s="25" t="s">
        <v>444</v>
      </c>
      <c r="AQ211" s="185"/>
    </row>
    <row r="212" spans="1:43" s="184" customFormat="1" ht="71.25" hidden="1" x14ac:dyDescent="0.25">
      <c r="A212" s="177" t="s">
        <v>411</v>
      </c>
      <c r="B212" s="178" t="s">
        <v>412</v>
      </c>
      <c r="C212" s="178">
        <v>326</v>
      </c>
      <c r="D212" s="230" t="s">
        <v>552</v>
      </c>
      <c r="E212" s="230" t="s">
        <v>555</v>
      </c>
      <c r="F212" s="169">
        <v>44621</v>
      </c>
      <c r="G212" s="169">
        <v>44925</v>
      </c>
      <c r="H212" s="283"/>
      <c r="I212" s="225">
        <v>0.1</v>
      </c>
      <c r="J212" s="225"/>
      <c r="K212" s="225"/>
      <c r="L212" s="225"/>
      <c r="M212" s="225"/>
      <c r="N212" s="225">
        <v>0.25</v>
      </c>
      <c r="O212" s="225"/>
      <c r="P212" s="225"/>
      <c r="Q212" s="225"/>
      <c r="R212" s="225"/>
      <c r="S212" s="225"/>
      <c r="T212" s="225">
        <v>0.25</v>
      </c>
      <c r="U212" s="225"/>
      <c r="V212" s="225"/>
      <c r="W212" s="225"/>
      <c r="X212" s="225"/>
      <c r="Y212" s="225"/>
      <c r="Z212" s="225">
        <v>0.25</v>
      </c>
      <c r="AA212" s="225"/>
      <c r="AB212" s="225"/>
      <c r="AC212" s="225"/>
      <c r="AD212" s="225"/>
      <c r="AE212" s="225"/>
      <c r="AF212" s="225">
        <v>0.25</v>
      </c>
      <c r="AG212" s="225"/>
      <c r="AH212" s="225">
        <f t="shared" si="20"/>
        <v>1</v>
      </c>
      <c r="AI212" s="170">
        <f t="shared" si="20"/>
        <v>0</v>
      </c>
      <c r="AJ212" s="230" t="s">
        <v>556</v>
      </c>
      <c r="AK212" s="229" t="s">
        <v>82</v>
      </c>
      <c r="AL212" s="236" t="s">
        <v>82</v>
      </c>
      <c r="AM212" s="229" t="s">
        <v>526</v>
      </c>
      <c r="AN212" s="229" t="s">
        <v>527</v>
      </c>
      <c r="AO212" s="25" t="s">
        <v>528</v>
      </c>
      <c r="AP212" s="25" t="s">
        <v>444</v>
      </c>
      <c r="AQ212" s="185"/>
    </row>
    <row r="213" spans="1:43" s="184" customFormat="1" ht="42" hidden="1" customHeight="1" x14ac:dyDescent="0.25">
      <c r="A213" s="177" t="s">
        <v>411</v>
      </c>
      <c r="B213" s="178" t="s">
        <v>412</v>
      </c>
      <c r="C213" s="178">
        <v>326</v>
      </c>
      <c r="D213" s="230" t="s">
        <v>552</v>
      </c>
      <c r="E213" s="230" t="s">
        <v>557</v>
      </c>
      <c r="F213" s="169">
        <v>44562</v>
      </c>
      <c r="G213" s="169">
        <v>44925</v>
      </c>
      <c r="H213" s="283"/>
      <c r="I213" s="225">
        <v>0.1</v>
      </c>
      <c r="J213" s="225">
        <v>8.3000000000000004E-2</v>
      </c>
      <c r="K213" s="225"/>
      <c r="L213" s="225">
        <v>8.3000000000000004E-2</v>
      </c>
      <c r="M213" s="225"/>
      <c r="N213" s="225">
        <v>8.3000000000000004E-2</v>
      </c>
      <c r="O213" s="225"/>
      <c r="P213" s="225">
        <v>8.3000000000000004E-2</v>
      </c>
      <c r="Q213" s="225"/>
      <c r="R213" s="225">
        <v>8.3000000000000004E-2</v>
      </c>
      <c r="S213" s="225"/>
      <c r="T213" s="225">
        <v>8.3000000000000004E-2</v>
      </c>
      <c r="U213" s="225"/>
      <c r="V213" s="225">
        <v>8.3000000000000004E-2</v>
      </c>
      <c r="W213" s="225"/>
      <c r="X213" s="225">
        <v>8.3000000000000004E-2</v>
      </c>
      <c r="Y213" s="225"/>
      <c r="Z213" s="225">
        <v>8.3000000000000004E-2</v>
      </c>
      <c r="AA213" s="225"/>
      <c r="AB213" s="225">
        <v>8.3000000000000004E-2</v>
      </c>
      <c r="AC213" s="225"/>
      <c r="AD213" s="225">
        <v>8.3000000000000004E-2</v>
      </c>
      <c r="AE213" s="225"/>
      <c r="AF213" s="225">
        <v>8.3000000000000004E-2</v>
      </c>
      <c r="AG213" s="225"/>
      <c r="AH213" s="225">
        <f t="shared" si="20"/>
        <v>0.99599999999999989</v>
      </c>
      <c r="AI213" s="170">
        <f t="shared" si="20"/>
        <v>0</v>
      </c>
      <c r="AJ213" s="230" t="s">
        <v>558</v>
      </c>
      <c r="AK213" s="229" t="s">
        <v>82</v>
      </c>
      <c r="AL213" s="236" t="s">
        <v>82</v>
      </c>
      <c r="AM213" s="229" t="s">
        <v>526</v>
      </c>
      <c r="AN213" s="229" t="s">
        <v>527</v>
      </c>
      <c r="AO213" s="25" t="s">
        <v>528</v>
      </c>
      <c r="AP213" s="25" t="s">
        <v>444</v>
      </c>
      <c r="AQ213" s="185"/>
    </row>
    <row r="214" spans="1:43" s="184" customFormat="1" ht="51" hidden="1" customHeight="1" x14ac:dyDescent="0.25">
      <c r="A214" s="177" t="s">
        <v>411</v>
      </c>
      <c r="B214" s="178" t="s">
        <v>412</v>
      </c>
      <c r="C214" s="178">
        <v>326</v>
      </c>
      <c r="D214" s="230" t="s">
        <v>552</v>
      </c>
      <c r="E214" s="230" t="s">
        <v>559</v>
      </c>
      <c r="F214" s="169">
        <v>44621</v>
      </c>
      <c r="G214" s="169">
        <v>44925</v>
      </c>
      <c r="H214" s="283"/>
      <c r="I214" s="225">
        <v>0.1</v>
      </c>
      <c r="J214" s="225"/>
      <c r="K214" s="225"/>
      <c r="L214" s="225"/>
      <c r="M214" s="225"/>
      <c r="N214" s="225">
        <v>0.1</v>
      </c>
      <c r="O214" s="225"/>
      <c r="P214" s="225">
        <v>0.1</v>
      </c>
      <c r="Q214" s="225"/>
      <c r="R214" s="225">
        <v>0.1</v>
      </c>
      <c r="S214" s="225"/>
      <c r="T214" s="225">
        <v>0.1</v>
      </c>
      <c r="U214" s="225"/>
      <c r="V214" s="225">
        <v>0.1</v>
      </c>
      <c r="W214" s="225"/>
      <c r="X214" s="225">
        <v>0.1</v>
      </c>
      <c r="Y214" s="225"/>
      <c r="Z214" s="225">
        <v>0.1</v>
      </c>
      <c r="AA214" s="225"/>
      <c r="AB214" s="225">
        <v>0.1</v>
      </c>
      <c r="AC214" s="225"/>
      <c r="AD214" s="225">
        <v>0.1</v>
      </c>
      <c r="AE214" s="225"/>
      <c r="AF214" s="225">
        <v>0.1</v>
      </c>
      <c r="AG214" s="225"/>
      <c r="AH214" s="225">
        <f t="shared" si="20"/>
        <v>0.99999999999999989</v>
      </c>
      <c r="AI214" s="170">
        <f t="shared" si="20"/>
        <v>0</v>
      </c>
      <c r="AJ214" s="230" t="s">
        <v>560</v>
      </c>
      <c r="AK214" s="229" t="s">
        <v>82</v>
      </c>
      <c r="AL214" s="236" t="s">
        <v>82</v>
      </c>
      <c r="AM214" s="229" t="s">
        <v>526</v>
      </c>
      <c r="AN214" s="229" t="s">
        <v>527</v>
      </c>
      <c r="AO214" s="25" t="s">
        <v>528</v>
      </c>
      <c r="AP214" s="25" t="s">
        <v>444</v>
      </c>
      <c r="AQ214" s="185"/>
    </row>
    <row r="215" spans="1:43" s="184" customFormat="1" ht="51" hidden="1" customHeight="1" x14ac:dyDescent="0.25">
      <c r="A215" s="177" t="s">
        <v>411</v>
      </c>
      <c r="B215" s="178" t="s">
        <v>412</v>
      </c>
      <c r="C215" s="178">
        <v>326</v>
      </c>
      <c r="D215" s="230" t="s">
        <v>552</v>
      </c>
      <c r="E215" s="230" t="s">
        <v>561</v>
      </c>
      <c r="F215" s="169">
        <v>44621</v>
      </c>
      <c r="G215" s="169">
        <v>44925</v>
      </c>
      <c r="H215" s="283"/>
      <c r="I215" s="225">
        <v>0.1</v>
      </c>
      <c r="J215" s="225"/>
      <c r="K215" s="225"/>
      <c r="L215" s="225"/>
      <c r="M215" s="225"/>
      <c r="N215" s="225">
        <v>0.1</v>
      </c>
      <c r="O215" s="225"/>
      <c r="P215" s="225">
        <v>0.1</v>
      </c>
      <c r="Q215" s="225"/>
      <c r="R215" s="225">
        <v>0.1</v>
      </c>
      <c r="S215" s="225"/>
      <c r="T215" s="225">
        <v>0.1</v>
      </c>
      <c r="U215" s="225"/>
      <c r="V215" s="225">
        <v>0.1</v>
      </c>
      <c r="W215" s="225"/>
      <c r="X215" s="225">
        <v>0.1</v>
      </c>
      <c r="Y215" s="225"/>
      <c r="Z215" s="225">
        <v>0.1</v>
      </c>
      <c r="AA215" s="225"/>
      <c r="AB215" s="225">
        <v>0.1</v>
      </c>
      <c r="AC215" s="225"/>
      <c r="AD215" s="225">
        <v>0.1</v>
      </c>
      <c r="AE215" s="225"/>
      <c r="AF215" s="225">
        <v>0.1</v>
      </c>
      <c r="AG215" s="225"/>
      <c r="AH215" s="225">
        <f t="shared" si="20"/>
        <v>0.99999999999999989</v>
      </c>
      <c r="AI215" s="170">
        <f>+K215+M215+O215+Q215+S215+U215+W215+Y215+AA215+AC215+AE215+AG215</f>
        <v>0</v>
      </c>
      <c r="AJ215" s="230" t="s">
        <v>562</v>
      </c>
      <c r="AK215" s="229" t="s">
        <v>82</v>
      </c>
      <c r="AL215" s="236" t="s">
        <v>82</v>
      </c>
      <c r="AM215" s="229" t="s">
        <v>526</v>
      </c>
      <c r="AN215" s="229" t="s">
        <v>527</v>
      </c>
      <c r="AO215" s="25" t="s">
        <v>528</v>
      </c>
      <c r="AP215" s="25" t="s">
        <v>444</v>
      </c>
      <c r="AQ215" s="185"/>
    </row>
    <row r="216" spans="1:43" s="184" customFormat="1" ht="39.75" hidden="1" customHeight="1" x14ac:dyDescent="0.25">
      <c r="A216" s="177" t="s">
        <v>411</v>
      </c>
      <c r="B216" s="178" t="s">
        <v>412</v>
      </c>
      <c r="C216" s="178">
        <v>326</v>
      </c>
      <c r="D216" s="230" t="s">
        <v>552</v>
      </c>
      <c r="E216" s="230" t="s">
        <v>563</v>
      </c>
      <c r="F216" s="169">
        <v>44621</v>
      </c>
      <c r="G216" s="169">
        <v>44925</v>
      </c>
      <c r="H216" s="283"/>
      <c r="I216" s="225">
        <v>0.1</v>
      </c>
      <c r="J216" s="225"/>
      <c r="K216" s="225"/>
      <c r="L216" s="225"/>
      <c r="M216" s="225"/>
      <c r="N216" s="225">
        <v>0.25</v>
      </c>
      <c r="O216" s="225"/>
      <c r="P216" s="225"/>
      <c r="Q216" s="225"/>
      <c r="R216" s="225"/>
      <c r="S216" s="225"/>
      <c r="T216" s="225">
        <v>0.25</v>
      </c>
      <c r="U216" s="225"/>
      <c r="V216" s="225"/>
      <c r="W216" s="225"/>
      <c r="X216" s="225"/>
      <c r="Y216" s="225"/>
      <c r="Z216" s="225">
        <v>0.25</v>
      </c>
      <c r="AA216" s="225"/>
      <c r="AB216" s="225"/>
      <c r="AC216" s="225"/>
      <c r="AD216" s="225"/>
      <c r="AE216" s="225"/>
      <c r="AF216" s="225">
        <v>0.25</v>
      </c>
      <c r="AG216" s="225"/>
      <c r="AH216" s="225">
        <f t="shared" si="20"/>
        <v>1</v>
      </c>
      <c r="AI216" s="170">
        <f>+K216+M216+O216+Q216+S216+U216+W216+Y216+AA216+AC216+AE216+AG216</f>
        <v>0</v>
      </c>
      <c r="AJ216" s="230" t="s">
        <v>564</v>
      </c>
      <c r="AK216" s="229" t="s">
        <v>82</v>
      </c>
      <c r="AL216" s="236" t="s">
        <v>82</v>
      </c>
      <c r="AM216" s="229" t="s">
        <v>526</v>
      </c>
      <c r="AN216" s="229" t="s">
        <v>527</v>
      </c>
      <c r="AO216" s="25" t="s">
        <v>528</v>
      </c>
      <c r="AP216" s="25" t="s">
        <v>444</v>
      </c>
      <c r="AQ216" s="185"/>
    </row>
    <row r="217" spans="1:43" s="184" customFormat="1" ht="71.25" hidden="1" x14ac:dyDescent="0.25">
      <c r="A217" s="177" t="s">
        <v>411</v>
      </c>
      <c r="B217" s="178" t="s">
        <v>412</v>
      </c>
      <c r="C217" s="178">
        <v>326</v>
      </c>
      <c r="D217" s="230" t="s">
        <v>552</v>
      </c>
      <c r="E217" s="230" t="s">
        <v>565</v>
      </c>
      <c r="F217" s="169">
        <v>44713</v>
      </c>
      <c r="G217" s="169">
        <v>44925</v>
      </c>
      <c r="H217" s="283"/>
      <c r="I217" s="225">
        <v>0.1</v>
      </c>
      <c r="J217" s="225"/>
      <c r="K217" s="225"/>
      <c r="L217" s="225"/>
      <c r="M217" s="225"/>
      <c r="N217" s="225"/>
      <c r="O217" s="225"/>
      <c r="P217" s="225"/>
      <c r="Q217" s="225"/>
      <c r="R217" s="225"/>
      <c r="S217" s="225"/>
      <c r="T217" s="225">
        <v>0.33</v>
      </c>
      <c r="U217" s="225"/>
      <c r="V217" s="225"/>
      <c r="W217" s="225"/>
      <c r="X217" s="225"/>
      <c r="Y217" s="225"/>
      <c r="Z217" s="225"/>
      <c r="AA217" s="225"/>
      <c r="AB217" s="225">
        <v>0.34</v>
      </c>
      <c r="AC217" s="225"/>
      <c r="AD217" s="225"/>
      <c r="AE217" s="225"/>
      <c r="AF217" s="225">
        <v>0.33</v>
      </c>
      <c r="AG217" s="225"/>
      <c r="AH217" s="225">
        <f t="shared" si="20"/>
        <v>1</v>
      </c>
      <c r="AI217" s="170">
        <f>+K217+M217+O217+Q217+S217+U217+W217+Y217+AA217+AC217+AE217+AG217</f>
        <v>0</v>
      </c>
      <c r="AJ217" s="230" t="s">
        <v>566</v>
      </c>
      <c r="AK217" s="229" t="s">
        <v>82</v>
      </c>
      <c r="AL217" s="236" t="s">
        <v>82</v>
      </c>
      <c r="AM217" s="229" t="s">
        <v>526</v>
      </c>
      <c r="AN217" s="229" t="s">
        <v>527</v>
      </c>
      <c r="AO217" s="25" t="s">
        <v>528</v>
      </c>
      <c r="AP217" s="25" t="s">
        <v>444</v>
      </c>
      <c r="AQ217" s="185"/>
    </row>
    <row r="218" spans="1:43" s="184" customFormat="1" ht="85.5" hidden="1" x14ac:dyDescent="0.25">
      <c r="A218" s="177" t="s">
        <v>411</v>
      </c>
      <c r="B218" s="178" t="s">
        <v>412</v>
      </c>
      <c r="C218" s="178">
        <v>326</v>
      </c>
      <c r="D218" s="230" t="s">
        <v>552</v>
      </c>
      <c r="E218" s="230" t="s">
        <v>567</v>
      </c>
      <c r="F218" s="169">
        <v>44621</v>
      </c>
      <c r="G218" s="169">
        <v>44925</v>
      </c>
      <c r="H218" s="283"/>
      <c r="I218" s="225">
        <v>0.1</v>
      </c>
      <c r="J218" s="236"/>
      <c r="K218" s="236"/>
      <c r="L218" s="236"/>
      <c r="M218" s="236"/>
      <c r="N218" s="225">
        <v>0.1</v>
      </c>
      <c r="O218" s="225"/>
      <c r="P218" s="225">
        <v>0.1</v>
      </c>
      <c r="Q218" s="225"/>
      <c r="R218" s="225">
        <v>0.1</v>
      </c>
      <c r="S218" s="225"/>
      <c r="T218" s="225">
        <v>0.1</v>
      </c>
      <c r="U218" s="225"/>
      <c r="V218" s="225">
        <v>0.1</v>
      </c>
      <c r="W218" s="225"/>
      <c r="X218" s="225">
        <v>0.1</v>
      </c>
      <c r="Y218" s="225"/>
      <c r="Z218" s="225">
        <v>0.1</v>
      </c>
      <c r="AA218" s="225"/>
      <c r="AB218" s="225">
        <v>0.1</v>
      </c>
      <c r="AC218" s="225"/>
      <c r="AD218" s="225">
        <v>0.1</v>
      </c>
      <c r="AE218" s="225"/>
      <c r="AF218" s="225">
        <v>0.1</v>
      </c>
      <c r="AG218" s="225"/>
      <c r="AH218" s="225">
        <f t="shared" si="20"/>
        <v>0.99999999999999989</v>
      </c>
      <c r="AI218" s="170">
        <f t="shared" si="20"/>
        <v>0</v>
      </c>
      <c r="AJ218" s="230" t="s">
        <v>568</v>
      </c>
      <c r="AK218" s="229" t="s">
        <v>82</v>
      </c>
      <c r="AL218" s="236" t="s">
        <v>82</v>
      </c>
      <c r="AM218" s="229" t="s">
        <v>526</v>
      </c>
      <c r="AN218" s="229" t="s">
        <v>527</v>
      </c>
      <c r="AO218" s="25" t="s">
        <v>528</v>
      </c>
      <c r="AP218" s="25" t="s">
        <v>444</v>
      </c>
      <c r="AQ218" s="185"/>
    </row>
    <row r="219" spans="1:43" s="184" customFormat="1" ht="71.25" hidden="1" x14ac:dyDescent="0.25">
      <c r="A219" s="177" t="s">
        <v>411</v>
      </c>
      <c r="B219" s="178" t="s">
        <v>412</v>
      </c>
      <c r="C219" s="178">
        <v>326</v>
      </c>
      <c r="D219" s="230" t="s">
        <v>552</v>
      </c>
      <c r="E219" s="230" t="s">
        <v>569</v>
      </c>
      <c r="F219" s="169">
        <v>44621</v>
      </c>
      <c r="G219" s="169">
        <v>44925</v>
      </c>
      <c r="H219" s="283"/>
      <c r="I219" s="225">
        <v>0.1</v>
      </c>
      <c r="J219" s="236"/>
      <c r="K219" s="236"/>
      <c r="L219" s="236"/>
      <c r="M219" s="236"/>
      <c r="N219" s="225">
        <v>0.1</v>
      </c>
      <c r="O219" s="225"/>
      <c r="P219" s="225">
        <v>0.1</v>
      </c>
      <c r="Q219" s="225"/>
      <c r="R219" s="225">
        <v>0.1</v>
      </c>
      <c r="S219" s="225"/>
      <c r="T219" s="225">
        <v>0.1</v>
      </c>
      <c r="U219" s="225"/>
      <c r="V219" s="225">
        <v>0.1</v>
      </c>
      <c r="W219" s="225"/>
      <c r="X219" s="225">
        <v>0.1</v>
      </c>
      <c r="Y219" s="225"/>
      <c r="Z219" s="225">
        <v>0.1</v>
      </c>
      <c r="AA219" s="225"/>
      <c r="AB219" s="225">
        <v>0.1</v>
      </c>
      <c r="AC219" s="225"/>
      <c r="AD219" s="225">
        <v>0.1</v>
      </c>
      <c r="AE219" s="225"/>
      <c r="AF219" s="225">
        <v>0.1</v>
      </c>
      <c r="AG219" s="225"/>
      <c r="AH219" s="225">
        <f t="shared" ref="AH219:AI236" si="21">+J219+L219+N219+P219+R219+T219+V219+X219+Z219+AB219+AD219+AF219</f>
        <v>0.99999999999999989</v>
      </c>
      <c r="AI219" s="170">
        <f t="shared" si="21"/>
        <v>0</v>
      </c>
      <c r="AJ219" s="237" t="s">
        <v>570</v>
      </c>
      <c r="AK219" s="229" t="s">
        <v>82</v>
      </c>
      <c r="AL219" s="236" t="s">
        <v>82</v>
      </c>
      <c r="AM219" s="229" t="s">
        <v>526</v>
      </c>
      <c r="AN219" s="229" t="s">
        <v>527</v>
      </c>
      <c r="AO219" s="25" t="s">
        <v>528</v>
      </c>
      <c r="AP219" s="25" t="s">
        <v>444</v>
      </c>
      <c r="AQ219" s="185"/>
    </row>
    <row r="220" spans="1:43" s="184" customFormat="1" ht="71.25" hidden="1" x14ac:dyDescent="0.25">
      <c r="A220" s="177" t="s">
        <v>411</v>
      </c>
      <c r="B220" s="178" t="s">
        <v>412</v>
      </c>
      <c r="C220" s="178">
        <v>326</v>
      </c>
      <c r="D220" s="230" t="s">
        <v>552</v>
      </c>
      <c r="E220" s="230" t="s">
        <v>571</v>
      </c>
      <c r="F220" s="169">
        <v>44713</v>
      </c>
      <c r="G220" s="169">
        <v>44742</v>
      </c>
      <c r="H220" s="283"/>
      <c r="I220" s="225">
        <v>0.1</v>
      </c>
      <c r="J220" s="225"/>
      <c r="K220" s="225"/>
      <c r="L220" s="225"/>
      <c r="M220" s="225"/>
      <c r="N220" s="225"/>
      <c r="O220" s="225"/>
      <c r="P220" s="225"/>
      <c r="Q220" s="225"/>
      <c r="R220" s="225"/>
      <c r="S220" s="225"/>
      <c r="T220" s="225">
        <v>1</v>
      </c>
      <c r="U220" s="225"/>
      <c r="V220" s="225"/>
      <c r="W220" s="225"/>
      <c r="X220" s="225"/>
      <c r="Y220" s="225"/>
      <c r="Z220" s="225"/>
      <c r="AA220" s="225"/>
      <c r="AB220" s="225"/>
      <c r="AC220" s="225"/>
      <c r="AD220" s="225"/>
      <c r="AE220" s="225"/>
      <c r="AF220" s="225"/>
      <c r="AG220" s="225"/>
      <c r="AH220" s="222">
        <f t="shared" si="21"/>
        <v>1</v>
      </c>
      <c r="AI220" s="29">
        <v>0</v>
      </c>
      <c r="AJ220" s="230" t="s">
        <v>522</v>
      </c>
      <c r="AK220" s="229" t="s">
        <v>82</v>
      </c>
      <c r="AL220" s="236" t="s">
        <v>82</v>
      </c>
      <c r="AM220" s="229" t="s">
        <v>526</v>
      </c>
      <c r="AN220" s="229" t="s">
        <v>527</v>
      </c>
      <c r="AO220" s="25" t="s">
        <v>528</v>
      </c>
      <c r="AP220" s="25" t="s">
        <v>444</v>
      </c>
      <c r="AQ220" s="185"/>
    </row>
    <row r="221" spans="1:43" s="184" customFormat="1" ht="99.75" x14ac:dyDescent="0.25">
      <c r="A221" s="69" t="s">
        <v>41</v>
      </c>
      <c r="B221" s="70" t="s">
        <v>437</v>
      </c>
      <c r="C221" s="70">
        <v>424</v>
      </c>
      <c r="D221" s="71" t="s">
        <v>572</v>
      </c>
      <c r="E221" s="71" t="s">
        <v>573</v>
      </c>
      <c r="F221" s="81">
        <v>44593</v>
      </c>
      <c r="G221" s="81">
        <v>44804</v>
      </c>
      <c r="H221" s="271">
        <f>+I222+I223+I224</f>
        <v>1</v>
      </c>
      <c r="I221" s="68"/>
      <c r="J221" s="68"/>
      <c r="K221" s="68"/>
      <c r="L221" s="68">
        <v>0.1</v>
      </c>
      <c r="M221" s="68"/>
      <c r="N221" s="68">
        <v>0.15</v>
      </c>
      <c r="O221" s="68"/>
      <c r="P221" s="68">
        <v>0.15</v>
      </c>
      <c r="Q221" s="68"/>
      <c r="R221" s="68">
        <v>0.15</v>
      </c>
      <c r="S221" s="68"/>
      <c r="T221" s="68">
        <v>0.15</v>
      </c>
      <c r="U221" s="68"/>
      <c r="V221" s="68">
        <v>0.15</v>
      </c>
      <c r="W221" s="68"/>
      <c r="X221" s="68">
        <v>0.15</v>
      </c>
      <c r="Y221" s="68"/>
      <c r="Z221" s="68"/>
      <c r="AA221" s="68"/>
      <c r="AB221" s="68"/>
      <c r="AC221" s="68"/>
      <c r="AD221" s="68"/>
      <c r="AE221" s="68"/>
      <c r="AF221" s="68"/>
      <c r="AG221" s="68"/>
      <c r="AH221" s="68">
        <f t="shared" si="21"/>
        <v>1</v>
      </c>
      <c r="AI221" s="77">
        <f t="shared" si="21"/>
        <v>0</v>
      </c>
      <c r="AJ221" s="71" t="s">
        <v>574</v>
      </c>
      <c r="AK221" s="281">
        <v>0.3</v>
      </c>
      <c r="AL221" s="269">
        <v>80000000</v>
      </c>
      <c r="AM221" s="78" t="s">
        <v>305</v>
      </c>
      <c r="AN221" s="78" t="s">
        <v>306</v>
      </c>
      <c r="AO221" s="78" t="s">
        <v>575</v>
      </c>
      <c r="AP221" s="79" t="s">
        <v>307</v>
      </c>
      <c r="AQ221" s="326" t="s">
        <v>1042</v>
      </c>
    </row>
    <row r="222" spans="1:43" s="184" customFormat="1" ht="99.75" x14ac:dyDescent="0.25">
      <c r="A222" s="91" t="s">
        <v>41</v>
      </c>
      <c r="B222" s="87" t="s">
        <v>437</v>
      </c>
      <c r="C222" s="87">
        <v>424</v>
      </c>
      <c r="D222" s="92" t="s">
        <v>1043</v>
      </c>
      <c r="E222" s="92" t="s">
        <v>573</v>
      </c>
      <c r="F222" s="93">
        <v>44593</v>
      </c>
      <c r="G222" s="93">
        <v>44839</v>
      </c>
      <c r="H222" s="271"/>
      <c r="I222" s="76">
        <v>0.6</v>
      </c>
      <c r="J222" s="76"/>
      <c r="K222" s="76"/>
      <c r="L222" s="76">
        <v>0.1</v>
      </c>
      <c r="M222" s="76"/>
      <c r="N222" s="76">
        <v>0.1</v>
      </c>
      <c r="O222" s="76"/>
      <c r="P222" s="76">
        <v>0.1</v>
      </c>
      <c r="Q222" s="76"/>
      <c r="R222" s="76">
        <v>0.1</v>
      </c>
      <c r="S222" s="76"/>
      <c r="T222" s="76">
        <v>0.1</v>
      </c>
      <c r="U222" s="76"/>
      <c r="V222" s="76">
        <v>0.1</v>
      </c>
      <c r="W222" s="76"/>
      <c r="X222" s="76">
        <v>0.1</v>
      </c>
      <c r="Y222" s="76"/>
      <c r="Z222" s="76">
        <v>0.1</v>
      </c>
      <c r="AA222" s="76"/>
      <c r="AB222" s="76">
        <v>0.2</v>
      </c>
      <c r="AC222" s="76"/>
      <c r="AD222" s="76"/>
      <c r="AE222" s="76"/>
      <c r="AF222" s="76"/>
      <c r="AG222" s="76"/>
      <c r="AH222" s="76">
        <f t="shared" ref="AH222" si="22">+J222+L222+N222+P222+R222+T222+V222+X222+Z222+AB222+AD222+AF222</f>
        <v>1</v>
      </c>
      <c r="AI222" s="85">
        <f t="shared" ref="AI222" si="23">+K222+M222+O222+Q222+S222+U222+W222+Y222+AA222+AC222+AE222+AG222</f>
        <v>0</v>
      </c>
      <c r="AJ222" s="92" t="s">
        <v>574</v>
      </c>
      <c r="AK222" s="281"/>
      <c r="AL222" s="270"/>
      <c r="AM222" s="88" t="s">
        <v>305</v>
      </c>
      <c r="AN222" s="88" t="s">
        <v>306</v>
      </c>
      <c r="AO222" s="88" t="s">
        <v>575</v>
      </c>
      <c r="AP222" s="89" t="s">
        <v>307</v>
      </c>
      <c r="AQ222" s="327"/>
    </row>
    <row r="223" spans="1:43" s="184" customFormat="1" ht="84.75" hidden="1" customHeight="1" x14ac:dyDescent="0.25">
      <c r="A223" s="177" t="s">
        <v>41</v>
      </c>
      <c r="B223" s="178" t="s">
        <v>437</v>
      </c>
      <c r="C223" s="178">
        <v>424</v>
      </c>
      <c r="D223" s="230" t="s">
        <v>572</v>
      </c>
      <c r="E223" s="230" t="s">
        <v>576</v>
      </c>
      <c r="F223" s="169">
        <v>44805</v>
      </c>
      <c r="G223" s="169">
        <v>44865</v>
      </c>
      <c r="H223" s="271"/>
      <c r="I223" s="225">
        <v>0.1</v>
      </c>
      <c r="J223" s="225"/>
      <c r="K223" s="225"/>
      <c r="L223" s="225"/>
      <c r="M223" s="225"/>
      <c r="N223" s="225"/>
      <c r="O223" s="225"/>
      <c r="P223" s="225"/>
      <c r="Q223" s="225"/>
      <c r="R223" s="225"/>
      <c r="S223" s="225"/>
      <c r="T223" s="225"/>
      <c r="U223" s="225"/>
      <c r="V223" s="225"/>
      <c r="W223" s="225"/>
      <c r="X223" s="225"/>
      <c r="Y223" s="225"/>
      <c r="Z223" s="225">
        <v>0.5</v>
      </c>
      <c r="AA223" s="225"/>
      <c r="AB223" s="225">
        <v>0.5</v>
      </c>
      <c r="AC223" s="225"/>
      <c r="AD223" s="225"/>
      <c r="AE223" s="225"/>
      <c r="AF223" s="225"/>
      <c r="AG223" s="225"/>
      <c r="AH223" s="225">
        <f t="shared" si="21"/>
        <v>1</v>
      </c>
      <c r="AI223" s="170">
        <f t="shared" si="21"/>
        <v>0</v>
      </c>
      <c r="AJ223" s="230" t="s">
        <v>577</v>
      </c>
      <c r="AK223" s="276"/>
      <c r="AL223" s="270"/>
      <c r="AM223" s="229" t="s">
        <v>305</v>
      </c>
      <c r="AN223" s="229" t="s">
        <v>306</v>
      </c>
      <c r="AO223" s="229" t="s">
        <v>575</v>
      </c>
      <c r="AP223" s="25" t="s">
        <v>307</v>
      </c>
      <c r="AQ223" s="185"/>
    </row>
    <row r="224" spans="1:43" s="184" customFormat="1" ht="71.25" hidden="1" x14ac:dyDescent="0.25">
      <c r="A224" s="177" t="s">
        <v>41</v>
      </c>
      <c r="B224" s="178" t="s">
        <v>437</v>
      </c>
      <c r="C224" s="178">
        <v>424</v>
      </c>
      <c r="D224" s="230" t="s">
        <v>572</v>
      </c>
      <c r="E224" s="230" t="s">
        <v>578</v>
      </c>
      <c r="F224" s="169">
        <v>44866</v>
      </c>
      <c r="G224" s="169">
        <v>44925</v>
      </c>
      <c r="H224" s="271"/>
      <c r="I224" s="225">
        <v>0.3</v>
      </c>
      <c r="J224" s="225"/>
      <c r="K224" s="225"/>
      <c r="L224" s="225"/>
      <c r="M224" s="225"/>
      <c r="N224" s="225"/>
      <c r="O224" s="225"/>
      <c r="P224" s="225"/>
      <c r="Q224" s="225"/>
      <c r="R224" s="225"/>
      <c r="S224" s="225"/>
      <c r="T224" s="225"/>
      <c r="U224" s="225"/>
      <c r="V224" s="225"/>
      <c r="W224" s="225"/>
      <c r="X224" s="225"/>
      <c r="Y224" s="225"/>
      <c r="Z224" s="225"/>
      <c r="AA224" s="225"/>
      <c r="AB224" s="225"/>
      <c r="AC224" s="225"/>
      <c r="AD224" s="225">
        <v>0.5</v>
      </c>
      <c r="AE224" s="225"/>
      <c r="AF224" s="225">
        <v>0.5</v>
      </c>
      <c r="AG224" s="225"/>
      <c r="AH224" s="225">
        <f t="shared" si="21"/>
        <v>1</v>
      </c>
      <c r="AI224" s="170">
        <f t="shared" si="21"/>
        <v>0</v>
      </c>
      <c r="AJ224" s="230" t="s">
        <v>579</v>
      </c>
      <c r="AK224" s="276"/>
      <c r="AL224" s="277"/>
      <c r="AM224" s="229" t="s">
        <v>305</v>
      </c>
      <c r="AN224" s="229" t="s">
        <v>306</v>
      </c>
      <c r="AO224" s="229" t="s">
        <v>575</v>
      </c>
      <c r="AP224" s="25" t="s">
        <v>307</v>
      </c>
      <c r="AQ224" s="185"/>
    </row>
    <row r="225" spans="1:43" s="184" customFormat="1" ht="42.75" hidden="1" x14ac:dyDescent="0.25">
      <c r="A225" s="177" t="s">
        <v>41</v>
      </c>
      <c r="B225" s="178" t="s">
        <v>437</v>
      </c>
      <c r="C225" s="178">
        <v>424</v>
      </c>
      <c r="D225" s="230" t="s">
        <v>580</v>
      </c>
      <c r="E225" s="230" t="s">
        <v>581</v>
      </c>
      <c r="F225" s="169">
        <v>44593</v>
      </c>
      <c r="G225" s="169">
        <v>44895</v>
      </c>
      <c r="H225" s="271">
        <f>+I225+I226+I227+I400+I228+I229+I230</f>
        <v>1</v>
      </c>
      <c r="I225" s="225">
        <v>0.2</v>
      </c>
      <c r="J225" s="225">
        <v>0.1</v>
      </c>
      <c r="K225" s="225"/>
      <c r="L225" s="225">
        <v>0.15</v>
      </c>
      <c r="M225" s="225"/>
      <c r="N225" s="225">
        <v>0.2</v>
      </c>
      <c r="O225" s="225"/>
      <c r="P225" s="225">
        <v>0.2</v>
      </c>
      <c r="Q225" s="225"/>
      <c r="R225" s="225">
        <v>0.2</v>
      </c>
      <c r="S225" s="225"/>
      <c r="T225" s="225">
        <v>0.15</v>
      </c>
      <c r="U225" s="225"/>
      <c r="V225" s="225"/>
      <c r="W225" s="225"/>
      <c r="X225" s="225"/>
      <c r="Y225" s="225"/>
      <c r="Z225" s="225"/>
      <c r="AA225" s="225"/>
      <c r="AB225" s="225"/>
      <c r="AC225" s="225"/>
      <c r="AD225" s="225"/>
      <c r="AE225" s="225"/>
      <c r="AF225" s="225"/>
      <c r="AG225" s="225"/>
      <c r="AH225" s="225">
        <f t="shared" si="21"/>
        <v>1</v>
      </c>
      <c r="AI225" s="170">
        <f t="shared" si="21"/>
        <v>0</v>
      </c>
      <c r="AJ225" s="230" t="s">
        <v>543</v>
      </c>
      <c r="AK225" s="276">
        <v>224</v>
      </c>
      <c r="AL225" s="269">
        <v>3186037000</v>
      </c>
      <c r="AM225" s="229" t="s">
        <v>305</v>
      </c>
      <c r="AN225" s="229" t="s">
        <v>306</v>
      </c>
      <c r="AO225" s="229" t="s">
        <v>575</v>
      </c>
      <c r="AP225" s="25" t="s">
        <v>307</v>
      </c>
      <c r="AQ225" s="185"/>
    </row>
    <row r="226" spans="1:43" s="184" customFormat="1" ht="42.75" hidden="1" x14ac:dyDescent="0.25">
      <c r="A226" s="177" t="s">
        <v>41</v>
      </c>
      <c r="B226" s="178" t="s">
        <v>437</v>
      </c>
      <c r="C226" s="178">
        <v>424</v>
      </c>
      <c r="D226" s="230" t="s">
        <v>580</v>
      </c>
      <c r="E226" s="230" t="s">
        <v>582</v>
      </c>
      <c r="F226" s="169">
        <v>44621</v>
      </c>
      <c r="G226" s="169">
        <v>44895</v>
      </c>
      <c r="H226" s="271"/>
      <c r="I226" s="225">
        <v>0.05</v>
      </c>
      <c r="J226" s="225"/>
      <c r="K226" s="225"/>
      <c r="L226" s="225"/>
      <c r="M226" s="225"/>
      <c r="N226" s="225">
        <v>0.15</v>
      </c>
      <c r="O226" s="225"/>
      <c r="P226" s="225">
        <v>0.15</v>
      </c>
      <c r="Q226" s="225"/>
      <c r="R226" s="225">
        <v>0.1</v>
      </c>
      <c r="S226" s="225"/>
      <c r="T226" s="225">
        <v>0.1</v>
      </c>
      <c r="U226" s="225"/>
      <c r="V226" s="225">
        <v>0.1</v>
      </c>
      <c r="W226" s="225"/>
      <c r="X226" s="225">
        <v>0.1</v>
      </c>
      <c r="Y226" s="225"/>
      <c r="Z226" s="225">
        <v>0.1</v>
      </c>
      <c r="AA226" s="225"/>
      <c r="AB226" s="225">
        <v>0.1</v>
      </c>
      <c r="AC226" s="225"/>
      <c r="AD226" s="225">
        <v>0.1</v>
      </c>
      <c r="AE226" s="225"/>
      <c r="AF226" s="225"/>
      <c r="AG226" s="225"/>
      <c r="AH226" s="225">
        <f t="shared" si="21"/>
        <v>0.99999999999999989</v>
      </c>
      <c r="AI226" s="170">
        <f t="shared" si="21"/>
        <v>0</v>
      </c>
      <c r="AJ226" s="230" t="s">
        <v>545</v>
      </c>
      <c r="AK226" s="276"/>
      <c r="AL226" s="270"/>
      <c r="AM226" s="229" t="s">
        <v>305</v>
      </c>
      <c r="AN226" s="229" t="s">
        <v>306</v>
      </c>
      <c r="AO226" s="229" t="s">
        <v>575</v>
      </c>
      <c r="AP226" s="25" t="s">
        <v>307</v>
      </c>
      <c r="AQ226" s="185"/>
    </row>
    <row r="227" spans="1:43" s="184" customFormat="1" ht="99.75" hidden="1" x14ac:dyDescent="0.25">
      <c r="A227" s="177" t="s">
        <v>41</v>
      </c>
      <c r="B227" s="178" t="s">
        <v>437</v>
      </c>
      <c r="C227" s="178">
        <v>424</v>
      </c>
      <c r="D227" s="230" t="s">
        <v>580</v>
      </c>
      <c r="E227" s="230" t="s">
        <v>583</v>
      </c>
      <c r="F227" s="169">
        <v>44621</v>
      </c>
      <c r="G227" s="169">
        <v>44895</v>
      </c>
      <c r="H227" s="271"/>
      <c r="I227" s="225">
        <v>0.25</v>
      </c>
      <c r="J227" s="225"/>
      <c r="K227" s="225"/>
      <c r="L227" s="225"/>
      <c r="M227" s="225"/>
      <c r="N227" s="225">
        <v>0.15</v>
      </c>
      <c r="O227" s="225"/>
      <c r="P227" s="225">
        <v>0.15</v>
      </c>
      <c r="Q227" s="225"/>
      <c r="R227" s="225">
        <v>0.1</v>
      </c>
      <c r="S227" s="225"/>
      <c r="T227" s="225">
        <v>0.1</v>
      </c>
      <c r="U227" s="225"/>
      <c r="V227" s="225">
        <v>0.1</v>
      </c>
      <c r="W227" s="225"/>
      <c r="X227" s="225">
        <v>0.1</v>
      </c>
      <c r="Y227" s="225"/>
      <c r="Z227" s="225">
        <v>0.1</v>
      </c>
      <c r="AA227" s="225"/>
      <c r="AB227" s="225">
        <v>0.1</v>
      </c>
      <c r="AC227" s="225"/>
      <c r="AD227" s="225">
        <v>0.1</v>
      </c>
      <c r="AE227" s="225"/>
      <c r="AF227" s="225"/>
      <c r="AG227" s="225"/>
      <c r="AH227" s="225">
        <f t="shared" si="21"/>
        <v>0.99999999999999989</v>
      </c>
      <c r="AI227" s="170">
        <f t="shared" si="21"/>
        <v>0</v>
      </c>
      <c r="AJ227" s="230" t="s">
        <v>460</v>
      </c>
      <c r="AK227" s="276"/>
      <c r="AL227" s="270"/>
      <c r="AM227" s="229" t="s">
        <v>305</v>
      </c>
      <c r="AN227" s="229" t="s">
        <v>306</v>
      </c>
      <c r="AO227" s="229" t="s">
        <v>575</v>
      </c>
      <c r="AP227" s="25" t="s">
        <v>307</v>
      </c>
      <c r="AQ227" s="185"/>
    </row>
    <row r="228" spans="1:43" s="184" customFormat="1" ht="156.75" hidden="1" x14ac:dyDescent="0.25">
      <c r="A228" s="177" t="s">
        <v>41</v>
      </c>
      <c r="B228" s="178" t="s">
        <v>437</v>
      </c>
      <c r="C228" s="178">
        <v>424</v>
      </c>
      <c r="D228" s="230" t="s">
        <v>580</v>
      </c>
      <c r="E228" s="230" t="s">
        <v>584</v>
      </c>
      <c r="F228" s="169">
        <v>44564</v>
      </c>
      <c r="G228" s="169">
        <v>44864</v>
      </c>
      <c r="H228" s="271"/>
      <c r="I228" s="225">
        <v>0.25</v>
      </c>
      <c r="J228" s="225">
        <v>0.1</v>
      </c>
      <c r="K228" s="225"/>
      <c r="L228" s="225">
        <v>0.1</v>
      </c>
      <c r="M228" s="225"/>
      <c r="N228" s="225">
        <v>0.1</v>
      </c>
      <c r="O228" s="225"/>
      <c r="P228" s="225">
        <v>0.1</v>
      </c>
      <c r="Q228" s="225"/>
      <c r="R228" s="225">
        <v>0.1</v>
      </c>
      <c r="S228" s="225"/>
      <c r="T228" s="225">
        <v>0.1</v>
      </c>
      <c r="U228" s="225"/>
      <c r="V228" s="225">
        <v>0.1</v>
      </c>
      <c r="W228" s="225"/>
      <c r="X228" s="225">
        <v>0.1</v>
      </c>
      <c r="Y228" s="225"/>
      <c r="Z228" s="225">
        <v>0.1</v>
      </c>
      <c r="AA228" s="225"/>
      <c r="AB228" s="225">
        <v>0.1</v>
      </c>
      <c r="AC228" s="225"/>
      <c r="AD228" s="225"/>
      <c r="AE228" s="225"/>
      <c r="AF228" s="225"/>
      <c r="AG228" s="225"/>
      <c r="AH228" s="225">
        <f t="shared" si="21"/>
        <v>0.99999999999999989</v>
      </c>
      <c r="AI228" s="170">
        <f t="shared" si="21"/>
        <v>0</v>
      </c>
      <c r="AJ228" s="230" t="s">
        <v>585</v>
      </c>
      <c r="AK228" s="276"/>
      <c r="AL228" s="270"/>
      <c r="AM228" s="229" t="s">
        <v>305</v>
      </c>
      <c r="AN228" s="229" t="s">
        <v>306</v>
      </c>
      <c r="AO228" s="229" t="s">
        <v>575</v>
      </c>
      <c r="AP228" s="25" t="s">
        <v>307</v>
      </c>
      <c r="AQ228" s="185"/>
    </row>
    <row r="229" spans="1:43" s="184" customFormat="1" ht="42.75" hidden="1" x14ac:dyDescent="0.25">
      <c r="A229" s="177" t="s">
        <v>41</v>
      </c>
      <c r="B229" s="178" t="s">
        <v>437</v>
      </c>
      <c r="C229" s="178">
        <v>424</v>
      </c>
      <c r="D229" s="230" t="s">
        <v>580</v>
      </c>
      <c r="E229" s="230" t="s">
        <v>586</v>
      </c>
      <c r="F229" s="169">
        <v>44564</v>
      </c>
      <c r="G229" s="169">
        <v>44925</v>
      </c>
      <c r="H229" s="271"/>
      <c r="I229" s="225">
        <v>0.2</v>
      </c>
      <c r="J229" s="225">
        <v>0.08</v>
      </c>
      <c r="K229" s="225"/>
      <c r="L229" s="225">
        <v>0.08</v>
      </c>
      <c r="M229" s="225"/>
      <c r="N229" s="225">
        <v>0.1</v>
      </c>
      <c r="O229" s="225"/>
      <c r="P229" s="225">
        <v>0.08</v>
      </c>
      <c r="Q229" s="225"/>
      <c r="R229" s="225">
        <v>0.08</v>
      </c>
      <c r="S229" s="225"/>
      <c r="T229" s="225">
        <v>0.1</v>
      </c>
      <c r="U229" s="225"/>
      <c r="V229" s="225">
        <v>0.08</v>
      </c>
      <c r="W229" s="225"/>
      <c r="X229" s="225">
        <v>0.08</v>
      </c>
      <c r="Y229" s="225"/>
      <c r="Z229" s="225">
        <v>0.08</v>
      </c>
      <c r="AA229" s="225"/>
      <c r="AB229" s="225">
        <v>0.08</v>
      </c>
      <c r="AC229" s="225"/>
      <c r="AD229" s="225">
        <v>0.08</v>
      </c>
      <c r="AE229" s="225"/>
      <c r="AF229" s="225">
        <v>0.08</v>
      </c>
      <c r="AG229" s="225"/>
      <c r="AH229" s="225">
        <f t="shared" si="21"/>
        <v>0.99999999999999978</v>
      </c>
      <c r="AI229" s="170">
        <f t="shared" si="21"/>
        <v>0</v>
      </c>
      <c r="AJ229" s="230" t="s">
        <v>587</v>
      </c>
      <c r="AK229" s="276"/>
      <c r="AL229" s="270"/>
      <c r="AM229" s="229" t="s">
        <v>305</v>
      </c>
      <c r="AN229" s="229" t="s">
        <v>306</v>
      </c>
      <c r="AO229" s="229" t="s">
        <v>575</v>
      </c>
      <c r="AP229" s="25" t="s">
        <v>307</v>
      </c>
      <c r="AQ229" s="185"/>
    </row>
    <row r="230" spans="1:43" s="184" customFormat="1" ht="87" hidden="1" customHeight="1" x14ac:dyDescent="0.25">
      <c r="A230" s="177" t="s">
        <v>41</v>
      </c>
      <c r="B230" s="178" t="s">
        <v>437</v>
      </c>
      <c r="C230" s="178">
        <v>424</v>
      </c>
      <c r="D230" s="230" t="s">
        <v>580</v>
      </c>
      <c r="E230" s="230" t="s">
        <v>588</v>
      </c>
      <c r="F230" s="169">
        <v>44743</v>
      </c>
      <c r="G230" s="169">
        <v>44925</v>
      </c>
      <c r="H230" s="271"/>
      <c r="I230" s="225">
        <v>0.05</v>
      </c>
      <c r="J230" s="225"/>
      <c r="K230" s="225"/>
      <c r="L230" s="225"/>
      <c r="M230" s="225"/>
      <c r="N230" s="225"/>
      <c r="O230" s="225"/>
      <c r="P230" s="225"/>
      <c r="Q230" s="225"/>
      <c r="R230" s="225"/>
      <c r="S230" s="225"/>
      <c r="T230" s="225"/>
      <c r="U230" s="225"/>
      <c r="V230" s="225">
        <v>0.1</v>
      </c>
      <c r="W230" s="225"/>
      <c r="X230" s="225">
        <v>0.15</v>
      </c>
      <c r="Y230" s="225"/>
      <c r="Z230" s="225">
        <v>0.2</v>
      </c>
      <c r="AA230" s="225"/>
      <c r="AB230" s="225">
        <v>0.2</v>
      </c>
      <c r="AC230" s="225"/>
      <c r="AD230" s="225">
        <v>0.2</v>
      </c>
      <c r="AE230" s="225"/>
      <c r="AF230" s="225">
        <v>0.15</v>
      </c>
      <c r="AG230" s="225"/>
      <c r="AH230" s="225">
        <f t="shared" si="21"/>
        <v>1</v>
      </c>
      <c r="AI230" s="170">
        <f t="shared" si="21"/>
        <v>0</v>
      </c>
      <c r="AJ230" s="230" t="s">
        <v>551</v>
      </c>
      <c r="AK230" s="276"/>
      <c r="AL230" s="270"/>
      <c r="AM230" s="229" t="s">
        <v>305</v>
      </c>
      <c r="AN230" s="229" t="s">
        <v>306</v>
      </c>
      <c r="AO230" s="229" t="s">
        <v>575</v>
      </c>
      <c r="AP230" s="25" t="s">
        <v>307</v>
      </c>
      <c r="AQ230" s="185"/>
    </row>
    <row r="231" spans="1:43" s="184" customFormat="1" ht="42.75" hidden="1" x14ac:dyDescent="0.25">
      <c r="A231" s="177" t="s">
        <v>41</v>
      </c>
      <c r="B231" s="178" t="s">
        <v>437</v>
      </c>
      <c r="C231" s="178">
        <v>424</v>
      </c>
      <c r="D231" s="230" t="s">
        <v>589</v>
      </c>
      <c r="E231" s="230" t="s">
        <v>590</v>
      </c>
      <c r="F231" s="169">
        <v>44682</v>
      </c>
      <c r="G231" s="169">
        <v>44895</v>
      </c>
      <c r="H231" s="271">
        <f>+I231+I234+I235+I236+I237+I238</f>
        <v>1</v>
      </c>
      <c r="I231" s="225">
        <v>0.2</v>
      </c>
      <c r="J231" s="225"/>
      <c r="K231" s="225"/>
      <c r="L231" s="225"/>
      <c r="M231" s="225"/>
      <c r="N231" s="225"/>
      <c r="O231" s="225"/>
      <c r="P231" s="225"/>
      <c r="Q231" s="225"/>
      <c r="R231" s="225">
        <v>0.2</v>
      </c>
      <c r="S231" s="225"/>
      <c r="T231" s="225">
        <v>0.2</v>
      </c>
      <c r="U231" s="225"/>
      <c r="V231" s="225">
        <v>0.2</v>
      </c>
      <c r="W231" s="225"/>
      <c r="X231" s="225">
        <v>0.2</v>
      </c>
      <c r="Y231" s="225"/>
      <c r="Z231" s="225">
        <v>0.1</v>
      </c>
      <c r="AA231" s="225"/>
      <c r="AB231" s="225">
        <v>0.05</v>
      </c>
      <c r="AC231" s="225"/>
      <c r="AD231" s="225">
        <v>0.05</v>
      </c>
      <c r="AE231" s="225"/>
      <c r="AF231" s="225"/>
      <c r="AG231" s="225"/>
      <c r="AH231" s="225">
        <f t="shared" si="21"/>
        <v>1</v>
      </c>
      <c r="AI231" s="170">
        <f t="shared" si="21"/>
        <v>0</v>
      </c>
      <c r="AJ231" s="230" t="s">
        <v>543</v>
      </c>
      <c r="AK231" s="267">
        <v>1845</v>
      </c>
      <c r="AL231" s="270"/>
      <c r="AM231" s="229" t="s">
        <v>305</v>
      </c>
      <c r="AN231" s="229" t="s">
        <v>591</v>
      </c>
      <c r="AO231" s="229" t="s">
        <v>575</v>
      </c>
      <c r="AP231" s="25" t="s">
        <v>307</v>
      </c>
      <c r="AQ231" s="185"/>
    </row>
    <row r="232" spans="1:43" s="184" customFormat="1" ht="42.75" x14ac:dyDescent="0.25">
      <c r="A232" s="74" t="s">
        <v>41</v>
      </c>
      <c r="B232" s="80" t="s">
        <v>437</v>
      </c>
      <c r="C232" s="80">
        <v>424</v>
      </c>
      <c r="D232" s="71" t="s">
        <v>589</v>
      </c>
      <c r="E232" s="71" t="s">
        <v>592</v>
      </c>
      <c r="F232" s="81">
        <v>44684</v>
      </c>
      <c r="G232" s="81">
        <v>44804</v>
      </c>
      <c r="H232" s="271"/>
      <c r="I232" s="68">
        <v>0.2</v>
      </c>
      <c r="J232" s="68"/>
      <c r="K232" s="68"/>
      <c r="L232" s="68"/>
      <c r="M232" s="68"/>
      <c r="N232" s="68"/>
      <c r="O232" s="68"/>
      <c r="P232" s="68"/>
      <c r="Q232" s="68"/>
      <c r="R232" s="68">
        <v>0.1</v>
      </c>
      <c r="S232" s="68"/>
      <c r="T232" s="68">
        <v>0.1</v>
      </c>
      <c r="U232" s="68"/>
      <c r="V232" s="68">
        <v>0.1</v>
      </c>
      <c r="W232" s="68"/>
      <c r="X232" s="68">
        <v>0.7</v>
      </c>
      <c r="Y232" s="68"/>
      <c r="Z232" s="68"/>
      <c r="AA232" s="68"/>
      <c r="AB232" s="68"/>
      <c r="AC232" s="68"/>
      <c r="AD232" s="68"/>
      <c r="AE232" s="68"/>
      <c r="AF232" s="68"/>
      <c r="AG232" s="68"/>
      <c r="AH232" s="68">
        <f t="shared" si="21"/>
        <v>1</v>
      </c>
      <c r="AI232" s="77">
        <f t="shared" si="21"/>
        <v>0</v>
      </c>
      <c r="AJ232" s="71" t="s">
        <v>593</v>
      </c>
      <c r="AK232" s="268"/>
      <c r="AL232" s="270"/>
      <c r="AM232" s="78" t="s">
        <v>305</v>
      </c>
      <c r="AN232" s="78" t="s">
        <v>591</v>
      </c>
      <c r="AO232" s="78" t="s">
        <v>575</v>
      </c>
      <c r="AP232" s="79" t="s">
        <v>307</v>
      </c>
      <c r="AQ232" s="328" t="s">
        <v>1046</v>
      </c>
    </row>
    <row r="233" spans="1:43" s="184" customFormat="1" ht="42.75" x14ac:dyDescent="0.25">
      <c r="A233" s="91" t="s">
        <v>41</v>
      </c>
      <c r="B233" s="87" t="s">
        <v>437</v>
      </c>
      <c r="C233" s="87">
        <v>424</v>
      </c>
      <c r="D233" s="92" t="s">
        <v>1044</v>
      </c>
      <c r="E233" s="92" t="s">
        <v>1045</v>
      </c>
      <c r="F233" s="93">
        <v>44684</v>
      </c>
      <c r="G233" s="93">
        <v>44865</v>
      </c>
      <c r="H233" s="271"/>
      <c r="I233" s="76">
        <v>0.2</v>
      </c>
      <c r="J233" s="76"/>
      <c r="K233" s="76"/>
      <c r="L233" s="76"/>
      <c r="M233" s="76"/>
      <c r="N233" s="76"/>
      <c r="O233" s="76"/>
      <c r="P233" s="76"/>
      <c r="Q233" s="76"/>
      <c r="R233" s="76">
        <v>0.1</v>
      </c>
      <c r="S233" s="76"/>
      <c r="T233" s="76">
        <v>0.1</v>
      </c>
      <c r="U233" s="76"/>
      <c r="V233" s="76">
        <v>0.2</v>
      </c>
      <c r="W233" s="76"/>
      <c r="X233" s="76">
        <v>0.2</v>
      </c>
      <c r="Y233" s="76"/>
      <c r="Z233" s="76">
        <v>0.2</v>
      </c>
      <c r="AA233" s="76"/>
      <c r="AB233" s="76">
        <v>0.2</v>
      </c>
      <c r="AC233" s="76"/>
      <c r="AD233" s="76"/>
      <c r="AE233" s="76"/>
      <c r="AF233" s="76"/>
      <c r="AG233" s="76"/>
      <c r="AH233" s="76">
        <f t="shared" ref="AH233" si="24">+J233+L233+N233+P233+R233+T233+V233+X233+Z233+AB233+AD233+AF233</f>
        <v>1</v>
      </c>
      <c r="AI233" s="85">
        <f t="shared" ref="AI233" si="25">+K233+M233+O233+Q233+S233+U233+W233+Y233+AA233+AC233+AE233+AG233</f>
        <v>0</v>
      </c>
      <c r="AJ233" s="92" t="s">
        <v>593</v>
      </c>
      <c r="AK233" s="268"/>
      <c r="AL233" s="270"/>
      <c r="AM233" s="88" t="s">
        <v>305</v>
      </c>
      <c r="AN233" s="88" t="s">
        <v>591</v>
      </c>
      <c r="AO233" s="88" t="s">
        <v>575</v>
      </c>
      <c r="AP233" s="89" t="s">
        <v>307</v>
      </c>
      <c r="AQ233" s="329"/>
    </row>
    <row r="234" spans="1:43" s="184" customFormat="1" ht="42.75" hidden="1" x14ac:dyDescent="0.25">
      <c r="A234" s="177" t="s">
        <v>41</v>
      </c>
      <c r="B234" s="178" t="s">
        <v>437</v>
      </c>
      <c r="C234" s="178">
        <v>424</v>
      </c>
      <c r="D234" s="230" t="s">
        <v>589</v>
      </c>
      <c r="E234" s="230" t="s">
        <v>594</v>
      </c>
      <c r="F234" s="169">
        <v>44621</v>
      </c>
      <c r="G234" s="169">
        <v>44742</v>
      </c>
      <c r="H234" s="271"/>
      <c r="I234" s="225">
        <v>0.05</v>
      </c>
      <c r="J234" s="225"/>
      <c r="K234" s="225"/>
      <c r="L234" s="225"/>
      <c r="M234" s="225"/>
      <c r="N234" s="225">
        <v>0.2</v>
      </c>
      <c r="O234" s="225"/>
      <c r="P234" s="225">
        <v>0.2</v>
      </c>
      <c r="Q234" s="225"/>
      <c r="R234" s="225">
        <v>0.3</v>
      </c>
      <c r="S234" s="225"/>
      <c r="T234" s="225">
        <v>0.3</v>
      </c>
      <c r="U234" s="225"/>
      <c r="V234" s="225"/>
      <c r="W234" s="225"/>
      <c r="X234" s="225"/>
      <c r="Y234" s="225"/>
      <c r="Z234" s="225"/>
      <c r="AA234" s="225"/>
      <c r="AB234" s="225"/>
      <c r="AC234" s="225"/>
      <c r="AD234" s="225"/>
      <c r="AE234" s="225"/>
      <c r="AF234" s="225"/>
      <c r="AG234" s="225"/>
      <c r="AH234" s="225">
        <f t="shared" si="21"/>
        <v>1</v>
      </c>
      <c r="AI234" s="170">
        <f t="shared" si="21"/>
        <v>0</v>
      </c>
      <c r="AJ234" s="230" t="s">
        <v>545</v>
      </c>
      <c r="AK234" s="268"/>
      <c r="AL234" s="270"/>
      <c r="AM234" s="229" t="s">
        <v>305</v>
      </c>
      <c r="AN234" s="229" t="s">
        <v>591</v>
      </c>
      <c r="AO234" s="229" t="s">
        <v>575</v>
      </c>
      <c r="AP234" s="25" t="s">
        <v>307</v>
      </c>
      <c r="AQ234" s="185"/>
    </row>
    <row r="235" spans="1:43" s="184" customFormat="1" ht="71.25" hidden="1" x14ac:dyDescent="0.25">
      <c r="A235" s="177" t="s">
        <v>41</v>
      </c>
      <c r="B235" s="178" t="s">
        <v>437</v>
      </c>
      <c r="C235" s="178">
        <v>424</v>
      </c>
      <c r="D235" s="230" t="s">
        <v>589</v>
      </c>
      <c r="E235" s="230" t="s">
        <v>595</v>
      </c>
      <c r="F235" s="169">
        <v>44621</v>
      </c>
      <c r="G235" s="169">
        <v>44895</v>
      </c>
      <c r="H235" s="271"/>
      <c r="I235" s="225">
        <v>0.3</v>
      </c>
      <c r="J235" s="225"/>
      <c r="K235" s="225"/>
      <c r="L235" s="225"/>
      <c r="M235" s="225"/>
      <c r="N235" s="225">
        <v>0.2</v>
      </c>
      <c r="O235" s="225"/>
      <c r="P235" s="225">
        <v>0.2</v>
      </c>
      <c r="Q235" s="225"/>
      <c r="R235" s="225">
        <v>0.1</v>
      </c>
      <c r="S235" s="225"/>
      <c r="T235" s="225">
        <v>0.1</v>
      </c>
      <c r="U235" s="225"/>
      <c r="V235" s="225">
        <v>0.1</v>
      </c>
      <c r="W235" s="225"/>
      <c r="X235" s="225">
        <v>0.1</v>
      </c>
      <c r="Y235" s="225"/>
      <c r="Z235" s="225">
        <v>0.1</v>
      </c>
      <c r="AA235" s="225"/>
      <c r="AB235" s="225">
        <v>0.05</v>
      </c>
      <c r="AC235" s="225"/>
      <c r="AD235" s="225">
        <v>0.05</v>
      </c>
      <c r="AE235" s="225"/>
      <c r="AF235" s="225"/>
      <c r="AG235" s="225"/>
      <c r="AH235" s="225">
        <f t="shared" si="21"/>
        <v>1</v>
      </c>
      <c r="AI235" s="170">
        <f t="shared" si="21"/>
        <v>0</v>
      </c>
      <c r="AJ235" s="230" t="s">
        <v>460</v>
      </c>
      <c r="AK235" s="268"/>
      <c r="AL235" s="270"/>
      <c r="AM235" s="229" t="s">
        <v>305</v>
      </c>
      <c r="AN235" s="229" t="s">
        <v>591</v>
      </c>
      <c r="AO235" s="229" t="s">
        <v>575</v>
      </c>
      <c r="AP235" s="25" t="s">
        <v>307</v>
      </c>
      <c r="AQ235" s="185"/>
    </row>
    <row r="236" spans="1:43" s="184" customFormat="1" ht="128.25" hidden="1" x14ac:dyDescent="0.25">
      <c r="A236" s="177" t="s">
        <v>41</v>
      </c>
      <c r="B236" s="178" t="s">
        <v>437</v>
      </c>
      <c r="C236" s="178">
        <v>424</v>
      </c>
      <c r="D236" s="230" t="s">
        <v>589</v>
      </c>
      <c r="E236" s="230" t="s">
        <v>596</v>
      </c>
      <c r="F236" s="169">
        <v>44593</v>
      </c>
      <c r="G236" s="169">
        <v>44895</v>
      </c>
      <c r="H236" s="271"/>
      <c r="I236" s="225">
        <v>0.4</v>
      </c>
      <c r="J236" s="225"/>
      <c r="K236" s="225"/>
      <c r="L236" s="225">
        <v>0.1</v>
      </c>
      <c r="M236" s="225"/>
      <c r="N236" s="225">
        <v>0.1</v>
      </c>
      <c r="O236" s="225"/>
      <c r="P236" s="225">
        <v>0.1</v>
      </c>
      <c r="Q236" s="225"/>
      <c r="R236" s="225">
        <v>0.1</v>
      </c>
      <c r="S236" s="225"/>
      <c r="T236" s="225">
        <v>0.1</v>
      </c>
      <c r="U236" s="225"/>
      <c r="V236" s="225">
        <v>0.1</v>
      </c>
      <c r="W236" s="225"/>
      <c r="X236" s="225">
        <v>0.1</v>
      </c>
      <c r="Y236" s="225"/>
      <c r="Z236" s="225">
        <v>0.1</v>
      </c>
      <c r="AA236" s="225"/>
      <c r="AB236" s="225">
        <v>0.1</v>
      </c>
      <c r="AC236" s="225"/>
      <c r="AD236" s="225">
        <v>0.1</v>
      </c>
      <c r="AE236" s="225"/>
      <c r="AF236" s="225"/>
      <c r="AG236" s="225"/>
      <c r="AH236" s="225">
        <f t="shared" si="21"/>
        <v>0.99999999999999989</v>
      </c>
      <c r="AI236" s="170">
        <f t="shared" si="21"/>
        <v>0</v>
      </c>
      <c r="AJ236" s="230" t="s">
        <v>597</v>
      </c>
      <c r="AK236" s="268"/>
      <c r="AL236" s="270"/>
      <c r="AM236" s="229" t="s">
        <v>305</v>
      </c>
      <c r="AN236" s="229" t="s">
        <v>591</v>
      </c>
      <c r="AO236" s="229" t="s">
        <v>575</v>
      </c>
      <c r="AP236" s="25" t="s">
        <v>307</v>
      </c>
      <c r="AQ236" s="185"/>
    </row>
    <row r="237" spans="1:43" s="184" customFormat="1" ht="66.75" customHeight="1" x14ac:dyDescent="0.25">
      <c r="A237" s="69" t="s">
        <v>41</v>
      </c>
      <c r="B237" s="70" t="s">
        <v>437</v>
      </c>
      <c r="C237" s="70">
        <v>424</v>
      </c>
      <c r="D237" s="71" t="s">
        <v>589</v>
      </c>
      <c r="E237" s="71" t="s">
        <v>598</v>
      </c>
      <c r="F237" s="81">
        <v>44774</v>
      </c>
      <c r="G237" s="81">
        <v>44803</v>
      </c>
      <c r="H237" s="271"/>
      <c r="I237" s="68"/>
      <c r="J237" s="68"/>
      <c r="K237" s="68"/>
      <c r="L237" s="68"/>
      <c r="M237" s="68"/>
      <c r="N237" s="68"/>
      <c r="O237" s="68"/>
      <c r="P237" s="68"/>
      <c r="Q237" s="68"/>
      <c r="R237" s="68"/>
      <c r="S237" s="68"/>
      <c r="T237" s="68"/>
      <c r="U237" s="68"/>
      <c r="V237" s="68"/>
      <c r="W237" s="68"/>
      <c r="X237" s="68">
        <v>1</v>
      </c>
      <c r="Y237" s="68"/>
      <c r="Z237" s="68"/>
      <c r="AA237" s="68"/>
      <c r="AB237" s="68"/>
      <c r="AC237" s="68"/>
      <c r="AD237" s="68"/>
      <c r="AE237" s="68"/>
      <c r="AF237" s="68"/>
      <c r="AG237" s="68"/>
      <c r="AH237" s="68">
        <f t="shared" ref="AH237:AI256" si="26">+J237+L237+N237+P237+R237+T237+V237+X237+Z237+AB237+AD237+AF237</f>
        <v>1</v>
      </c>
      <c r="AI237" s="77">
        <f t="shared" si="26"/>
        <v>0</v>
      </c>
      <c r="AJ237" s="71" t="s">
        <v>551</v>
      </c>
      <c r="AK237" s="268"/>
      <c r="AL237" s="270"/>
      <c r="AM237" s="78" t="s">
        <v>305</v>
      </c>
      <c r="AN237" s="78" t="s">
        <v>591</v>
      </c>
      <c r="AO237" s="78" t="s">
        <v>575</v>
      </c>
      <c r="AP237" s="79" t="s">
        <v>307</v>
      </c>
      <c r="AQ237" s="326" t="s">
        <v>1047</v>
      </c>
    </row>
    <row r="238" spans="1:43" s="184" customFormat="1" ht="66.75" customHeight="1" x14ac:dyDescent="0.25">
      <c r="A238" s="91" t="s">
        <v>41</v>
      </c>
      <c r="B238" s="87" t="s">
        <v>437</v>
      </c>
      <c r="C238" s="87">
        <v>424</v>
      </c>
      <c r="D238" s="92" t="s">
        <v>1044</v>
      </c>
      <c r="E238" s="92" t="s">
        <v>598</v>
      </c>
      <c r="F238" s="93">
        <v>44774</v>
      </c>
      <c r="G238" s="93">
        <v>44865</v>
      </c>
      <c r="H238" s="271"/>
      <c r="I238" s="76">
        <v>0.05</v>
      </c>
      <c r="J238" s="76"/>
      <c r="K238" s="76"/>
      <c r="L238" s="76"/>
      <c r="M238" s="76"/>
      <c r="N238" s="76"/>
      <c r="O238" s="76"/>
      <c r="P238" s="76"/>
      <c r="Q238" s="76"/>
      <c r="R238" s="76"/>
      <c r="S238" s="76"/>
      <c r="T238" s="76"/>
      <c r="U238" s="76"/>
      <c r="V238" s="76"/>
      <c r="W238" s="76"/>
      <c r="X238" s="76">
        <v>0.2</v>
      </c>
      <c r="Y238" s="76"/>
      <c r="Z238" s="76">
        <v>0.2</v>
      </c>
      <c r="AA238" s="76"/>
      <c r="AB238" s="76">
        <v>0.6</v>
      </c>
      <c r="AC238" s="76"/>
      <c r="AD238" s="76"/>
      <c r="AE238" s="76"/>
      <c r="AF238" s="76"/>
      <c r="AG238" s="76"/>
      <c r="AH238" s="76">
        <f t="shared" ref="AH238" si="27">+J238+L238+N238+P238+R238+T238+V238+X238+Z238+AB238+AD238+AF238</f>
        <v>1</v>
      </c>
      <c r="AI238" s="85">
        <f t="shared" ref="AI238" si="28">+K238+M238+O238+Q238+S238+U238+W238+Y238+AA238+AC238+AE238+AG238</f>
        <v>0</v>
      </c>
      <c r="AJ238" s="92" t="s">
        <v>551</v>
      </c>
      <c r="AK238" s="282"/>
      <c r="AL238" s="277"/>
      <c r="AM238" s="88" t="s">
        <v>305</v>
      </c>
      <c r="AN238" s="88" t="s">
        <v>591</v>
      </c>
      <c r="AO238" s="88" t="s">
        <v>575</v>
      </c>
      <c r="AP238" s="89" t="s">
        <v>307</v>
      </c>
      <c r="AQ238" s="327"/>
    </row>
    <row r="239" spans="1:43" s="184" customFormat="1" ht="48" hidden="1" customHeight="1" x14ac:dyDescent="0.25">
      <c r="A239" s="177" t="s">
        <v>41</v>
      </c>
      <c r="B239" s="178" t="s">
        <v>437</v>
      </c>
      <c r="C239" s="178">
        <v>424</v>
      </c>
      <c r="D239" s="230" t="s">
        <v>599</v>
      </c>
      <c r="E239" s="230" t="s">
        <v>600</v>
      </c>
      <c r="F239" s="169">
        <v>44593</v>
      </c>
      <c r="G239" s="169">
        <v>44408</v>
      </c>
      <c r="H239" s="219">
        <v>1</v>
      </c>
      <c r="I239" s="235">
        <v>1</v>
      </c>
      <c r="J239" s="236"/>
      <c r="K239" s="236"/>
      <c r="L239" s="235">
        <v>0.1</v>
      </c>
      <c r="M239" s="236"/>
      <c r="N239" s="235">
        <v>0.15</v>
      </c>
      <c r="O239" s="236"/>
      <c r="P239" s="235">
        <v>0.15</v>
      </c>
      <c r="Q239" s="236"/>
      <c r="R239" s="235">
        <v>0.2</v>
      </c>
      <c r="S239" s="236"/>
      <c r="T239" s="235">
        <v>0.2</v>
      </c>
      <c r="U239" s="236"/>
      <c r="V239" s="235">
        <v>0.2</v>
      </c>
      <c r="W239" s="236"/>
      <c r="X239" s="236"/>
      <c r="Y239" s="236"/>
      <c r="Z239" s="236"/>
      <c r="AA239" s="236"/>
      <c r="AB239" s="236"/>
      <c r="AC239" s="236"/>
      <c r="AD239" s="236"/>
      <c r="AE239" s="236"/>
      <c r="AF239" s="236"/>
      <c r="AG239" s="236"/>
      <c r="AH239" s="225">
        <f>+J239+L239+N239+P239+R239+T239+V239+X239+Z239+AB239+AD239+AF239</f>
        <v>1</v>
      </c>
      <c r="AI239" s="170">
        <f>+K239+M239+O239+Q239+S239+U239+W239+Y239+AA239+AC239+AE239+AG239</f>
        <v>0</v>
      </c>
      <c r="AJ239" s="230" t="s">
        <v>601</v>
      </c>
      <c r="AK239" s="236">
        <v>27.5</v>
      </c>
      <c r="AL239" s="66">
        <v>45000000</v>
      </c>
      <c r="AM239" s="229" t="s">
        <v>305</v>
      </c>
      <c r="AN239" s="229" t="s">
        <v>306</v>
      </c>
      <c r="AO239" s="229" t="s">
        <v>575</v>
      </c>
      <c r="AP239" s="25" t="s">
        <v>307</v>
      </c>
      <c r="AQ239" s="185"/>
    </row>
    <row r="240" spans="1:43" s="184" customFormat="1" ht="42.75" hidden="1" x14ac:dyDescent="0.25">
      <c r="A240" s="177" t="s">
        <v>41</v>
      </c>
      <c r="B240" s="178" t="s">
        <v>437</v>
      </c>
      <c r="C240" s="178">
        <v>424</v>
      </c>
      <c r="D240" s="230" t="s">
        <v>602</v>
      </c>
      <c r="E240" s="230" t="s">
        <v>603</v>
      </c>
      <c r="F240" s="169">
        <v>44501</v>
      </c>
      <c r="G240" s="169">
        <v>44895</v>
      </c>
      <c r="H240" s="264">
        <f>+I240+I241+I243+I244+I245+I246+I247+I248</f>
        <v>1</v>
      </c>
      <c r="I240" s="225">
        <v>0.1</v>
      </c>
      <c r="J240" s="225"/>
      <c r="K240" s="225"/>
      <c r="L240" s="225"/>
      <c r="M240" s="225"/>
      <c r="N240" s="225"/>
      <c r="O240" s="225"/>
      <c r="P240" s="225"/>
      <c r="Q240" s="225"/>
      <c r="R240" s="225"/>
      <c r="S240" s="225"/>
      <c r="T240" s="225"/>
      <c r="U240" s="225"/>
      <c r="V240" s="225"/>
      <c r="W240" s="225"/>
      <c r="X240" s="225"/>
      <c r="Y240" s="225"/>
      <c r="Z240" s="225"/>
      <c r="AA240" s="225"/>
      <c r="AB240" s="225"/>
      <c r="AC240" s="225"/>
      <c r="AD240" s="225">
        <v>1</v>
      </c>
      <c r="AE240" s="225"/>
      <c r="AF240" s="225"/>
      <c r="AG240" s="225"/>
      <c r="AH240" s="225">
        <f t="shared" si="26"/>
        <v>1</v>
      </c>
      <c r="AI240" s="170">
        <f>+K240+M240+O240+Q240+S240+U240+W240+Y240+AA240+AC240+AE240+AG240</f>
        <v>0</v>
      </c>
      <c r="AJ240" s="230" t="s">
        <v>604</v>
      </c>
      <c r="AK240" s="236" t="s">
        <v>82</v>
      </c>
      <c r="AL240" s="236" t="s">
        <v>82</v>
      </c>
      <c r="AM240" s="229" t="s">
        <v>305</v>
      </c>
      <c r="AN240" s="229" t="s">
        <v>306</v>
      </c>
      <c r="AO240" s="229" t="s">
        <v>575</v>
      </c>
      <c r="AP240" s="25" t="s">
        <v>307</v>
      </c>
      <c r="AQ240" s="185"/>
    </row>
    <row r="241" spans="1:43" s="184" customFormat="1" ht="77.25" customHeight="1" x14ac:dyDescent="0.25">
      <c r="A241" s="69" t="s">
        <v>41</v>
      </c>
      <c r="B241" s="70" t="s">
        <v>437</v>
      </c>
      <c r="C241" s="70">
        <v>424</v>
      </c>
      <c r="D241" s="71" t="s">
        <v>602</v>
      </c>
      <c r="E241" s="71" t="s">
        <v>605</v>
      </c>
      <c r="F241" s="81">
        <v>44774</v>
      </c>
      <c r="G241" s="81">
        <v>44803</v>
      </c>
      <c r="H241" s="265"/>
      <c r="I241" s="68">
        <v>0.1</v>
      </c>
      <c r="J241" s="68"/>
      <c r="K241" s="68"/>
      <c r="L241" s="68"/>
      <c r="M241" s="68"/>
      <c r="N241" s="68"/>
      <c r="O241" s="68"/>
      <c r="P241" s="68"/>
      <c r="Q241" s="68"/>
      <c r="R241" s="68"/>
      <c r="S241" s="68"/>
      <c r="T241" s="68"/>
      <c r="U241" s="68"/>
      <c r="V241" s="68"/>
      <c r="W241" s="68"/>
      <c r="X241" s="68">
        <v>1</v>
      </c>
      <c r="Y241" s="68"/>
      <c r="Z241" s="68"/>
      <c r="AA241" s="68"/>
      <c r="AB241" s="68"/>
      <c r="AC241" s="68"/>
      <c r="AD241" s="68"/>
      <c r="AE241" s="68"/>
      <c r="AF241" s="68"/>
      <c r="AG241" s="68"/>
      <c r="AH241" s="68">
        <f t="shared" si="26"/>
        <v>1</v>
      </c>
      <c r="AI241" s="77">
        <f t="shared" si="26"/>
        <v>0</v>
      </c>
      <c r="AJ241" s="71" t="s">
        <v>604</v>
      </c>
      <c r="AK241" s="80" t="s">
        <v>82</v>
      </c>
      <c r="AL241" s="80" t="s">
        <v>82</v>
      </c>
      <c r="AM241" s="78" t="s">
        <v>305</v>
      </c>
      <c r="AN241" s="78" t="s">
        <v>306</v>
      </c>
      <c r="AO241" s="78" t="s">
        <v>575</v>
      </c>
      <c r="AP241" s="79" t="s">
        <v>307</v>
      </c>
      <c r="AQ241" s="326" t="s">
        <v>1048</v>
      </c>
    </row>
    <row r="242" spans="1:43" s="184" customFormat="1" ht="77.25" customHeight="1" x14ac:dyDescent="0.25">
      <c r="A242" s="91" t="s">
        <v>41</v>
      </c>
      <c r="B242" s="87" t="s">
        <v>437</v>
      </c>
      <c r="C242" s="87">
        <v>424</v>
      </c>
      <c r="D242" s="92" t="s">
        <v>602</v>
      </c>
      <c r="E242" s="92" t="s">
        <v>605</v>
      </c>
      <c r="F242" s="93">
        <v>44805</v>
      </c>
      <c r="G242" s="93">
        <v>44865</v>
      </c>
      <c r="H242" s="265"/>
      <c r="I242" s="76">
        <v>0.1</v>
      </c>
      <c r="J242" s="76"/>
      <c r="K242" s="76"/>
      <c r="L242" s="76"/>
      <c r="M242" s="76"/>
      <c r="N242" s="76"/>
      <c r="O242" s="76"/>
      <c r="P242" s="76"/>
      <c r="Q242" s="76"/>
      <c r="R242" s="76"/>
      <c r="S242" s="76"/>
      <c r="T242" s="76"/>
      <c r="U242" s="76"/>
      <c r="V242" s="76"/>
      <c r="W242" s="76"/>
      <c r="X242" s="76"/>
      <c r="Y242" s="76"/>
      <c r="Z242" s="76">
        <v>0.2</v>
      </c>
      <c r="AA242" s="76"/>
      <c r="AB242" s="76">
        <v>0.8</v>
      </c>
      <c r="AC242" s="76"/>
      <c r="AD242" s="76"/>
      <c r="AE242" s="76"/>
      <c r="AF242" s="76"/>
      <c r="AG242" s="76"/>
      <c r="AH242" s="76">
        <f t="shared" ref="AH242" si="29">+J242+L242+N242+P242+R242+T242+V242+X242+Z242+AB242+AD242+AF242</f>
        <v>1</v>
      </c>
      <c r="AI242" s="85">
        <f t="shared" ref="AI242" si="30">+K242+M242+O242+Q242+S242+U242+W242+Y242+AA242+AC242+AE242+AG242</f>
        <v>0</v>
      </c>
      <c r="AJ242" s="92" t="s">
        <v>604</v>
      </c>
      <c r="AK242" s="87" t="s">
        <v>82</v>
      </c>
      <c r="AL242" s="87" t="s">
        <v>82</v>
      </c>
      <c r="AM242" s="88" t="s">
        <v>305</v>
      </c>
      <c r="AN242" s="88" t="s">
        <v>306</v>
      </c>
      <c r="AO242" s="88" t="s">
        <v>575</v>
      </c>
      <c r="AP242" s="89" t="s">
        <v>307</v>
      </c>
      <c r="AQ242" s="327"/>
    </row>
    <row r="243" spans="1:43" s="184" customFormat="1" ht="42.75" hidden="1" x14ac:dyDescent="0.25">
      <c r="A243" s="177" t="s">
        <v>41</v>
      </c>
      <c r="B243" s="178" t="s">
        <v>437</v>
      </c>
      <c r="C243" s="178">
        <v>424</v>
      </c>
      <c r="D243" s="230" t="s">
        <v>602</v>
      </c>
      <c r="E243" s="230" t="s">
        <v>606</v>
      </c>
      <c r="F243" s="169">
        <v>44652</v>
      </c>
      <c r="G243" s="169">
        <v>44681</v>
      </c>
      <c r="H243" s="265"/>
      <c r="I243" s="225">
        <v>0.2</v>
      </c>
      <c r="J243" s="225"/>
      <c r="K243" s="225"/>
      <c r="L243" s="225"/>
      <c r="M243" s="225"/>
      <c r="N243" s="225"/>
      <c r="O243" s="225"/>
      <c r="P243" s="225">
        <v>1</v>
      </c>
      <c r="Q243" s="225"/>
      <c r="R243" s="225"/>
      <c r="S243" s="225"/>
      <c r="T243" s="225"/>
      <c r="U243" s="225"/>
      <c r="V243" s="225"/>
      <c r="W243" s="225"/>
      <c r="X243" s="225"/>
      <c r="Y243" s="225"/>
      <c r="Z243" s="225"/>
      <c r="AA243" s="225"/>
      <c r="AB243" s="225"/>
      <c r="AC243" s="225"/>
      <c r="AD243" s="225"/>
      <c r="AE243" s="225"/>
      <c r="AF243" s="225"/>
      <c r="AG243" s="225"/>
      <c r="AH243" s="225">
        <f>+J243+L243+N243+P243+R243+T243+V243+X243+Z243+AB243+AD243+AF243</f>
        <v>1</v>
      </c>
      <c r="AI243" s="170">
        <f t="shared" si="26"/>
        <v>0</v>
      </c>
      <c r="AJ243" s="230" t="s">
        <v>607</v>
      </c>
      <c r="AK243" s="236" t="s">
        <v>82</v>
      </c>
      <c r="AL243" s="236" t="s">
        <v>82</v>
      </c>
      <c r="AM243" s="229" t="s">
        <v>305</v>
      </c>
      <c r="AN243" s="229" t="s">
        <v>306</v>
      </c>
      <c r="AO243" s="229" t="s">
        <v>575</v>
      </c>
      <c r="AP243" s="25" t="s">
        <v>307</v>
      </c>
      <c r="AQ243" s="185"/>
    </row>
    <row r="244" spans="1:43" s="184" customFormat="1" ht="42.75" hidden="1" x14ac:dyDescent="0.25">
      <c r="A244" s="177" t="s">
        <v>41</v>
      </c>
      <c r="B244" s="178" t="s">
        <v>437</v>
      </c>
      <c r="C244" s="178">
        <v>424</v>
      </c>
      <c r="D244" s="230" t="s">
        <v>602</v>
      </c>
      <c r="E244" s="230" t="s">
        <v>608</v>
      </c>
      <c r="F244" s="169">
        <v>44743</v>
      </c>
      <c r="G244" s="169">
        <v>44773</v>
      </c>
      <c r="H244" s="265"/>
      <c r="I244" s="225">
        <v>0.2</v>
      </c>
      <c r="J244" s="225"/>
      <c r="K244" s="225"/>
      <c r="L244" s="225"/>
      <c r="M244" s="225"/>
      <c r="N244" s="225"/>
      <c r="O244" s="225"/>
      <c r="P244" s="225"/>
      <c r="Q244" s="225"/>
      <c r="R244" s="225"/>
      <c r="S244" s="225"/>
      <c r="T244" s="225"/>
      <c r="U244" s="225"/>
      <c r="V244" s="225">
        <v>1</v>
      </c>
      <c r="W244" s="225"/>
      <c r="X244" s="225"/>
      <c r="Y244" s="225"/>
      <c r="Z244" s="225"/>
      <c r="AA244" s="225"/>
      <c r="AB244" s="225"/>
      <c r="AC244" s="225"/>
      <c r="AD244" s="225"/>
      <c r="AE244" s="225"/>
      <c r="AF244" s="225"/>
      <c r="AG244" s="225"/>
      <c r="AH244" s="225">
        <f t="shared" si="26"/>
        <v>1</v>
      </c>
      <c r="AI244" s="170">
        <f t="shared" si="26"/>
        <v>0</v>
      </c>
      <c r="AJ244" s="230" t="s">
        <v>607</v>
      </c>
      <c r="AK244" s="236" t="s">
        <v>82</v>
      </c>
      <c r="AL244" s="236" t="s">
        <v>82</v>
      </c>
      <c r="AM244" s="229" t="s">
        <v>305</v>
      </c>
      <c r="AN244" s="229" t="s">
        <v>306</v>
      </c>
      <c r="AO244" s="229" t="s">
        <v>575</v>
      </c>
      <c r="AP244" s="25" t="s">
        <v>307</v>
      </c>
      <c r="AQ244" s="185"/>
    </row>
    <row r="245" spans="1:43" s="184" customFormat="1" ht="42.75" hidden="1" x14ac:dyDescent="0.25">
      <c r="A245" s="177" t="s">
        <v>41</v>
      </c>
      <c r="B245" s="178" t="s">
        <v>437</v>
      </c>
      <c r="C245" s="178">
        <v>424</v>
      </c>
      <c r="D245" s="230" t="s">
        <v>602</v>
      </c>
      <c r="E245" s="230" t="s">
        <v>609</v>
      </c>
      <c r="F245" s="169">
        <v>44713</v>
      </c>
      <c r="G245" s="169">
        <v>44742</v>
      </c>
      <c r="H245" s="265"/>
      <c r="I245" s="225">
        <v>0.1</v>
      </c>
      <c r="J245" s="225"/>
      <c r="K245" s="225"/>
      <c r="L245" s="225"/>
      <c r="M245" s="225"/>
      <c r="N245" s="225"/>
      <c r="O245" s="225"/>
      <c r="P245" s="225"/>
      <c r="Q245" s="225"/>
      <c r="R245" s="225"/>
      <c r="S245" s="225"/>
      <c r="T245" s="225">
        <v>1</v>
      </c>
      <c r="U245" s="225"/>
      <c r="V245" s="225"/>
      <c r="W245" s="225"/>
      <c r="X245" s="225"/>
      <c r="Y245" s="225"/>
      <c r="Z245" s="225"/>
      <c r="AA245" s="225"/>
      <c r="AB245" s="225"/>
      <c r="AC245" s="225"/>
      <c r="AD245" s="225"/>
      <c r="AE245" s="225"/>
      <c r="AF245" s="225"/>
      <c r="AG245" s="225"/>
      <c r="AH245" s="225">
        <f t="shared" si="26"/>
        <v>1</v>
      </c>
      <c r="AI245" s="170">
        <f t="shared" si="26"/>
        <v>0</v>
      </c>
      <c r="AJ245" s="230" t="s">
        <v>610</v>
      </c>
      <c r="AK245" s="236" t="s">
        <v>82</v>
      </c>
      <c r="AL245" s="236" t="s">
        <v>82</v>
      </c>
      <c r="AM245" s="229" t="s">
        <v>305</v>
      </c>
      <c r="AN245" s="229" t="s">
        <v>306</v>
      </c>
      <c r="AO245" s="229" t="s">
        <v>575</v>
      </c>
      <c r="AP245" s="25" t="s">
        <v>307</v>
      </c>
      <c r="AQ245" s="185"/>
    </row>
    <row r="246" spans="1:43" s="184" customFormat="1" ht="57.75" hidden="1" customHeight="1" x14ac:dyDescent="0.25">
      <c r="A246" s="177" t="s">
        <v>41</v>
      </c>
      <c r="B246" s="178" t="s">
        <v>437</v>
      </c>
      <c r="C246" s="178">
        <v>424</v>
      </c>
      <c r="D246" s="230" t="s">
        <v>602</v>
      </c>
      <c r="E246" s="230" t="s">
        <v>611</v>
      </c>
      <c r="F246" s="169">
        <v>44805</v>
      </c>
      <c r="G246" s="169">
        <v>44834</v>
      </c>
      <c r="H246" s="265"/>
      <c r="I246" s="225">
        <v>0.1</v>
      </c>
      <c r="J246" s="225"/>
      <c r="K246" s="225"/>
      <c r="L246" s="225"/>
      <c r="M246" s="225"/>
      <c r="N246" s="225"/>
      <c r="O246" s="225"/>
      <c r="P246" s="225"/>
      <c r="Q246" s="225"/>
      <c r="R246" s="225"/>
      <c r="S246" s="225"/>
      <c r="T246" s="225"/>
      <c r="U246" s="225"/>
      <c r="V246" s="225"/>
      <c r="W246" s="225"/>
      <c r="X246" s="225"/>
      <c r="Y246" s="225"/>
      <c r="Z246" s="225">
        <v>1</v>
      </c>
      <c r="AA246" s="225"/>
      <c r="AB246" s="225"/>
      <c r="AC246" s="225"/>
      <c r="AD246" s="225"/>
      <c r="AE246" s="225"/>
      <c r="AF246" s="225"/>
      <c r="AG246" s="225"/>
      <c r="AH246" s="225">
        <f t="shared" si="26"/>
        <v>1</v>
      </c>
      <c r="AI246" s="170">
        <f t="shared" si="26"/>
        <v>0</v>
      </c>
      <c r="AJ246" s="230" t="s">
        <v>610</v>
      </c>
      <c r="AK246" s="236" t="s">
        <v>82</v>
      </c>
      <c r="AL246" s="236" t="s">
        <v>82</v>
      </c>
      <c r="AM246" s="229" t="s">
        <v>305</v>
      </c>
      <c r="AN246" s="229" t="s">
        <v>306</v>
      </c>
      <c r="AO246" s="229" t="s">
        <v>575</v>
      </c>
      <c r="AP246" s="25" t="s">
        <v>307</v>
      </c>
      <c r="AQ246" s="185"/>
    </row>
    <row r="247" spans="1:43" s="184" customFormat="1" ht="42.75" hidden="1" x14ac:dyDescent="0.25">
      <c r="A247" s="177" t="s">
        <v>41</v>
      </c>
      <c r="B247" s="178" t="s">
        <v>437</v>
      </c>
      <c r="C247" s="178">
        <v>424</v>
      </c>
      <c r="D247" s="230" t="s">
        <v>602</v>
      </c>
      <c r="E247" s="230" t="s">
        <v>571</v>
      </c>
      <c r="F247" s="169">
        <v>44713</v>
      </c>
      <c r="G247" s="169">
        <v>44742</v>
      </c>
      <c r="H247" s="265"/>
      <c r="I247" s="235">
        <v>0.1</v>
      </c>
      <c r="J247" s="236"/>
      <c r="K247" s="236"/>
      <c r="L247" s="236"/>
      <c r="M247" s="236"/>
      <c r="N247" s="236"/>
      <c r="O247" s="236"/>
      <c r="P247" s="236"/>
      <c r="Q247" s="236"/>
      <c r="R247" s="236"/>
      <c r="S247" s="236"/>
      <c r="T247" s="235">
        <v>1</v>
      </c>
      <c r="U247" s="236"/>
      <c r="V247" s="236"/>
      <c r="W247" s="236"/>
      <c r="X247" s="236"/>
      <c r="Y247" s="236"/>
      <c r="Z247" s="236"/>
      <c r="AA247" s="236"/>
      <c r="AB247" s="236"/>
      <c r="AC247" s="236"/>
      <c r="AD247" s="236"/>
      <c r="AE247" s="236"/>
      <c r="AF247" s="236"/>
      <c r="AG247" s="236"/>
      <c r="AH247" s="225">
        <f t="shared" si="26"/>
        <v>1</v>
      </c>
      <c r="AI247" s="170">
        <f t="shared" si="26"/>
        <v>0</v>
      </c>
      <c r="AJ247" s="230" t="s">
        <v>522</v>
      </c>
      <c r="AK247" s="236" t="s">
        <v>82</v>
      </c>
      <c r="AL247" s="236" t="s">
        <v>82</v>
      </c>
      <c r="AM247" s="229" t="s">
        <v>305</v>
      </c>
      <c r="AN247" s="229" t="s">
        <v>306</v>
      </c>
      <c r="AO247" s="229" t="s">
        <v>575</v>
      </c>
      <c r="AP247" s="25" t="s">
        <v>307</v>
      </c>
      <c r="AQ247" s="185"/>
    </row>
    <row r="248" spans="1:43" s="184" customFormat="1" ht="42.75" hidden="1" x14ac:dyDescent="0.25">
      <c r="A248" s="177" t="s">
        <v>41</v>
      </c>
      <c r="B248" s="178" t="s">
        <v>437</v>
      </c>
      <c r="C248" s="178">
        <v>424</v>
      </c>
      <c r="D248" s="167" t="s">
        <v>602</v>
      </c>
      <c r="E248" s="167" t="s">
        <v>612</v>
      </c>
      <c r="F248" s="169">
        <v>44593</v>
      </c>
      <c r="G248" s="169">
        <v>44907</v>
      </c>
      <c r="H248" s="266"/>
      <c r="I248" s="235">
        <v>0.1</v>
      </c>
      <c r="J248" s="225"/>
      <c r="K248" s="225"/>
      <c r="L248" s="225">
        <v>0.05</v>
      </c>
      <c r="M248" s="225"/>
      <c r="N248" s="225">
        <v>0.1</v>
      </c>
      <c r="O248" s="225"/>
      <c r="P248" s="225">
        <v>0.1</v>
      </c>
      <c r="Q248" s="225"/>
      <c r="R248" s="225">
        <v>0.1</v>
      </c>
      <c r="S248" s="225"/>
      <c r="T248" s="225">
        <v>0.1</v>
      </c>
      <c r="U248" s="225"/>
      <c r="V248" s="225">
        <v>0.1</v>
      </c>
      <c r="W248" s="225"/>
      <c r="X248" s="225">
        <v>0.1</v>
      </c>
      <c r="Y248" s="225"/>
      <c r="Z248" s="225">
        <v>0.1</v>
      </c>
      <c r="AA248" s="225"/>
      <c r="AB248" s="225">
        <v>0.1</v>
      </c>
      <c r="AC248" s="225"/>
      <c r="AD248" s="225">
        <v>0.1</v>
      </c>
      <c r="AE248" s="225"/>
      <c r="AF248" s="225">
        <v>0.05</v>
      </c>
      <c r="AG248" s="225"/>
      <c r="AH248" s="225">
        <f t="shared" si="26"/>
        <v>0.99999999999999989</v>
      </c>
      <c r="AI248" s="170">
        <f t="shared" si="26"/>
        <v>0</v>
      </c>
      <c r="AJ248" s="230" t="s">
        <v>613</v>
      </c>
      <c r="AK248" s="236" t="s">
        <v>82</v>
      </c>
      <c r="AL248" s="236" t="s">
        <v>82</v>
      </c>
      <c r="AM248" s="229" t="s">
        <v>305</v>
      </c>
      <c r="AN248" s="229" t="s">
        <v>306</v>
      </c>
      <c r="AO248" s="229" t="s">
        <v>575</v>
      </c>
      <c r="AP248" s="25" t="s">
        <v>307</v>
      </c>
      <c r="AQ248" s="185"/>
    </row>
    <row r="249" spans="1:43" s="184" customFormat="1" ht="110.25" hidden="1" customHeight="1" x14ac:dyDescent="0.25">
      <c r="A249" s="177" t="s">
        <v>41</v>
      </c>
      <c r="B249" s="178" t="s">
        <v>437</v>
      </c>
      <c r="C249" s="178">
        <v>424</v>
      </c>
      <c r="D249" s="238" t="s">
        <v>602</v>
      </c>
      <c r="E249" s="230" t="s">
        <v>1013</v>
      </c>
      <c r="F249" s="169">
        <v>44774</v>
      </c>
      <c r="G249" s="169">
        <v>44926</v>
      </c>
      <c r="H249" s="220">
        <v>1</v>
      </c>
      <c r="I249" s="225">
        <v>0.1</v>
      </c>
      <c r="J249" s="225"/>
      <c r="K249" s="225"/>
      <c r="L249" s="225"/>
      <c r="M249" s="225"/>
      <c r="N249" s="225"/>
      <c r="O249" s="225"/>
      <c r="P249" s="225"/>
      <c r="Q249" s="225"/>
      <c r="R249" s="225"/>
      <c r="S249" s="225"/>
      <c r="T249" s="225"/>
      <c r="U249" s="225"/>
      <c r="V249" s="225"/>
      <c r="W249" s="225"/>
      <c r="X249" s="225">
        <v>0.2</v>
      </c>
      <c r="Y249" s="225"/>
      <c r="Z249" s="225">
        <v>0.2</v>
      </c>
      <c r="AA249" s="225"/>
      <c r="AB249" s="225">
        <v>0.2</v>
      </c>
      <c r="AC249" s="225"/>
      <c r="AD249" s="225">
        <v>0.2</v>
      </c>
      <c r="AE249" s="225"/>
      <c r="AF249" s="225">
        <v>0.2</v>
      </c>
      <c r="AG249" s="225"/>
      <c r="AH249" s="225">
        <f t="shared" si="26"/>
        <v>1</v>
      </c>
      <c r="AI249" s="170">
        <f t="shared" si="26"/>
        <v>0</v>
      </c>
      <c r="AJ249" s="230" t="s">
        <v>989</v>
      </c>
      <c r="AK249" s="229" t="s">
        <v>82</v>
      </c>
      <c r="AL249" s="236" t="s">
        <v>82</v>
      </c>
      <c r="AM249" s="229" t="s">
        <v>305</v>
      </c>
      <c r="AN249" s="229" t="s">
        <v>306</v>
      </c>
      <c r="AO249" s="229" t="s">
        <v>575</v>
      </c>
      <c r="AP249" s="25" t="s">
        <v>307</v>
      </c>
      <c r="AQ249" s="185"/>
    </row>
    <row r="250" spans="1:43" s="184" customFormat="1" ht="142.5" hidden="1" x14ac:dyDescent="0.25">
      <c r="A250" s="177" t="s">
        <v>411</v>
      </c>
      <c r="B250" s="178" t="s">
        <v>412</v>
      </c>
      <c r="C250" s="178">
        <v>326</v>
      </c>
      <c r="D250" s="230" t="s">
        <v>614</v>
      </c>
      <c r="E250" s="230" t="s">
        <v>615</v>
      </c>
      <c r="F250" s="169">
        <v>44562</v>
      </c>
      <c r="G250" s="169">
        <v>44926</v>
      </c>
      <c r="H250" s="221">
        <f>+I250</f>
        <v>1</v>
      </c>
      <c r="I250" s="225">
        <v>1</v>
      </c>
      <c r="J250" s="225">
        <v>8.3333333333333343E-2</v>
      </c>
      <c r="K250" s="225"/>
      <c r="L250" s="225">
        <v>8.3333333333333343E-2</v>
      </c>
      <c r="M250" s="225"/>
      <c r="N250" s="225">
        <v>8.3333333333333343E-2</v>
      </c>
      <c r="O250" s="225"/>
      <c r="P250" s="225">
        <v>8.3333333333333343E-2</v>
      </c>
      <c r="Q250" s="225"/>
      <c r="R250" s="225">
        <v>8.3333333333333343E-2</v>
      </c>
      <c r="S250" s="225"/>
      <c r="T250" s="225">
        <v>8.3333333333333343E-2</v>
      </c>
      <c r="U250" s="225"/>
      <c r="V250" s="225">
        <v>8.3333333333333343E-2</v>
      </c>
      <c r="W250" s="225"/>
      <c r="X250" s="225">
        <v>8.3333333333333343E-2</v>
      </c>
      <c r="Y250" s="225"/>
      <c r="Z250" s="225">
        <v>8.3333333333333343E-2</v>
      </c>
      <c r="AA250" s="225"/>
      <c r="AB250" s="225">
        <v>8.3333333333333343E-2</v>
      </c>
      <c r="AC250" s="225"/>
      <c r="AD250" s="225">
        <v>8.3333333333333343E-2</v>
      </c>
      <c r="AE250" s="225"/>
      <c r="AF250" s="225">
        <v>8.3333333333333343E-2</v>
      </c>
      <c r="AG250" s="225"/>
      <c r="AH250" s="225">
        <f t="shared" si="26"/>
        <v>1.0000000000000002</v>
      </c>
      <c r="AI250" s="170">
        <f t="shared" si="26"/>
        <v>0</v>
      </c>
      <c r="AJ250" s="230" t="s">
        <v>616</v>
      </c>
      <c r="AK250" s="229">
        <v>17</v>
      </c>
      <c r="AL250" s="269">
        <v>396377767</v>
      </c>
      <c r="AM250" s="229" t="s">
        <v>617</v>
      </c>
      <c r="AN250" s="229" t="s">
        <v>618</v>
      </c>
      <c r="AO250" s="25" t="s">
        <v>619</v>
      </c>
      <c r="AP250" s="25" t="s">
        <v>416</v>
      </c>
      <c r="AQ250" s="185"/>
    </row>
    <row r="251" spans="1:43" s="184" customFormat="1" ht="57" hidden="1" customHeight="1" x14ac:dyDescent="0.25">
      <c r="A251" s="177" t="s">
        <v>411</v>
      </c>
      <c r="B251" s="178" t="s">
        <v>412</v>
      </c>
      <c r="C251" s="178">
        <v>326</v>
      </c>
      <c r="D251" s="230" t="s">
        <v>620</v>
      </c>
      <c r="E251" s="230" t="s">
        <v>621</v>
      </c>
      <c r="F251" s="169">
        <v>44713</v>
      </c>
      <c r="G251" s="169">
        <v>44926</v>
      </c>
      <c r="H251" s="271">
        <f>+I251+I252</f>
        <v>1</v>
      </c>
      <c r="I251" s="225">
        <v>0.5</v>
      </c>
      <c r="J251" s="225"/>
      <c r="K251" s="225"/>
      <c r="L251" s="225"/>
      <c r="M251" s="225"/>
      <c r="N251" s="225"/>
      <c r="O251" s="225"/>
      <c r="P251" s="225"/>
      <c r="Q251" s="225"/>
      <c r="R251" s="225"/>
      <c r="S251" s="225"/>
      <c r="T251" s="225">
        <v>0.5</v>
      </c>
      <c r="U251" s="225"/>
      <c r="V251" s="225"/>
      <c r="W251" s="225"/>
      <c r="X251" s="225"/>
      <c r="Y251" s="225"/>
      <c r="Z251" s="225"/>
      <c r="AA251" s="225"/>
      <c r="AB251" s="225"/>
      <c r="AC251" s="225"/>
      <c r="AD251" s="225">
        <v>0.5</v>
      </c>
      <c r="AE251" s="225"/>
      <c r="AF251" s="225"/>
      <c r="AG251" s="225"/>
      <c r="AH251" s="225">
        <f>+J251+L251+N251+P251+R251+T251+V251+X251+Z251+AB251+AD251+AF251</f>
        <v>1</v>
      </c>
      <c r="AI251" s="170">
        <f>+K251+M251+O251+Q251+S251+U251+W251+Y251+AA251+AC251+AE251+AG251</f>
        <v>0</v>
      </c>
      <c r="AJ251" s="230" t="s">
        <v>622</v>
      </c>
      <c r="AK251" s="236" t="s">
        <v>82</v>
      </c>
      <c r="AL251" s="268"/>
      <c r="AM251" s="229" t="s">
        <v>617</v>
      </c>
      <c r="AN251" s="229" t="s">
        <v>618</v>
      </c>
      <c r="AO251" s="25" t="s">
        <v>619</v>
      </c>
      <c r="AP251" s="25" t="s">
        <v>416</v>
      </c>
      <c r="AQ251" s="185"/>
    </row>
    <row r="252" spans="1:43" s="183" customFormat="1" ht="57" hidden="1" customHeight="1" x14ac:dyDescent="0.25">
      <c r="A252" s="167" t="s">
        <v>411</v>
      </c>
      <c r="B252" s="236" t="s">
        <v>412</v>
      </c>
      <c r="C252" s="236">
        <v>326</v>
      </c>
      <c r="D252" s="230" t="s">
        <v>620</v>
      </c>
      <c r="E252" s="230" t="s">
        <v>623</v>
      </c>
      <c r="F252" s="169">
        <v>44866</v>
      </c>
      <c r="G252" s="169">
        <v>44895</v>
      </c>
      <c r="H252" s="271"/>
      <c r="I252" s="225">
        <v>0.5</v>
      </c>
      <c r="J252" s="225"/>
      <c r="K252" s="225"/>
      <c r="L252" s="225"/>
      <c r="M252" s="225"/>
      <c r="N252" s="225"/>
      <c r="O252" s="225"/>
      <c r="P252" s="225"/>
      <c r="Q252" s="225"/>
      <c r="R252" s="225"/>
      <c r="S252" s="225"/>
      <c r="T252" s="225"/>
      <c r="U252" s="225"/>
      <c r="V252" s="225"/>
      <c r="W252" s="225"/>
      <c r="X252" s="225"/>
      <c r="Y252" s="225"/>
      <c r="Z252" s="225"/>
      <c r="AA252" s="225"/>
      <c r="AB252" s="225"/>
      <c r="AC252" s="225"/>
      <c r="AD252" s="225">
        <v>1</v>
      </c>
      <c r="AE252" s="225"/>
      <c r="AF252" s="225"/>
      <c r="AG252" s="225"/>
      <c r="AH252" s="225">
        <f t="shared" ref="AH252:AI252" si="31">+J252+L252+N252+P252+R252+T252+V252+X252+Z252+AB252+AD252+AF252</f>
        <v>1</v>
      </c>
      <c r="AI252" s="170">
        <f t="shared" si="31"/>
        <v>0</v>
      </c>
      <c r="AJ252" s="230" t="s">
        <v>624</v>
      </c>
      <c r="AK252" s="236" t="s">
        <v>82</v>
      </c>
      <c r="AL252" s="268"/>
      <c r="AM252" s="229" t="s">
        <v>617</v>
      </c>
      <c r="AN252" s="229" t="s">
        <v>618</v>
      </c>
      <c r="AO252" s="25" t="s">
        <v>619</v>
      </c>
      <c r="AP252" s="25" t="s">
        <v>416</v>
      </c>
      <c r="AQ252" s="263"/>
    </row>
    <row r="253" spans="1:43" s="184" customFormat="1" ht="71.25" hidden="1" x14ac:dyDescent="0.25">
      <c r="A253" s="177" t="s">
        <v>411</v>
      </c>
      <c r="B253" s="178" t="s">
        <v>412</v>
      </c>
      <c r="C253" s="178">
        <v>326</v>
      </c>
      <c r="D253" s="230" t="s">
        <v>625</v>
      </c>
      <c r="E253" s="230" t="s">
        <v>626</v>
      </c>
      <c r="F253" s="169">
        <v>44621</v>
      </c>
      <c r="G253" s="169">
        <v>44681</v>
      </c>
      <c r="H253" s="271">
        <f>+I253+I254+I255+I256+I257</f>
        <v>1</v>
      </c>
      <c r="I253" s="225">
        <v>0.2</v>
      </c>
      <c r="J253" s="225"/>
      <c r="K253" s="225"/>
      <c r="L253" s="225"/>
      <c r="M253" s="225"/>
      <c r="N253" s="225">
        <v>0.5</v>
      </c>
      <c r="O253" s="225"/>
      <c r="P253" s="225">
        <v>0.5</v>
      </c>
      <c r="Q253" s="225"/>
      <c r="R253" s="225"/>
      <c r="S253" s="225"/>
      <c r="T253" s="225"/>
      <c r="U253" s="225"/>
      <c r="V253" s="225"/>
      <c r="W253" s="225"/>
      <c r="X253" s="225"/>
      <c r="Y253" s="225"/>
      <c r="Z253" s="225"/>
      <c r="AA253" s="225"/>
      <c r="AB253" s="225"/>
      <c r="AC253" s="225"/>
      <c r="AD253" s="225"/>
      <c r="AE253" s="225"/>
      <c r="AF253" s="225"/>
      <c r="AG253" s="225"/>
      <c r="AH253" s="225">
        <f t="shared" si="26"/>
        <v>1</v>
      </c>
      <c r="AI253" s="170">
        <f t="shared" si="26"/>
        <v>0</v>
      </c>
      <c r="AJ253" s="230" t="s">
        <v>627</v>
      </c>
      <c r="AK253" s="276">
        <v>1</v>
      </c>
      <c r="AL253" s="270"/>
      <c r="AM253" s="229" t="s">
        <v>617</v>
      </c>
      <c r="AN253" s="229" t="s">
        <v>618</v>
      </c>
      <c r="AO253" s="25" t="s">
        <v>619</v>
      </c>
      <c r="AP253" s="25" t="s">
        <v>416</v>
      </c>
      <c r="AQ253" s="185"/>
    </row>
    <row r="254" spans="1:43" s="184" customFormat="1" ht="71.25" hidden="1" x14ac:dyDescent="0.25">
      <c r="A254" s="177" t="s">
        <v>411</v>
      </c>
      <c r="B254" s="178" t="s">
        <v>412</v>
      </c>
      <c r="C254" s="178">
        <v>326</v>
      </c>
      <c r="D254" s="230" t="s">
        <v>625</v>
      </c>
      <c r="E254" s="230" t="s">
        <v>628</v>
      </c>
      <c r="F254" s="169">
        <v>44652</v>
      </c>
      <c r="G254" s="169">
        <v>44681</v>
      </c>
      <c r="H254" s="271"/>
      <c r="I254" s="225">
        <v>0.2</v>
      </c>
      <c r="J254" s="225"/>
      <c r="K254" s="225"/>
      <c r="L254" s="225"/>
      <c r="M254" s="225"/>
      <c r="N254" s="225"/>
      <c r="O254" s="225"/>
      <c r="P254" s="225">
        <v>1</v>
      </c>
      <c r="Q254" s="225"/>
      <c r="R254" s="225"/>
      <c r="S254" s="225"/>
      <c r="T254" s="225"/>
      <c r="U254" s="225"/>
      <c r="V254" s="225"/>
      <c r="W254" s="225"/>
      <c r="X254" s="225"/>
      <c r="Y254" s="225"/>
      <c r="Z254" s="225"/>
      <c r="AA254" s="225"/>
      <c r="AB254" s="225"/>
      <c r="AC254" s="225"/>
      <c r="AD254" s="225"/>
      <c r="AE254" s="225"/>
      <c r="AF254" s="225"/>
      <c r="AG254" s="225"/>
      <c r="AH254" s="225">
        <f t="shared" si="26"/>
        <v>1</v>
      </c>
      <c r="AI254" s="170">
        <f t="shared" si="26"/>
        <v>0</v>
      </c>
      <c r="AJ254" s="230" t="s">
        <v>629</v>
      </c>
      <c r="AK254" s="276"/>
      <c r="AL254" s="270"/>
      <c r="AM254" s="229" t="s">
        <v>617</v>
      </c>
      <c r="AN254" s="229" t="s">
        <v>618</v>
      </c>
      <c r="AO254" s="25" t="s">
        <v>619</v>
      </c>
      <c r="AP254" s="25" t="s">
        <v>416</v>
      </c>
      <c r="AQ254" s="185"/>
    </row>
    <row r="255" spans="1:43" s="183" customFormat="1" ht="71.25" hidden="1" x14ac:dyDescent="0.25">
      <c r="A255" s="167" t="s">
        <v>411</v>
      </c>
      <c r="B255" s="236" t="s">
        <v>412</v>
      </c>
      <c r="C255" s="236">
        <v>326</v>
      </c>
      <c r="D255" s="230" t="s">
        <v>625</v>
      </c>
      <c r="E255" s="230" t="s">
        <v>630</v>
      </c>
      <c r="F255" s="169">
        <v>44805</v>
      </c>
      <c r="G255" s="169">
        <v>44895</v>
      </c>
      <c r="H255" s="271"/>
      <c r="I255" s="225">
        <v>0.1</v>
      </c>
      <c r="J255" s="225"/>
      <c r="K255" s="225"/>
      <c r="L255" s="225"/>
      <c r="M255" s="225"/>
      <c r="N255" s="225"/>
      <c r="O255" s="225"/>
      <c r="P255" s="225"/>
      <c r="Q255" s="225"/>
      <c r="R255" s="225"/>
      <c r="S255" s="225"/>
      <c r="T255" s="225"/>
      <c r="U255" s="225"/>
      <c r="V255" s="225"/>
      <c r="W255" s="225"/>
      <c r="X255" s="225"/>
      <c r="Y255" s="225"/>
      <c r="Z255" s="225">
        <v>0.35</v>
      </c>
      <c r="AA255" s="225"/>
      <c r="AB255" s="225">
        <v>0.35</v>
      </c>
      <c r="AC255" s="225"/>
      <c r="AD255" s="225">
        <v>0.3</v>
      </c>
      <c r="AE255" s="225"/>
      <c r="AF255" s="225"/>
      <c r="AG255" s="225"/>
      <c r="AH255" s="225">
        <f t="shared" si="26"/>
        <v>1</v>
      </c>
      <c r="AI255" s="170">
        <f t="shared" si="26"/>
        <v>0</v>
      </c>
      <c r="AJ255" s="230" t="s">
        <v>631</v>
      </c>
      <c r="AK255" s="276"/>
      <c r="AL255" s="270"/>
      <c r="AM255" s="229" t="s">
        <v>617</v>
      </c>
      <c r="AN255" s="229" t="s">
        <v>618</v>
      </c>
      <c r="AO255" s="25" t="s">
        <v>619</v>
      </c>
      <c r="AP255" s="25" t="s">
        <v>416</v>
      </c>
      <c r="AQ255" s="263"/>
    </row>
    <row r="256" spans="1:43" s="183" customFormat="1" ht="71.25" hidden="1" x14ac:dyDescent="0.25">
      <c r="A256" s="167" t="s">
        <v>411</v>
      </c>
      <c r="B256" s="236" t="s">
        <v>412</v>
      </c>
      <c r="C256" s="236">
        <v>326</v>
      </c>
      <c r="D256" s="230" t="s">
        <v>625</v>
      </c>
      <c r="E256" s="230" t="s">
        <v>632</v>
      </c>
      <c r="F256" s="169">
        <v>44866</v>
      </c>
      <c r="G256" s="169">
        <v>44895</v>
      </c>
      <c r="H256" s="271"/>
      <c r="I256" s="225">
        <v>0.4</v>
      </c>
      <c r="J256" s="225"/>
      <c r="K256" s="225"/>
      <c r="L256" s="225"/>
      <c r="M256" s="225"/>
      <c r="N256" s="225"/>
      <c r="O256" s="225"/>
      <c r="P256" s="225"/>
      <c r="Q256" s="225"/>
      <c r="R256" s="225"/>
      <c r="S256" s="225"/>
      <c r="T256" s="225"/>
      <c r="U256" s="225"/>
      <c r="V256" s="225"/>
      <c r="W256" s="225"/>
      <c r="X256" s="225"/>
      <c r="Y256" s="225"/>
      <c r="Z256" s="225"/>
      <c r="AA256" s="225"/>
      <c r="AB256" s="225"/>
      <c r="AC256" s="225"/>
      <c r="AD256" s="225">
        <v>1</v>
      </c>
      <c r="AE256" s="225"/>
      <c r="AF256" s="225"/>
      <c r="AG256" s="225"/>
      <c r="AH256" s="225">
        <f t="shared" si="26"/>
        <v>1</v>
      </c>
      <c r="AI256" s="170">
        <f t="shared" si="26"/>
        <v>0</v>
      </c>
      <c r="AJ256" s="230" t="s">
        <v>633</v>
      </c>
      <c r="AK256" s="276"/>
      <c r="AL256" s="270"/>
      <c r="AM256" s="229" t="s">
        <v>617</v>
      </c>
      <c r="AN256" s="229" t="s">
        <v>618</v>
      </c>
      <c r="AO256" s="25" t="s">
        <v>619</v>
      </c>
      <c r="AP256" s="25" t="s">
        <v>416</v>
      </c>
      <c r="AQ256" s="263"/>
    </row>
    <row r="257" spans="1:43" s="183" customFormat="1" ht="71.25" hidden="1" x14ac:dyDescent="0.25">
      <c r="A257" s="167" t="s">
        <v>411</v>
      </c>
      <c r="B257" s="236" t="s">
        <v>412</v>
      </c>
      <c r="C257" s="236">
        <v>326</v>
      </c>
      <c r="D257" s="230" t="s">
        <v>625</v>
      </c>
      <c r="E257" s="230" t="s">
        <v>634</v>
      </c>
      <c r="F257" s="169">
        <v>44866</v>
      </c>
      <c r="G257" s="169">
        <v>44895</v>
      </c>
      <c r="H257" s="271"/>
      <c r="I257" s="225">
        <v>0.1</v>
      </c>
      <c r="J257" s="225"/>
      <c r="K257" s="225"/>
      <c r="L257" s="225"/>
      <c r="M257" s="225"/>
      <c r="N257" s="225"/>
      <c r="O257" s="225"/>
      <c r="P257" s="225"/>
      <c r="Q257" s="225"/>
      <c r="R257" s="225"/>
      <c r="S257" s="225"/>
      <c r="T257" s="225"/>
      <c r="U257" s="225"/>
      <c r="V257" s="225"/>
      <c r="W257" s="225"/>
      <c r="X257" s="225"/>
      <c r="Y257" s="225"/>
      <c r="Z257" s="225"/>
      <c r="AA257" s="225"/>
      <c r="AB257" s="225"/>
      <c r="AC257" s="225"/>
      <c r="AD257" s="225">
        <v>1</v>
      </c>
      <c r="AE257" s="225"/>
      <c r="AF257" s="225"/>
      <c r="AG257" s="225"/>
      <c r="AH257" s="225">
        <f t="shared" ref="AH257:AI283" si="32">+J257+L257+N257+P257+R257+T257+V257+X257+Z257+AB257+AD257+AF257</f>
        <v>1</v>
      </c>
      <c r="AI257" s="170">
        <f t="shared" si="32"/>
        <v>0</v>
      </c>
      <c r="AJ257" s="230" t="s">
        <v>635</v>
      </c>
      <c r="AK257" s="276"/>
      <c r="AL257" s="277"/>
      <c r="AM257" s="229" t="s">
        <v>617</v>
      </c>
      <c r="AN257" s="229" t="s">
        <v>618</v>
      </c>
      <c r="AO257" s="25" t="s">
        <v>619</v>
      </c>
      <c r="AP257" s="25" t="s">
        <v>416</v>
      </c>
      <c r="AQ257" s="263"/>
    </row>
    <row r="258" spans="1:43" s="184" customFormat="1" ht="71.25" hidden="1" x14ac:dyDescent="0.25">
      <c r="A258" s="177" t="s">
        <v>41</v>
      </c>
      <c r="B258" s="178" t="s">
        <v>437</v>
      </c>
      <c r="C258" s="178">
        <v>432</v>
      </c>
      <c r="D258" s="230" t="s">
        <v>636</v>
      </c>
      <c r="E258" s="230" t="s">
        <v>637</v>
      </c>
      <c r="F258" s="169">
        <v>44593</v>
      </c>
      <c r="G258" s="169">
        <v>44651</v>
      </c>
      <c r="H258" s="271">
        <f>I258+I259+I260+I262</f>
        <v>1</v>
      </c>
      <c r="I258" s="225">
        <v>0.4</v>
      </c>
      <c r="J258" s="225"/>
      <c r="K258" s="225"/>
      <c r="L258" s="225">
        <v>0.5</v>
      </c>
      <c r="M258" s="225"/>
      <c r="N258" s="225">
        <v>0.5</v>
      </c>
      <c r="O258" s="225"/>
      <c r="P258" s="225"/>
      <c r="Q258" s="225"/>
      <c r="R258" s="225"/>
      <c r="S258" s="225"/>
      <c r="T258" s="225"/>
      <c r="U258" s="225"/>
      <c r="V258" s="225"/>
      <c r="W258" s="225"/>
      <c r="X258" s="225"/>
      <c r="Y258" s="225"/>
      <c r="Z258" s="225"/>
      <c r="AA258" s="225"/>
      <c r="AB258" s="225"/>
      <c r="AC258" s="225"/>
      <c r="AD258" s="225"/>
      <c r="AE258" s="225"/>
      <c r="AF258" s="225"/>
      <c r="AG258" s="225"/>
      <c r="AH258" s="225">
        <f t="shared" si="32"/>
        <v>1</v>
      </c>
      <c r="AI258" s="170">
        <f t="shared" si="32"/>
        <v>0</v>
      </c>
      <c r="AJ258" s="230" t="s">
        <v>638</v>
      </c>
      <c r="AK258" s="281">
        <v>0.26</v>
      </c>
      <c r="AL258" s="269">
        <v>268830000</v>
      </c>
      <c r="AM258" s="229" t="s">
        <v>617</v>
      </c>
      <c r="AN258" s="229" t="s">
        <v>618</v>
      </c>
      <c r="AO258" s="25" t="s">
        <v>619</v>
      </c>
      <c r="AP258" s="25" t="s">
        <v>416</v>
      </c>
      <c r="AQ258" s="185"/>
    </row>
    <row r="259" spans="1:43" s="184" customFormat="1" ht="71.25" hidden="1" x14ac:dyDescent="0.25">
      <c r="A259" s="177" t="s">
        <v>41</v>
      </c>
      <c r="B259" s="178" t="s">
        <v>437</v>
      </c>
      <c r="C259" s="178">
        <v>432</v>
      </c>
      <c r="D259" s="230" t="s">
        <v>636</v>
      </c>
      <c r="E259" s="230" t="s">
        <v>639</v>
      </c>
      <c r="F259" s="169">
        <v>44652</v>
      </c>
      <c r="G259" s="169">
        <v>44681</v>
      </c>
      <c r="H259" s="271"/>
      <c r="I259" s="225">
        <v>0.1</v>
      </c>
      <c r="J259" s="225"/>
      <c r="K259" s="225"/>
      <c r="L259" s="225"/>
      <c r="M259" s="225"/>
      <c r="N259" s="225"/>
      <c r="O259" s="225"/>
      <c r="P259" s="225">
        <v>1</v>
      </c>
      <c r="Q259" s="225"/>
      <c r="R259" s="225"/>
      <c r="S259" s="225"/>
      <c r="T259" s="225"/>
      <c r="U259" s="225"/>
      <c r="V259" s="225"/>
      <c r="W259" s="225"/>
      <c r="X259" s="225"/>
      <c r="Y259" s="225"/>
      <c r="Z259" s="225"/>
      <c r="AA259" s="225"/>
      <c r="AB259" s="225"/>
      <c r="AC259" s="225"/>
      <c r="AD259" s="225"/>
      <c r="AE259" s="225"/>
      <c r="AF259" s="225"/>
      <c r="AG259" s="225"/>
      <c r="AH259" s="225">
        <f t="shared" si="32"/>
        <v>1</v>
      </c>
      <c r="AI259" s="170">
        <f t="shared" si="32"/>
        <v>0</v>
      </c>
      <c r="AJ259" s="230" t="s">
        <v>640</v>
      </c>
      <c r="AK259" s="281"/>
      <c r="AL259" s="270"/>
      <c r="AM259" s="229" t="s">
        <v>617</v>
      </c>
      <c r="AN259" s="229" t="s">
        <v>618</v>
      </c>
      <c r="AO259" s="25" t="s">
        <v>619</v>
      </c>
      <c r="AP259" s="25" t="s">
        <v>416</v>
      </c>
      <c r="AQ259" s="185"/>
    </row>
    <row r="260" spans="1:43" s="183" customFormat="1" ht="99.75" customHeight="1" x14ac:dyDescent="0.25">
      <c r="A260" s="74" t="s">
        <v>41</v>
      </c>
      <c r="B260" s="80" t="s">
        <v>437</v>
      </c>
      <c r="C260" s="80">
        <v>432</v>
      </c>
      <c r="D260" s="71" t="s">
        <v>636</v>
      </c>
      <c r="E260" s="71" t="s">
        <v>641</v>
      </c>
      <c r="F260" s="81">
        <v>44805</v>
      </c>
      <c r="G260" s="81">
        <v>44834</v>
      </c>
      <c r="H260" s="271"/>
      <c r="I260" s="68">
        <v>0.35</v>
      </c>
      <c r="J260" s="68"/>
      <c r="K260" s="68"/>
      <c r="L260" s="68"/>
      <c r="M260" s="68"/>
      <c r="N260" s="68"/>
      <c r="O260" s="68"/>
      <c r="P260" s="68"/>
      <c r="Q260" s="68"/>
      <c r="R260" s="68"/>
      <c r="S260" s="68"/>
      <c r="T260" s="68"/>
      <c r="U260" s="68"/>
      <c r="V260" s="68"/>
      <c r="W260" s="68"/>
      <c r="X260" s="68"/>
      <c r="Y260" s="68"/>
      <c r="Z260" s="68">
        <v>1</v>
      </c>
      <c r="AA260" s="68"/>
      <c r="AB260" s="68"/>
      <c r="AC260" s="68"/>
      <c r="AD260" s="68"/>
      <c r="AE260" s="68"/>
      <c r="AF260" s="68"/>
      <c r="AG260" s="68"/>
      <c r="AH260" s="68">
        <f t="shared" si="32"/>
        <v>1</v>
      </c>
      <c r="AI260" s="77">
        <f t="shared" si="32"/>
        <v>0</v>
      </c>
      <c r="AJ260" s="71" t="s">
        <v>642</v>
      </c>
      <c r="AK260" s="281"/>
      <c r="AL260" s="270"/>
      <c r="AM260" s="78" t="s">
        <v>617</v>
      </c>
      <c r="AN260" s="78" t="s">
        <v>618</v>
      </c>
      <c r="AO260" s="79" t="s">
        <v>619</v>
      </c>
      <c r="AP260" s="79" t="s">
        <v>416</v>
      </c>
      <c r="AQ260" s="328" t="s">
        <v>1024</v>
      </c>
    </row>
    <row r="261" spans="1:43" s="183" customFormat="1" ht="42.75" x14ac:dyDescent="0.25">
      <c r="A261" s="91" t="s">
        <v>41</v>
      </c>
      <c r="B261" s="87" t="s">
        <v>437</v>
      </c>
      <c r="C261" s="87">
        <v>432</v>
      </c>
      <c r="D261" s="92" t="s">
        <v>1006</v>
      </c>
      <c r="E261" s="92" t="s">
        <v>1023</v>
      </c>
      <c r="F261" s="93">
        <v>44835</v>
      </c>
      <c r="G261" s="93">
        <v>44865</v>
      </c>
      <c r="H261" s="271"/>
      <c r="I261" s="68">
        <v>0.35</v>
      </c>
      <c r="J261" s="68"/>
      <c r="K261" s="68"/>
      <c r="L261" s="68"/>
      <c r="M261" s="68"/>
      <c r="N261" s="68"/>
      <c r="O261" s="68"/>
      <c r="P261" s="68"/>
      <c r="Q261" s="68"/>
      <c r="R261" s="68"/>
      <c r="S261" s="68"/>
      <c r="T261" s="68"/>
      <c r="U261" s="68"/>
      <c r="V261" s="68"/>
      <c r="W261" s="68"/>
      <c r="X261" s="68"/>
      <c r="Y261" s="68"/>
      <c r="Z261" s="68"/>
      <c r="AA261" s="68"/>
      <c r="AB261" s="68">
        <v>1</v>
      </c>
      <c r="AC261" s="68"/>
      <c r="AD261" s="68"/>
      <c r="AE261" s="68"/>
      <c r="AF261" s="68"/>
      <c r="AG261" s="68"/>
      <c r="AH261" s="68">
        <f>+J261+L261+N261+P261+R261+T261+V261+X261+Z261+AB261+AD261+AF261</f>
        <v>1</v>
      </c>
      <c r="AI261" s="77">
        <f t="shared" ref="AI261" si="33">+K261+M261+O261+Q261+S261+U261+W261+Y261+AA261+AC261+AE261+AG261</f>
        <v>0</v>
      </c>
      <c r="AJ261" s="71" t="s">
        <v>642</v>
      </c>
      <c r="AK261" s="281"/>
      <c r="AL261" s="270"/>
      <c r="AM261" s="78" t="s">
        <v>617</v>
      </c>
      <c r="AN261" s="78" t="s">
        <v>618</v>
      </c>
      <c r="AO261" s="79" t="s">
        <v>619</v>
      </c>
      <c r="AP261" s="79" t="s">
        <v>416</v>
      </c>
      <c r="AQ261" s="329"/>
    </row>
    <row r="262" spans="1:43" s="184" customFormat="1" ht="42.75" hidden="1" x14ac:dyDescent="0.25">
      <c r="A262" s="177" t="s">
        <v>41</v>
      </c>
      <c r="B262" s="178" t="s">
        <v>437</v>
      </c>
      <c r="C262" s="178">
        <v>432</v>
      </c>
      <c r="D262" s="230" t="s">
        <v>636</v>
      </c>
      <c r="E262" s="230" t="s">
        <v>643</v>
      </c>
      <c r="F262" s="169">
        <v>44713</v>
      </c>
      <c r="G262" s="169">
        <v>44742</v>
      </c>
      <c r="H262" s="271"/>
      <c r="I262" s="225">
        <v>0.15</v>
      </c>
      <c r="J262" s="225"/>
      <c r="K262" s="225"/>
      <c r="L262" s="225"/>
      <c r="M262" s="225"/>
      <c r="N262" s="225"/>
      <c r="O262" s="225"/>
      <c r="P262" s="225"/>
      <c r="Q262" s="225"/>
      <c r="R262" s="225"/>
      <c r="S262" s="225"/>
      <c r="T262" s="225">
        <v>1</v>
      </c>
      <c r="U262" s="225"/>
      <c r="V262" s="225"/>
      <c r="W262" s="225"/>
      <c r="X262" s="225"/>
      <c r="Y262" s="225"/>
      <c r="Z262" s="225"/>
      <c r="AA262" s="225"/>
      <c r="AB262" s="225"/>
      <c r="AC262" s="225"/>
      <c r="AD262" s="225"/>
      <c r="AE262" s="225"/>
      <c r="AF262" s="225"/>
      <c r="AG262" s="225"/>
      <c r="AH262" s="225">
        <f t="shared" si="32"/>
        <v>1</v>
      </c>
      <c r="AI262" s="170">
        <f t="shared" si="32"/>
        <v>0</v>
      </c>
      <c r="AJ262" s="230" t="s">
        <v>644</v>
      </c>
      <c r="AK262" s="281"/>
      <c r="AL262" s="277"/>
      <c r="AM262" s="229" t="s">
        <v>617</v>
      </c>
      <c r="AN262" s="229" t="s">
        <v>618</v>
      </c>
      <c r="AO262" s="25" t="s">
        <v>619</v>
      </c>
      <c r="AP262" s="25" t="s">
        <v>416</v>
      </c>
      <c r="AQ262" s="185"/>
    </row>
    <row r="263" spans="1:43" s="184" customFormat="1" ht="58.5" hidden="1" x14ac:dyDescent="0.25">
      <c r="A263" s="177" t="s">
        <v>41</v>
      </c>
      <c r="B263" s="178" t="s">
        <v>437</v>
      </c>
      <c r="C263" s="178">
        <v>432</v>
      </c>
      <c r="D263" s="230" t="s">
        <v>645</v>
      </c>
      <c r="E263" s="230" t="s">
        <v>646</v>
      </c>
      <c r="F263" s="169">
        <v>44713</v>
      </c>
      <c r="G263" s="169">
        <v>44926</v>
      </c>
      <c r="H263" s="215">
        <f>+I263+I346</f>
        <v>1.2</v>
      </c>
      <c r="I263" s="225">
        <v>1</v>
      </c>
      <c r="J263" s="225"/>
      <c r="K263" s="225"/>
      <c r="L263" s="225"/>
      <c r="M263" s="225"/>
      <c r="N263" s="225"/>
      <c r="O263" s="225"/>
      <c r="P263" s="225"/>
      <c r="Q263" s="225"/>
      <c r="R263" s="225"/>
      <c r="S263" s="225"/>
      <c r="T263" s="225">
        <v>0.5</v>
      </c>
      <c r="U263" s="225"/>
      <c r="V263" s="225"/>
      <c r="W263" s="225"/>
      <c r="X263" s="225"/>
      <c r="Y263" s="225"/>
      <c r="Z263" s="225"/>
      <c r="AA263" s="225"/>
      <c r="AB263" s="225"/>
      <c r="AC263" s="225"/>
      <c r="AD263" s="225">
        <v>0.5</v>
      </c>
      <c r="AE263" s="225"/>
      <c r="AF263" s="225"/>
      <c r="AG263" s="225"/>
      <c r="AH263" s="225">
        <f t="shared" si="32"/>
        <v>1</v>
      </c>
      <c r="AI263" s="170">
        <f t="shared" si="32"/>
        <v>0</v>
      </c>
      <c r="AJ263" s="230" t="s">
        <v>622</v>
      </c>
      <c r="AK263" s="236" t="s">
        <v>82</v>
      </c>
      <c r="AL263" s="236" t="s">
        <v>82</v>
      </c>
      <c r="AM263" s="229" t="s">
        <v>617</v>
      </c>
      <c r="AN263" s="229" t="s">
        <v>618</v>
      </c>
      <c r="AO263" s="25" t="s">
        <v>619</v>
      </c>
      <c r="AP263" s="25" t="s">
        <v>416</v>
      </c>
      <c r="AQ263" s="185"/>
    </row>
    <row r="264" spans="1:43" s="184" customFormat="1" ht="85.5" hidden="1" x14ac:dyDescent="0.25">
      <c r="A264" s="177" t="s">
        <v>41</v>
      </c>
      <c r="B264" s="178" t="s">
        <v>656</v>
      </c>
      <c r="C264" s="178">
        <v>550</v>
      </c>
      <c r="D264" s="230" t="s">
        <v>657</v>
      </c>
      <c r="E264" s="230" t="s">
        <v>658</v>
      </c>
      <c r="F264" s="169">
        <v>44713</v>
      </c>
      <c r="G264" s="169">
        <v>44926</v>
      </c>
      <c r="H264" s="271">
        <f>+I264+I265+I266+I267+I268</f>
        <v>1</v>
      </c>
      <c r="I264" s="225">
        <v>0.15</v>
      </c>
      <c r="J264" s="225"/>
      <c r="K264" s="225"/>
      <c r="L264" s="225"/>
      <c r="M264" s="225"/>
      <c r="N264" s="225"/>
      <c r="O264" s="225"/>
      <c r="P264" s="225"/>
      <c r="Q264" s="225"/>
      <c r="R264" s="225"/>
      <c r="S264" s="225"/>
      <c r="T264" s="225">
        <v>0.5</v>
      </c>
      <c r="U264" s="225"/>
      <c r="V264" s="225"/>
      <c r="W264" s="225"/>
      <c r="X264" s="225"/>
      <c r="Y264" s="225"/>
      <c r="Z264" s="225"/>
      <c r="AA264" s="225"/>
      <c r="AB264" s="225"/>
      <c r="AC264" s="225"/>
      <c r="AD264" s="225">
        <v>0.5</v>
      </c>
      <c r="AE264" s="225"/>
      <c r="AF264" s="225"/>
      <c r="AG264" s="225"/>
      <c r="AH264" s="225">
        <f t="shared" si="32"/>
        <v>1</v>
      </c>
      <c r="AI264" s="170">
        <f t="shared" si="32"/>
        <v>0</v>
      </c>
      <c r="AJ264" s="230" t="s">
        <v>659</v>
      </c>
      <c r="AK264" s="276">
        <v>1</v>
      </c>
      <c r="AL264" s="269">
        <v>126690000</v>
      </c>
      <c r="AM264" s="229" t="s">
        <v>617</v>
      </c>
      <c r="AN264" s="229" t="s">
        <v>618</v>
      </c>
      <c r="AO264" s="25" t="s">
        <v>619</v>
      </c>
      <c r="AP264" s="25" t="s">
        <v>416</v>
      </c>
      <c r="AQ264" s="185"/>
    </row>
    <row r="265" spans="1:43" s="184" customFormat="1" ht="43.5" hidden="1" x14ac:dyDescent="0.25">
      <c r="A265" s="177" t="s">
        <v>41</v>
      </c>
      <c r="B265" s="178" t="s">
        <v>656</v>
      </c>
      <c r="C265" s="178">
        <v>550</v>
      </c>
      <c r="D265" s="230" t="s">
        <v>657</v>
      </c>
      <c r="E265" s="230" t="s">
        <v>660</v>
      </c>
      <c r="F265" s="169">
        <v>44621</v>
      </c>
      <c r="G265" s="169">
        <v>44651</v>
      </c>
      <c r="H265" s="271"/>
      <c r="I265" s="225">
        <v>0.25</v>
      </c>
      <c r="J265" s="225"/>
      <c r="K265" s="225"/>
      <c r="L265" s="225"/>
      <c r="M265" s="225"/>
      <c r="N265" s="225">
        <v>1</v>
      </c>
      <c r="O265" s="225"/>
      <c r="P265" s="225"/>
      <c r="Q265" s="225"/>
      <c r="R265" s="225"/>
      <c r="S265" s="225"/>
      <c r="T265" s="225"/>
      <c r="U265" s="225"/>
      <c r="V265" s="225"/>
      <c r="W265" s="225"/>
      <c r="X265" s="225"/>
      <c r="Y265" s="225"/>
      <c r="Z265" s="225"/>
      <c r="AA265" s="225"/>
      <c r="AB265" s="225"/>
      <c r="AC265" s="225"/>
      <c r="AD265" s="225"/>
      <c r="AE265" s="225"/>
      <c r="AF265" s="225"/>
      <c r="AG265" s="225"/>
      <c r="AH265" s="225">
        <f t="shared" si="32"/>
        <v>1</v>
      </c>
      <c r="AI265" s="170">
        <f t="shared" si="32"/>
        <v>0</v>
      </c>
      <c r="AJ265" s="230" t="s">
        <v>661</v>
      </c>
      <c r="AK265" s="276"/>
      <c r="AL265" s="270"/>
      <c r="AM265" s="229" t="s">
        <v>617</v>
      </c>
      <c r="AN265" s="229" t="s">
        <v>618</v>
      </c>
      <c r="AO265" s="25" t="s">
        <v>619</v>
      </c>
      <c r="AP265" s="25" t="s">
        <v>416</v>
      </c>
      <c r="AQ265" s="185"/>
    </row>
    <row r="266" spans="1:43" s="184" customFormat="1" ht="43.5" hidden="1" x14ac:dyDescent="0.25">
      <c r="A266" s="177" t="s">
        <v>41</v>
      </c>
      <c r="B266" s="178" t="s">
        <v>656</v>
      </c>
      <c r="C266" s="178">
        <v>550</v>
      </c>
      <c r="D266" s="230" t="s">
        <v>657</v>
      </c>
      <c r="E266" s="230" t="s">
        <v>662</v>
      </c>
      <c r="F266" s="169">
        <v>44652</v>
      </c>
      <c r="G266" s="169">
        <v>44926</v>
      </c>
      <c r="H266" s="271"/>
      <c r="I266" s="225">
        <v>0.3</v>
      </c>
      <c r="J266" s="225"/>
      <c r="K266" s="225"/>
      <c r="L266" s="225"/>
      <c r="M266" s="225"/>
      <c r="N266" s="225"/>
      <c r="O266" s="225"/>
      <c r="P266" s="225">
        <v>0.2</v>
      </c>
      <c r="Q266" s="225"/>
      <c r="R266" s="225"/>
      <c r="S266" s="225"/>
      <c r="T266" s="225">
        <v>0.2</v>
      </c>
      <c r="U266" s="225"/>
      <c r="V266" s="225"/>
      <c r="W266" s="225"/>
      <c r="X266" s="225">
        <v>0.2</v>
      </c>
      <c r="Y266" s="225"/>
      <c r="Z266" s="225"/>
      <c r="AA266" s="225"/>
      <c r="AB266" s="225">
        <v>0.2</v>
      </c>
      <c r="AC266" s="225"/>
      <c r="AD266" s="225"/>
      <c r="AE266" s="225"/>
      <c r="AF266" s="225">
        <v>0.2</v>
      </c>
      <c r="AG266" s="225"/>
      <c r="AH266" s="225">
        <f t="shared" si="32"/>
        <v>1</v>
      </c>
      <c r="AI266" s="170">
        <f t="shared" si="32"/>
        <v>0</v>
      </c>
      <c r="AJ266" s="230" t="s">
        <v>663</v>
      </c>
      <c r="AK266" s="276"/>
      <c r="AL266" s="270"/>
      <c r="AM266" s="229" t="s">
        <v>617</v>
      </c>
      <c r="AN266" s="229" t="s">
        <v>618</v>
      </c>
      <c r="AO266" s="25" t="s">
        <v>619</v>
      </c>
      <c r="AP266" s="25" t="s">
        <v>416</v>
      </c>
      <c r="AQ266" s="185"/>
    </row>
    <row r="267" spans="1:43" s="184" customFormat="1" ht="43.5" hidden="1" x14ac:dyDescent="0.25">
      <c r="A267" s="177" t="s">
        <v>41</v>
      </c>
      <c r="B267" s="178" t="s">
        <v>656</v>
      </c>
      <c r="C267" s="178">
        <v>550</v>
      </c>
      <c r="D267" s="230" t="s">
        <v>657</v>
      </c>
      <c r="E267" s="230" t="s">
        <v>664</v>
      </c>
      <c r="F267" s="169">
        <v>44621</v>
      </c>
      <c r="G267" s="169" t="s">
        <v>665</v>
      </c>
      <c r="H267" s="271"/>
      <c r="I267" s="225">
        <v>0.1</v>
      </c>
      <c r="J267" s="225"/>
      <c r="K267" s="225"/>
      <c r="L267" s="225"/>
      <c r="M267" s="225"/>
      <c r="N267" s="225">
        <v>0.25</v>
      </c>
      <c r="O267" s="225"/>
      <c r="P267" s="225"/>
      <c r="Q267" s="225"/>
      <c r="R267" s="225"/>
      <c r="S267" s="225"/>
      <c r="T267" s="225">
        <v>0.25</v>
      </c>
      <c r="U267" s="225"/>
      <c r="V267" s="225"/>
      <c r="W267" s="225"/>
      <c r="X267" s="225"/>
      <c r="Y267" s="225"/>
      <c r="Z267" s="225">
        <v>0.25</v>
      </c>
      <c r="AA267" s="225"/>
      <c r="AB267" s="225"/>
      <c r="AC267" s="225"/>
      <c r="AD267" s="225"/>
      <c r="AE267" s="225"/>
      <c r="AF267" s="225">
        <v>0.25</v>
      </c>
      <c r="AG267" s="225"/>
      <c r="AH267" s="225">
        <f t="shared" si="32"/>
        <v>1</v>
      </c>
      <c r="AI267" s="170">
        <f t="shared" si="32"/>
        <v>0</v>
      </c>
      <c r="AJ267" s="230" t="s">
        <v>666</v>
      </c>
      <c r="AK267" s="276"/>
      <c r="AL267" s="270"/>
      <c r="AM267" s="229" t="s">
        <v>617</v>
      </c>
      <c r="AN267" s="229" t="s">
        <v>618</v>
      </c>
      <c r="AO267" s="25" t="s">
        <v>619</v>
      </c>
      <c r="AP267" s="25" t="s">
        <v>416</v>
      </c>
      <c r="AQ267" s="185"/>
    </row>
    <row r="268" spans="1:43" s="184" customFormat="1" ht="71.25" hidden="1" x14ac:dyDescent="0.25">
      <c r="A268" s="177" t="s">
        <v>41</v>
      </c>
      <c r="B268" s="178" t="s">
        <v>656</v>
      </c>
      <c r="C268" s="178">
        <v>550</v>
      </c>
      <c r="D268" s="230" t="s">
        <v>657</v>
      </c>
      <c r="E268" s="230" t="s">
        <v>667</v>
      </c>
      <c r="F268" s="169">
        <v>44896</v>
      </c>
      <c r="G268" s="169">
        <v>44926</v>
      </c>
      <c r="H268" s="271"/>
      <c r="I268" s="225">
        <v>0.2</v>
      </c>
      <c r="J268" s="225"/>
      <c r="K268" s="225"/>
      <c r="L268" s="225"/>
      <c r="M268" s="225"/>
      <c r="N268" s="225"/>
      <c r="O268" s="225"/>
      <c r="P268" s="225"/>
      <c r="Q268" s="225"/>
      <c r="R268" s="225"/>
      <c r="S268" s="225"/>
      <c r="T268" s="225"/>
      <c r="U268" s="225"/>
      <c r="V268" s="225"/>
      <c r="W268" s="225"/>
      <c r="X268" s="225"/>
      <c r="Y268" s="225"/>
      <c r="Z268" s="225"/>
      <c r="AA268" s="225"/>
      <c r="AB268" s="225"/>
      <c r="AC268" s="225"/>
      <c r="AD268" s="225"/>
      <c r="AE268" s="225"/>
      <c r="AF268" s="225">
        <v>1</v>
      </c>
      <c r="AG268" s="225"/>
      <c r="AH268" s="225">
        <f t="shared" si="32"/>
        <v>1</v>
      </c>
      <c r="AI268" s="170">
        <f t="shared" si="32"/>
        <v>0</v>
      </c>
      <c r="AJ268" s="230" t="s">
        <v>668</v>
      </c>
      <c r="AK268" s="276"/>
      <c r="AL268" s="277"/>
      <c r="AM268" s="229" t="s">
        <v>617</v>
      </c>
      <c r="AN268" s="229" t="s">
        <v>618</v>
      </c>
      <c r="AO268" s="25" t="s">
        <v>619</v>
      </c>
      <c r="AP268" s="25" t="s">
        <v>416</v>
      </c>
      <c r="AQ268" s="185"/>
    </row>
    <row r="269" spans="1:43" s="184" customFormat="1" ht="100.5" hidden="1" customHeight="1" x14ac:dyDescent="0.25">
      <c r="A269" s="177" t="s">
        <v>41</v>
      </c>
      <c r="B269" s="178" t="s">
        <v>656</v>
      </c>
      <c r="C269" s="178">
        <v>550</v>
      </c>
      <c r="D269" s="230" t="s">
        <v>669</v>
      </c>
      <c r="E269" s="230" t="s">
        <v>670</v>
      </c>
      <c r="F269" s="169">
        <v>44896</v>
      </c>
      <c r="G269" s="169">
        <v>44926</v>
      </c>
      <c r="H269" s="271">
        <f>+I269+I270</f>
        <v>1</v>
      </c>
      <c r="I269" s="225">
        <v>0.5</v>
      </c>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v>1</v>
      </c>
      <c r="AG269" s="225"/>
      <c r="AH269" s="225">
        <f>+J269+L269+N269+P269+R269+T269+V269+X269+Z269+AB269+AD269+AF269</f>
        <v>1</v>
      </c>
      <c r="AI269" s="170">
        <f>+K269+M269+O269+Q269+S269+U269+W269+Y269+AA269+AC269+AE269+AG269</f>
        <v>0</v>
      </c>
      <c r="AJ269" s="230" t="s">
        <v>671</v>
      </c>
      <c r="AK269" s="236" t="s">
        <v>82</v>
      </c>
      <c r="AL269" s="236" t="s">
        <v>82</v>
      </c>
      <c r="AM269" s="229" t="s">
        <v>617</v>
      </c>
      <c r="AN269" s="229" t="s">
        <v>618</v>
      </c>
      <c r="AO269" s="25" t="s">
        <v>619</v>
      </c>
      <c r="AP269" s="25" t="s">
        <v>416</v>
      </c>
      <c r="AQ269" s="185"/>
    </row>
    <row r="270" spans="1:43" s="184" customFormat="1" ht="114.75" hidden="1" customHeight="1" x14ac:dyDescent="0.25">
      <c r="A270" s="177" t="s">
        <v>41</v>
      </c>
      <c r="B270" s="178" t="s">
        <v>656</v>
      </c>
      <c r="C270" s="178">
        <v>550</v>
      </c>
      <c r="D270" s="230" t="s">
        <v>669</v>
      </c>
      <c r="E270" s="230" t="s">
        <v>672</v>
      </c>
      <c r="F270" s="169">
        <v>44713</v>
      </c>
      <c r="G270" s="169" t="s">
        <v>263</v>
      </c>
      <c r="H270" s="271"/>
      <c r="I270" s="225">
        <v>0.5</v>
      </c>
      <c r="J270" s="225"/>
      <c r="K270" s="225"/>
      <c r="L270" s="225"/>
      <c r="M270" s="225"/>
      <c r="N270" s="225"/>
      <c r="O270" s="225"/>
      <c r="P270" s="225"/>
      <c r="Q270" s="225"/>
      <c r="R270" s="225"/>
      <c r="S270" s="225"/>
      <c r="T270" s="225">
        <v>0.5</v>
      </c>
      <c r="U270" s="225"/>
      <c r="V270" s="225"/>
      <c r="W270" s="225"/>
      <c r="X270" s="225"/>
      <c r="Y270" s="225"/>
      <c r="Z270" s="225"/>
      <c r="AA270" s="225"/>
      <c r="AB270" s="225"/>
      <c r="AC270" s="225"/>
      <c r="AD270" s="225">
        <v>0.5</v>
      </c>
      <c r="AE270" s="225"/>
      <c r="AF270" s="225"/>
      <c r="AG270" s="225"/>
      <c r="AH270" s="225">
        <f>+J270+L270+N270+P270+R270+T270+V270+X270+Z270+AB270+AD270+AF270</f>
        <v>1</v>
      </c>
      <c r="AI270" s="170">
        <f>+K270+M270+O270+Q270+S270+U270+W270+Y270+AA270+AC270+AE270+AG270</f>
        <v>0</v>
      </c>
      <c r="AJ270" s="230" t="s">
        <v>673</v>
      </c>
      <c r="AK270" s="236" t="s">
        <v>82</v>
      </c>
      <c r="AL270" s="236" t="s">
        <v>82</v>
      </c>
      <c r="AM270" s="229" t="s">
        <v>617</v>
      </c>
      <c r="AN270" s="229" t="s">
        <v>618</v>
      </c>
      <c r="AO270" s="25" t="s">
        <v>619</v>
      </c>
      <c r="AP270" s="25" t="s">
        <v>416</v>
      </c>
      <c r="AQ270" s="185"/>
    </row>
    <row r="271" spans="1:43" s="184" customFormat="1" ht="64.5" customHeight="1" x14ac:dyDescent="0.25">
      <c r="A271" s="69" t="s">
        <v>411</v>
      </c>
      <c r="B271" s="70" t="s">
        <v>412</v>
      </c>
      <c r="C271" s="70">
        <v>329</v>
      </c>
      <c r="D271" s="71" t="s">
        <v>674</v>
      </c>
      <c r="E271" s="71" t="s">
        <v>675</v>
      </c>
      <c r="F271" s="81">
        <v>44774</v>
      </c>
      <c r="G271" s="81">
        <v>44803</v>
      </c>
      <c r="H271" s="271">
        <f>+I271+I273+I274+I275</f>
        <v>1</v>
      </c>
      <c r="I271" s="68">
        <v>0.1</v>
      </c>
      <c r="J271" s="68"/>
      <c r="K271" s="68"/>
      <c r="L271" s="68"/>
      <c r="M271" s="68"/>
      <c r="N271" s="68"/>
      <c r="O271" s="68"/>
      <c r="P271" s="68"/>
      <c r="Q271" s="68"/>
      <c r="R271" s="68"/>
      <c r="S271" s="68"/>
      <c r="T271" s="68">
        <v>0.5</v>
      </c>
      <c r="U271" s="68"/>
      <c r="V271" s="68"/>
      <c r="W271" s="68"/>
      <c r="X271" s="68">
        <v>0.5</v>
      </c>
      <c r="Y271" s="68"/>
      <c r="Z271" s="68"/>
      <c r="AA271" s="68"/>
      <c r="AB271" s="68"/>
      <c r="AC271" s="68"/>
      <c r="AD271" s="68"/>
      <c r="AE271" s="68"/>
      <c r="AF271" s="68"/>
      <c r="AG271" s="68"/>
      <c r="AH271" s="68">
        <f t="shared" si="32"/>
        <v>1</v>
      </c>
      <c r="AI271" s="77">
        <f t="shared" si="32"/>
        <v>0</v>
      </c>
      <c r="AJ271" s="71" t="s">
        <v>676</v>
      </c>
      <c r="AK271" s="276">
        <v>1</v>
      </c>
      <c r="AL271" s="269">
        <v>1822640634</v>
      </c>
      <c r="AM271" s="78" t="s">
        <v>617</v>
      </c>
      <c r="AN271" s="78" t="s">
        <v>618</v>
      </c>
      <c r="AO271" s="79" t="s">
        <v>619</v>
      </c>
      <c r="AP271" s="79" t="s">
        <v>416</v>
      </c>
      <c r="AQ271" s="326" t="s">
        <v>1033</v>
      </c>
    </row>
    <row r="272" spans="1:43" s="184" customFormat="1" ht="64.5" customHeight="1" x14ac:dyDescent="0.25">
      <c r="A272" s="91" t="s">
        <v>411</v>
      </c>
      <c r="B272" s="87" t="s">
        <v>412</v>
      </c>
      <c r="C272" s="87">
        <v>329</v>
      </c>
      <c r="D272" s="92" t="s">
        <v>1025</v>
      </c>
      <c r="E272" s="92" t="s">
        <v>1026</v>
      </c>
      <c r="F272" s="93">
        <v>44774</v>
      </c>
      <c r="G272" s="93">
        <v>44865</v>
      </c>
      <c r="H272" s="271"/>
      <c r="I272" s="76">
        <v>0.1</v>
      </c>
      <c r="J272" s="76"/>
      <c r="K272" s="76"/>
      <c r="L272" s="76"/>
      <c r="M272" s="76"/>
      <c r="N272" s="76"/>
      <c r="O272" s="76"/>
      <c r="P272" s="76"/>
      <c r="Q272" s="76"/>
      <c r="R272" s="76"/>
      <c r="S272" s="76"/>
      <c r="T272" s="76"/>
      <c r="U272" s="76"/>
      <c r="V272" s="76"/>
      <c r="W272" s="76"/>
      <c r="X272" s="76">
        <v>0.25</v>
      </c>
      <c r="Y272" s="76"/>
      <c r="Z272" s="76">
        <v>0.25</v>
      </c>
      <c r="AA272" s="76"/>
      <c r="AB272" s="76">
        <v>0.5</v>
      </c>
      <c r="AC272" s="76"/>
      <c r="AD272" s="76"/>
      <c r="AE272" s="76"/>
      <c r="AF272" s="76"/>
      <c r="AG272" s="76"/>
      <c r="AH272" s="76">
        <f t="shared" ref="AH272" si="34">+J272+L272+N272+P272+R272+T272+V272+X272+Z272+AB272+AD272+AF272</f>
        <v>1</v>
      </c>
      <c r="AI272" s="85">
        <f t="shared" ref="AI272" si="35">+K272+M272+O272+Q272+S272+U272+W272+Y272+AA272+AC272+AE272+AG272</f>
        <v>0</v>
      </c>
      <c r="AJ272" s="92" t="s">
        <v>1027</v>
      </c>
      <c r="AK272" s="276"/>
      <c r="AL272" s="270"/>
      <c r="AM272" s="88" t="s">
        <v>617</v>
      </c>
      <c r="AN272" s="88" t="s">
        <v>618</v>
      </c>
      <c r="AO272" s="89" t="s">
        <v>619</v>
      </c>
      <c r="AP272" s="89" t="s">
        <v>416</v>
      </c>
      <c r="AQ272" s="327"/>
    </row>
    <row r="273" spans="1:43" s="184" customFormat="1" ht="57.75" hidden="1" customHeight="1" x14ac:dyDescent="0.25">
      <c r="A273" s="177" t="s">
        <v>411</v>
      </c>
      <c r="B273" s="178" t="s">
        <v>412</v>
      </c>
      <c r="C273" s="178">
        <v>329</v>
      </c>
      <c r="D273" s="230" t="s">
        <v>674</v>
      </c>
      <c r="E273" s="230" t="s">
        <v>677</v>
      </c>
      <c r="F273" s="169">
        <v>44593</v>
      </c>
      <c r="G273" s="169">
        <v>44620</v>
      </c>
      <c r="H273" s="271"/>
      <c r="I273" s="225">
        <v>0.2</v>
      </c>
      <c r="J273" s="225"/>
      <c r="K273" s="225"/>
      <c r="L273" s="225">
        <v>1</v>
      </c>
      <c r="M273" s="225"/>
      <c r="N273" s="225"/>
      <c r="O273" s="225"/>
      <c r="P273" s="225"/>
      <c r="Q273" s="225"/>
      <c r="R273" s="225"/>
      <c r="S273" s="225"/>
      <c r="T273" s="225"/>
      <c r="U273" s="225"/>
      <c r="V273" s="225"/>
      <c r="W273" s="225"/>
      <c r="X273" s="225"/>
      <c r="Y273" s="225"/>
      <c r="Z273" s="225"/>
      <c r="AA273" s="225"/>
      <c r="AB273" s="225"/>
      <c r="AC273" s="225"/>
      <c r="AD273" s="225"/>
      <c r="AE273" s="225"/>
      <c r="AF273" s="225"/>
      <c r="AG273" s="225"/>
      <c r="AH273" s="225">
        <f t="shared" si="32"/>
        <v>1</v>
      </c>
      <c r="AI273" s="170">
        <f t="shared" si="32"/>
        <v>0</v>
      </c>
      <c r="AJ273" s="230" t="s">
        <v>678</v>
      </c>
      <c r="AK273" s="276"/>
      <c r="AL273" s="270"/>
      <c r="AM273" s="229" t="s">
        <v>617</v>
      </c>
      <c r="AN273" s="229" t="s">
        <v>618</v>
      </c>
      <c r="AO273" s="25" t="s">
        <v>619</v>
      </c>
      <c r="AP273" s="25" t="s">
        <v>416</v>
      </c>
      <c r="AQ273" s="185"/>
    </row>
    <row r="274" spans="1:43" s="184" customFormat="1" ht="80.25" hidden="1" customHeight="1" x14ac:dyDescent="0.25">
      <c r="A274" s="177" t="s">
        <v>411</v>
      </c>
      <c r="B274" s="178" t="s">
        <v>412</v>
      </c>
      <c r="C274" s="178">
        <v>329</v>
      </c>
      <c r="D274" s="230" t="s">
        <v>674</v>
      </c>
      <c r="E274" s="230" t="s">
        <v>679</v>
      </c>
      <c r="F274" s="169">
        <v>44621</v>
      </c>
      <c r="G274" s="169" t="s">
        <v>665</v>
      </c>
      <c r="H274" s="271"/>
      <c r="I274" s="225">
        <v>0.6</v>
      </c>
      <c r="J274" s="225"/>
      <c r="K274" s="225"/>
      <c r="L274" s="225"/>
      <c r="M274" s="225"/>
      <c r="N274" s="225">
        <v>0.25</v>
      </c>
      <c r="O274" s="225"/>
      <c r="P274" s="225"/>
      <c r="Q274" s="225"/>
      <c r="R274" s="225"/>
      <c r="S274" s="225"/>
      <c r="T274" s="225">
        <v>0.25</v>
      </c>
      <c r="U274" s="225"/>
      <c r="V274" s="225"/>
      <c r="W274" s="225"/>
      <c r="X274" s="225"/>
      <c r="Y274" s="225"/>
      <c r="Z274" s="225">
        <v>0.25</v>
      </c>
      <c r="AA274" s="225"/>
      <c r="AB274" s="225"/>
      <c r="AC274" s="225"/>
      <c r="AD274" s="225"/>
      <c r="AE274" s="225"/>
      <c r="AF274" s="225">
        <v>0.25</v>
      </c>
      <c r="AG274" s="225"/>
      <c r="AH274" s="225">
        <f t="shared" si="32"/>
        <v>1</v>
      </c>
      <c r="AI274" s="170">
        <f t="shared" si="32"/>
        <v>0</v>
      </c>
      <c r="AJ274" s="230" t="s">
        <v>680</v>
      </c>
      <c r="AK274" s="276"/>
      <c r="AL274" s="270"/>
      <c r="AM274" s="229" t="s">
        <v>617</v>
      </c>
      <c r="AN274" s="229" t="s">
        <v>618</v>
      </c>
      <c r="AO274" s="25" t="s">
        <v>619</v>
      </c>
      <c r="AP274" s="25" t="s">
        <v>416</v>
      </c>
      <c r="AQ274" s="185"/>
    </row>
    <row r="275" spans="1:43" s="184" customFormat="1" ht="71.25" hidden="1" x14ac:dyDescent="0.25">
      <c r="A275" s="177" t="s">
        <v>411</v>
      </c>
      <c r="B275" s="178" t="s">
        <v>412</v>
      </c>
      <c r="C275" s="178">
        <v>329</v>
      </c>
      <c r="D275" s="230" t="s">
        <v>674</v>
      </c>
      <c r="E275" s="230" t="s">
        <v>681</v>
      </c>
      <c r="F275" s="169">
        <v>44896</v>
      </c>
      <c r="G275" s="169">
        <v>44926</v>
      </c>
      <c r="H275" s="271"/>
      <c r="I275" s="225">
        <v>0.1</v>
      </c>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v>1</v>
      </c>
      <c r="AG275" s="225"/>
      <c r="AH275" s="225">
        <f t="shared" si="32"/>
        <v>1</v>
      </c>
      <c r="AI275" s="170">
        <f t="shared" si="32"/>
        <v>0</v>
      </c>
      <c r="AJ275" s="230" t="s">
        <v>682</v>
      </c>
      <c r="AK275" s="276"/>
      <c r="AL275" s="270"/>
      <c r="AM275" s="229" t="s">
        <v>617</v>
      </c>
      <c r="AN275" s="229" t="s">
        <v>618</v>
      </c>
      <c r="AO275" s="25" t="s">
        <v>619</v>
      </c>
      <c r="AP275" s="25" t="s">
        <v>416</v>
      </c>
      <c r="AQ275" s="185"/>
    </row>
    <row r="276" spans="1:43" s="184" customFormat="1" ht="71.25" hidden="1" customHeight="1" x14ac:dyDescent="0.25">
      <c r="A276" s="177" t="s">
        <v>411</v>
      </c>
      <c r="B276" s="178" t="s">
        <v>412</v>
      </c>
      <c r="C276" s="178">
        <v>329</v>
      </c>
      <c r="D276" s="230" t="s">
        <v>683</v>
      </c>
      <c r="E276" s="230" t="s">
        <v>684</v>
      </c>
      <c r="F276" s="169">
        <v>44621</v>
      </c>
      <c r="G276" s="169" t="s">
        <v>665</v>
      </c>
      <c r="H276" s="264">
        <f>SUM(I276:I290)</f>
        <v>1</v>
      </c>
      <c r="I276" s="225">
        <v>0.1</v>
      </c>
      <c r="J276" s="225"/>
      <c r="K276" s="225"/>
      <c r="L276" s="225"/>
      <c r="M276" s="225"/>
      <c r="N276" s="225">
        <v>0.25</v>
      </c>
      <c r="O276" s="225"/>
      <c r="P276" s="225"/>
      <c r="Q276" s="225"/>
      <c r="R276" s="225"/>
      <c r="S276" s="225"/>
      <c r="T276" s="225">
        <v>0.25</v>
      </c>
      <c r="U276" s="225"/>
      <c r="V276" s="225"/>
      <c r="W276" s="225"/>
      <c r="X276" s="225"/>
      <c r="Y276" s="225"/>
      <c r="Z276" s="225">
        <v>0.25</v>
      </c>
      <c r="AA276" s="225"/>
      <c r="AB276" s="225"/>
      <c r="AC276" s="225"/>
      <c r="AD276" s="225"/>
      <c r="AE276" s="225"/>
      <c r="AF276" s="225">
        <v>0.25</v>
      </c>
      <c r="AG276" s="225"/>
      <c r="AH276" s="225">
        <f t="shared" si="32"/>
        <v>1</v>
      </c>
      <c r="AI276" s="170">
        <f t="shared" si="32"/>
        <v>0</v>
      </c>
      <c r="AJ276" s="239" t="s">
        <v>685</v>
      </c>
      <c r="AK276" s="236" t="s">
        <v>82</v>
      </c>
      <c r="AL276" s="270"/>
      <c r="AM276" s="229" t="s">
        <v>617</v>
      </c>
      <c r="AN276" s="229" t="s">
        <v>618</v>
      </c>
      <c r="AO276" s="25" t="s">
        <v>619</v>
      </c>
      <c r="AP276" s="25" t="s">
        <v>416</v>
      </c>
      <c r="AQ276" s="185"/>
    </row>
    <row r="277" spans="1:43" s="184" customFormat="1" ht="58.5" hidden="1" customHeight="1" x14ac:dyDescent="0.25">
      <c r="A277" s="177" t="s">
        <v>411</v>
      </c>
      <c r="B277" s="178" t="s">
        <v>412</v>
      </c>
      <c r="C277" s="178">
        <v>329</v>
      </c>
      <c r="D277" s="230" t="s">
        <v>683</v>
      </c>
      <c r="E277" s="230" t="s">
        <v>686</v>
      </c>
      <c r="F277" s="169">
        <v>44652</v>
      </c>
      <c r="G277" s="169">
        <v>44681</v>
      </c>
      <c r="H277" s="265"/>
      <c r="I277" s="225">
        <v>0.1</v>
      </c>
      <c r="J277" s="225"/>
      <c r="K277" s="225"/>
      <c r="L277" s="225"/>
      <c r="M277" s="225"/>
      <c r="N277" s="225"/>
      <c r="O277" s="225"/>
      <c r="P277" s="225">
        <v>1</v>
      </c>
      <c r="Q277" s="225"/>
      <c r="R277" s="225"/>
      <c r="S277" s="225"/>
      <c r="T277" s="225"/>
      <c r="U277" s="225"/>
      <c r="V277" s="225"/>
      <c r="W277" s="225"/>
      <c r="X277" s="225"/>
      <c r="Y277" s="225"/>
      <c r="Z277" s="225"/>
      <c r="AA277" s="225"/>
      <c r="AB277" s="225"/>
      <c r="AC277" s="225"/>
      <c r="AD277" s="225"/>
      <c r="AE277" s="225"/>
      <c r="AF277" s="225"/>
      <c r="AG277" s="225"/>
      <c r="AH277" s="225">
        <f t="shared" si="32"/>
        <v>1</v>
      </c>
      <c r="AI277" s="170">
        <f t="shared" si="32"/>
        <v>0</v>
      </c>
      <c r="AJ277" s="239" t="s">
        <v>687</v>
      </c>
      <c r="AK277" s="236" t="s">
        <v>82</v>
      </c>
      <c r="AL277" s="270"/>
      <c r="AM277" s="229" t="s">
        <v>617</v>
      </c>
      <c r="AN277" s="229" t="s">
        <v>618</v>
      </c>
      <c r="AO277" s="25" t="s">
        <v>619</v>
      </c>
      <c r="AP277" s="25" t="s">
        <v>416</v>
      </c>
      <c r="AQ277" s="185"/>
    </row>
    <row r="278" spans="1:43" s="184" customFormat="1" ht="58.5" hidden="1" customHeight="1" x14ac:dyDescent="0.25">
      <c r="A278" s="177" t="s">
        <v>411</v>
      </c>
      <c r="B278" s="178" t="s">
        <v>412</v>
      </c>
      <c r="C278" s="178">
        <v>329</v>
      </c>
      <c r="D278" s="230" t="s">
        <v>683</v>
      </c>
      <c r="E278" s="230" t="s">
        <v>688</v>
      </c>
      <c r="F278" s="169">
        <v>44621</v>
      </c>
      <c r="G278" s="169" t="s">
        <v>665</v>
      </c>
      <c r="H278" s="265"/>
      <c r="I278" s="225">
        <v>0.1</v>
      </c>
      <c r="J278" s="225"/>
      <c r="K278" s="225"/>
      <c r="L278" s="225"/>
      <c r="M278" s="225"/>
      <c r="N278" s="225">
        <v>0.25</v>
      </c>
      <c r="O278" s="225"/>
      <c r="P278" s="225"/>
      <c r="Q278" s="225"/>
      <c r="R278" s="225"/>
      <c r="S278" s="225"/>
      <c r="T278" s="225">
        <v>0.25</v>
      </c>
      <c r="U278" s="225"/>
      <c r="V278" s="225"/>
      <c r="W278" s="225"/>
      <c r="X278" s="225"/>
      <c r="Y278" s="225"/>
      <c r="Z278" s="225">
        <v>0.25</v>
      </c>
      <c r="AA278" s="225"/>
      <c r="AB278" s="225"/>
      <c r="AC278" s="225"/>
      <c r="AD278" s="225"/>
      <c r="AE278" s="225"/>
      <c r="AF278" s="225">
        <v>0.25</v>
      </c>
      <c r="AG278" s="225"/>
      <c r="AH278" s="225">
        <f t="shared" si="32"/>
        <v>1</v>
      </c>
      <c r="AI278" s="170">
        <f t="shared" si="32"/>
        <v>0</v>
      </c>
      <c r="AJ278" s="239" t="s">
        <v>689</v>
      </c>
      <c r="AK278" s="236" t="s">
        <v>82</v>
      </c>
      <c r="AL278" s="270"/>
      <c r="AM278" s="229" t="s">
        <v>617</v>
      </c>
      <c r="AN278" s="229" t="s">
        <v>618</v>
      </c>
      <c r="AO278" s="25" t="s">
        <v>619</v>
      </c>
      <c r="AP278" s="25" t="s">
        <v>416</v>
      </c>
      <c r="AQ278" s="185"/>
    </row>
    <row r="279" spans="1:43" s="184" customFormat="1" ht="58.5" hidden="1" customHeight="1" x14ac:dyDescent="0.25">
      <c r="A279" s="177" t="s">
        <v>411</v>
      </c>
      <c r="B279" s="178" t="s">
        <v>412</v>
      </c>
      <c r="C279" s="178">
        <v>329</v>
      </c>
      <c r="D279" s="230" t="s">
        <v>690</v>
      </c>
      <c r="E279" s="230" t="s">
        <v>691</v>
      </c>
      <c r="F279" s="169">
        <v>44621</v>
      </c>
      <c r="G279" s="169" t="s">
        <v>665</v>
      </c>
      <c r="H279" s="265"/>
      <c r="I279" s="225">
        <v>0.1</v>
      </c>
      <c r="J279" s="225"/>
      <c r="K279" s="225"/>
      <c r="L279" s="225"/>
      <c r="M279" s="225"/>
      <c r="N279" s="225">
        <v>0.25</v>
      </c>
      <c r="O279" s="225"/>
      <c r="P279" s="225"/>
      <c r="Q279" s="225"/>
      <c r="R279" s="225"/>
      <c r="S279" s="225"/>
      <c r="T279" s="225">
        <v>0.25</v>
      </c>
      <c r="U279" s="225"/>
      <c r="V279" s="225"/>
      <c r="W279" s="225"/>
      <c r="X279" s="225"/>
      <c r="Y279" s="225"/>
      <c r="Z279" s="225">
        <v>0.25</v>
      </c>
      <c r="AA279" s="225"/>
      <c r="AB279" s="225"/>
      <c r="AC279" s="225"/>
      <c r="AD279" s="225"/>
      <c r="AE279" s="225"/>
      <c r="AF279" s="225">
        <v>0.25</v>
      </c>
      <c r="AG279" s="225"/>
      <c r="AH279" s="225">
        <f t="shared" si="32"/>
        <v>1</v>
      </c>
      <c r="AI279" s="170">
        <f t="shared" si="32"/>
        <v>0</v>
      </c>
      <c r="AJ279" s="239" t="s">
        <v>692</v>
      </c>
      <c r="AK279" s="236" t="s">
        <v>82</v>
      </c>
      <c r="AL279" s="270"/>
      <c r="AM279" s="229" t="s">
        <v>617</v>
      </c>
      <c r="AN279" s="229" t="s">
        <v>618</v>
      </c>
      <c r="AO279" s="25" t="s">
        <v>619</v>
      </c>
      <c r="AP279" s="25" t="s">
        <v>416</v>
      </c>
      <c r="AQ279" s="185"/>
    </row>
    <row r="280" spans="1:43" s="183" customFormat="1" ht="58.5" customHeight="1" x14ac:dyDescent="0.25">
      <c r="A280" s="74" t="s">
        <v>411</v>
      </c>
      <c r="B280" s="80" t="s">
        <v>412</v>
      </c>
      <c r="C280" s="80">
        <v>329</v>
      </c>
      <c r="D280" s="71" t="s">
        <v>683</v>
      </c>
      <c r="E280" s="71" t="s">
        <v>693</v>
      </c>
      <c r="F280" s="81">
        <v>44835</v>
      </c>
      <c r="G280" s="81">
        <v>44865</v>
      </c>
      <c r="H280" s="265"/>
      <c r="I280" s="68"/>
      <c r="J280" s="68"/>
      <c r="K280" s="68"/>
      <c r="L280" s="68"/>
      <c r="M280" s="68"/>
      <c r="N280" s="68"/>
      <c r="O280" s="68"/>
      <c r="P280" s="68"/>
      <c r="Q280" s="68"/>
      <c r="R280" s="68"/>
      <c r="S280" s="68"/>
      <c r="T280" s="68"/>
      <c r="U280" s="68"/>
      <c r="V280" s="68"/>
      <c r="W280" s="68"/>
      <c r="X280" s="68"/>
      <c r="Y280" s="68"/>
      <c r="Z280" s="68"/>
      <c r="AA280" s="68"/>
      <c r="AB280" s="68">
        <v>1</v>
      </c>
      <c r="AC280" s="68"/>
      <c r="AD280" s="68"/>
      <c r="AE280" s="68"/>
      <c r="AF280" s="68"/>
      <c r="AG280" s="68"/>
      <c r="AH280" s="68">
        <f t="shared" si="32"/>
        <v>1</v>
      </c>
      <c r="AI280" s="77">
        <f t="shared" si="32"/>
        <v>0</v>
      </c>
      <c r="AJ280" s="109" t="s">
        <v>694</v>
      </c>
      <c r="AK280" s="80" t="s">
        <v>82</v>
      </c>
      <c r="AL280" s="270"/>
      <c r="AM280" s="78" t="s">
        <v>617</v>
      </c>
      <c r="AN280" s="78" t="s">
        <v>618</v>
      </c>
      <c r="AO280" s="79" t="s">
        <v>619</v>
      </c>
      <c r="AP280" s="79" t="s">
        <v>416</v>
      </c>
      <c r="AQ280" s="328" t="s">
        <v>1034</v>
      </c>
    </row>
    <row r="281" spans="1:43" s="183" customFormat="1" ht="58.5" customHeight="1" x14ac:dyDescent="0.25">
      <c r="A281" s="91" t="s">
        <v>411</v>
      </c>
      <c r="B281" s="87" t="s">
        <v>412</v>
      </c>
      <c r="C281" s="87">
        <v>329</v>
      </c>
      <c r="D281" s="92" t="s">
        <v>1010</v>
      </c>
      <c r="E281" s="92" t="s">
        <v>693</v>
      </c>
      <c r="F281" s="93">
        <v>44835</v>
      </c>
      <c r="G281" s="93" t="s">
        <v>263</v>
      </c>
      <c r="H281" s="265"/>
      <c r="I281" s="76"/>
      <c r="J281" s="76"/>
      <c r="K281" s="76"/>
      <c r="L281" s="76"/>
      <c r="M281" s="76"/>
      <c r="N281" s="76"/>
      <c r="O281" s="76"/>
      <c r="P281" s="76"/>
      <c r="Q281" s="76"/>
      <c r="R281" s="76"/>
      <c r="S281" s="76"/>
      <c r="T281" s="76"/>
      <c r="U281" s="76"/>
      <c r="V281" s="76"/>
      <c r="W281" s="76"/>
      <c r="X281" s="76"/>
      <c r="Y281" s="76"/>
      <c r="Z281" s="76"/>
      <c r="AA281" s="76"/>
      <c r="AB281" s="76">
        <v>0.1</v>
      </c>
      <c r="AC281" s="76"/>
      <c r="AD281" s="76">
        <v>0.9</v>
      </c>
      <c r="AE281" s="76"/>
      <c r="AF281" s="76"/>
      <c r="AG281" s="76"/>
      <c r="AH281" s="76">
        <f t="shared" ref="AH281" si="36">+J281+L281+N281+P281+R281+T281+V281+X281+Z281+AB281+AD281+AF281</f>
        <v>1</v>
      </c>
      <c r="AI281" s="85">
        <f t="shared" ref="AI281" si="37">+K281+M281+O281+Q281+S281+U281+W281+Y281+AA281+AC281+AE281+AG281</f>
        <v>0</v>
      </c>
      <c r="AJ281" s="216" t="s">
        <v>694</v>
      </c>
      <c r="AK281" s="87" t="s">
        <v>82</v>
      </c>
      <c r="AL281" s="270"/>
      <c r="AM281" s="88" t="s">
        <v>617</v>
      </c>
      <c r="AN281" s="88" t="s">
        <v>618</v>
      </c>
      <c r="AO281" s="89" t="s">
        <v>619</v>
      </c>
      <c r="AP281" s="89" t="s">
        <v>416</v>
      </c>
      <c r="AQ281" s="329"/>
    </row>
    <row r="282" spans="1:43" s="184" customFormat="1" ht="58.5" hidden="1" customHeight="1" x14ac:dyDescent="0.25">
      <c r="A282" s="177" t="s">
        <v>411</v>
      </c>
      <c r="B282" s="178" t="s">
        <v>412</v>
      </c>
      <c r="C282" s="178">
        <v>329</v>
      </c>
      <c r="D282" s="230" t="s">
        <v>683</v>
      </c>
      <c r="E282" s="230" t="s">
        <v>695</v>
      </c>
      <c r="F282" s="169">
        <v>44621</v>
      </c>
      <c r="G282" s="169">
        <v>44742</v>
      </c>
      <c r="H282" s="265"/>
      <c r="I282" s="225">
        <v>0.1</v>
      </c>
      <c r="J282" s="225"/>
      <c r="K282" s="225"/>
      <c r="L282" s="225"/>
      <c r="M282" s="225"/>
      <c r="N282" s="225">
        <v>0.5</v>
      </c>
      <c r="O282" s="225"/>
      <c r="P282" s="225"/>
      <c r="Q282" s="225"/>
      <c r="R282" s="225"/>
      <c r="S282" s="225"/>
      <c r="T282" s="225">
        <v>0.5</v>
      </c>
      <c r="U282" s="225"/>
      <c r="V282" s="225"/>
      <c r="W282" s="225"/>
      <c r="X282" s="225"/>
      <c r="Y282" s="225"/>
      <c r="Z282" s="225"/>
      <c r="AA282" s="225"/>
      <c r="AB282" s="225"/>
      <c r="AC282" s="225"/>
      <c r="AD282" s="225"/>
      <c r="AE282" s="225"/>
      <c r="AF282" s="225"/>
      <c r="AG282" s="225"/>
      <c r="AH282" s="225">
        <f t="shared" si="32"/>
        <v>1</v>
      </c>
      <c r="AI282" s="170">
        <f t="shared" si="32"/>
        <v>0</v>
      </c>
      <c r="AJ282" s="239" t="s">
        <v>696</v>
      </c>
      <c r="AK282" s="236" t="s">
        <v>82</v>
      </c>
      <c r="AL282" s="270"/>
      <c r="AM282" s="229" t="s">
        <v>617</v>
      </c>
      <c r="AN282" s="229" t="s">
        <v>618</v>
      </c>
      <c r="AO282" s="25" t="s">
        <v>619</v>
      </c>
      <c r="AP282" s="25" t="s">
        <v>416</v>
      </c>
      <c r="AQ282" s="185"/>
    </row>
    <row r="283" spans="1:43" s="184" customFormat="1" ht="58.5" hidden="1" customHeight="1" x14ac:dyDescent="0.25">
      <c r="A283" s="177" t="s">
        <v>411</v>
      </c>
      <c r="B283" s="178" t="s">
        <v>412</v>
      </c>
      <c r="C283" s="178">
        <v>329</v>
      </c>
      <c r="D283" s="230" t="s">
        <v>690</v>
      </c>
      <c r="E283" s="230" t="s">
        <v>697</v>
      </c>
      <c r="F283" s="169">
        <v>44743</v>
      </c>
      <c r="G283" s="169">
        <v>44926</v>
      </c>
      <c r="H283" s="265"/>
      <c r="I283" s="225">
        <v>0.1</v>
      </c>
      <c r="J283" s="225"/>
      <c r="K283" s="225"/>
      <c r="L283" s="225"/>
      <c r="M283" s="225"/>
      <c r="N283" s="225"/>
      <c r="O283" s="225"/>
      <c r="P283" s="225"/>
      <c r="Q283" s="225"/>
      <c r="R283" s="225"/>
      <c r="S283" s="225"/>
      <c r="T283" s="225"/>
      <c r="U283" s="225"/>
      <c r="V283" s="225">
        <v>0.3</v>
      </c>
      <c r="W283" s="225"/>
      <c r="X283" s="225"/>
      <c r="Y283" s="225"/>
      <c r="Z283" s="225">
        <v>0.35</v>
      </c>
      <c r="AA283" s="225"/>
      <c r="AB283" s="225"/>
      <c r="AC283" s="225"/>
      <c r="AD283" s="225"/>
      <c r="AE283" s="225"/>
      <c r="AF283" s="225">
        <v>0.35</v>
      </c>
      <c r="AG283" s="225"/>
      <c r="AH283" s="225">
        <f t="shared" si="32"/>
        <v>0.99999999999999989</v>
      </c>
      <c r="AI283" s="170">
        <f t="shared" si="32"/>
        <v>0</v>
      </c>
      <c r="AJ283" s="239" t="s">
        <v>698</v>
      </c>
      <c r="AK283" s="236" t="s">
        <v>82</v>
      </c>
      <c r="AL283" s="270"/>
      <c r="AM283" s="229" t="s">
        <v>617</v>
      </c>
      <c r="AN283" s="229" t="s">
        <v>618</v>
      </c>
      <c r="AO283" s="25" t="s">
        <v>619</v>
      </c>
      <c r="AP283" s="25" t="s">
        <v>416</v>
      </c>
      <c r="AQ283" s="185"/>
    </row>
    <row r="284" spans="1:43" s="184" customFormat="1" ht="58.5" hidden="1" customHeight="1" x14ac:dyDescent="0.25">
      <c r="A284" s="177" t="s">
        <v>411</v>
      </c>
      <c r="B284" s="178" t="s">
        <v>412</v>
      </c>
      <c r="C284" s="178">
        <v>329</v>
      </c>
      <c r="D284" s="230" t="s">
        <v>683</v>
      </c>
      <c r="E284" s="230" t="s">
        <v>699</v>
      </c>
      <c r="F284" s="169">
        <v>44713</v>
      </c>
      <c r="G284" s="169">
        <v>44742</v>
      </c>
      <c r="H284" s="265"/>
      <c r="I284" s="225">
        <v>0.1</v>
      </c>
      <c r="J284" s="225"/>
      <c r="K284" s="225"/>
      <c r="L284" s="225"/>
      <c r="M284" s="225"/>
      <c r="N284" s="225"/>
      <c r="O284" s="225"/>
      <c r="P284" s="225"/>
      <c r="Q284" s="225"/>
      <c r="R284" s="225"/>
      <c r="S284" s="225"/>
      <c r="T284" s="225">
        <v>1</v>
      </c>
      <c r="U284" s="225"/>
      <c r="V284" s="225"/>
      <c r="W284" s="225"/>
      <c r="X284" s="225"/>
      <c r="Y284" s="225"/>
      <c r="Z284" s="225"/>
      <c r="AA284" s="225"/>
      <c r="AB284" s="225"/>
      <c r="AC284" s="225"/>
      <c r="AD284" s="225"/>
      <c r="AE284" s="225"/>
      <c r="AF284" s="225"/>
      <c r="AG284" s="225"/>
      <c r="AH284" s="225">
        <f t="shared" ref="AH284:AI285" si="38">+J284+L284+N284+P284+R284+T284+V284+X284+Z284+AB284+AD284+AF284</f>
        <v>1</v>
      </c>
      <c r="AI284" s="170">
        <f t="shared" si="38"/>
        <v>0</v>
      </c>
      <c r="AJ284" s="239" t="s">
        <v>700</v>
      </c>
      <c r="AK284" s="236" t="s">
        <v>82</v>
      </c>
      <c r="AL284" s="270"/>
      <c r="AM284" s="229" t="s">
        <v>617</v>
      </c>
      <c r="AN284" s="229" t="s">
        <v>618</v>
      </c>
      <c r="AO284" s="25" t="s">
        <v>619</v>
      </c>
      <c r="AP284" s="25" t="s">
        <v>416</v>
      </c>
      <c r="AQ284" s="185"/>
    </row>
    <row r="285" spans="1:43" s="184" customFormat="1" ht="58.5" hidden="1" customHeight="1" x14ac:dyDescent="0.25">
      <c r="A285" s="177" t="s">
        <v>411</v>
      </c>
      <c r="B285" s="178" t="s">
        <v>412</v>
      </c>
      <c r="C285" s="178">
        <v>329</v>
      </c>
      <c r="D285" s="230" t="s">
        <v>683</v>
      </c>
      <c r="E285" s="230" t="s">
        <v>701</v>
      </c>
      <c r="F285" s="169">
        <v>44593</v>
      </c>
      <c r="G285" s="169">
        <v>44926</v>
      </c>
      <c r="H285" s="265"/>
      <c r="I285" s="225">
        <v>0.1</v>
      </c>
      <c r="J285" s="225"/>
      <c r="K285" s="225"/>
      <c r="L285" s="225">
        <v>0.16666666666666669</v>
      </c>
      <c r="M285" s="225"/>
      <c r="N285" s="225"/>
      <c r="O285" s="225"/>
      <c r="P285" s="225">
        <v>0.16666666666666669</v>
      </c>
      <c r="Q285" s="225"/>
      <c r="R285" s="225"/>
      <c r="S285" s="225"/>
      <c r="T285" s="225">
        <v>0.16666666666666669</v>
      </c>
      <c r="U285" s="225"/>
      <c r="V285" s="225"/>
      <c r="W285" s="225"/>
      <c r="X285" s="225">
        <v>0.16666666666666669</v>
      </c>
      <c r="Y285" s="225"/>
      <c r="Z285" s="225"/>
      <c r="AA285" s="225"/>
      <c r="AB285" s="225">
        <v>0.16666666666666669</v>
      </c>
      <c r="AC285" s="225"/>
      <c r="AD285" s="225"/>
      <c r="AE285" s="225"/>
      <c r="AF285" s="225">
        <v>0.16666666666666669</v>
      </c>
      <c r="AG285" s="225"/>
      <c r="AH285" s="225">
        <f t="shared" si="38"/>
        <v>1.0000000000000002</v>
      </c>
      <c r="AI285" s="170">
        <f t="shared" si="38"/>
        <v>0</v>
      </c>
      <c r="AJ285" s="239" t="s">
        <v>702</v>
      </c>
      <c r="AK285" s="236" t="s">
        <v>82</v>
      </c>
      <c r="AL285" s="270"/>
      <c r="AM285" s="229" t="s">
        <v>617</v>
      </c>
      <c r="AN285" s="229" t="s">
        <v>618</v>
      </c>
      <c r="AO285" s="25" t="s">
        <v>619</v>
      </c>
      <c r="AP285" s="25" t="s">
        <v>416</v>
      </c>
      <c r="AQ285" s="185"/>
    </row>
    <row r="286" spans="1:43" s="184" customFormat="1" ht="58.5" customHeight="1" x14ac:dyDescent="0.25">
      <c r="A286" s="69" t="s">
        <v>411</v>
      </c>
      <c r="B286" s="70" t="s">
        <v>412</v>
      </c>
      <c r="C286" s="70">
        <v>329</v>
      </c>
      <c r="D286" s="139" t="s">
        <v>703</v>
      </c>
      <c r="E286" s="140" t="s">
        <v>704</v>
      </c>
      <c r="F286" s="141">
        <v>44621</v>
      </c>
      <c r="G286" s="146" t="s">
        <v>665</v>
      </c>
      <c r="H286" s="265"/>
      <c r="I286" s="145"/>
      <c r="J286" s="146" t="s">
        <v>705</v>
      </c>
      <c r="K286" s="146" t="s">
        <v>705</v>
      </c>
      <c r="L286" s="146" t="s">
        <v>705</v>
      </c>
      <c r="M286" s="146" t="s">
        <v>705</v>
      </c>
      <c r="N286" s="145">
        <v>0.25</v>
      </c>
      <c r="O286" s="146" t="s">
        <v>705</v>
      </c>
      <c r="P286" s="146" t="s">
        <v>705</v>
      </c>
      <c r="Q286" s="146" t="s">
        <v>705</v>
      </c>
      <c r="R286" s="146" t="s">
        <v>705</v>
      </c>
      <c r="S286" s="146" t="s">
        <v>705</v>
      </c>
      <c r="T286" s="145">
        <v>0.25</v>
      </c>
      <c r="U286" s="146" t="s">
        <v>705</v>
      </c>
      <c r="V286" s="146" t="s">
        <v>705</v>
      </c>
      <c r="W286" s="146" t="s">
        <v>705</v>
      </c>
      <c r="X286" s="146" t="s">
        <v>705</v>
      </c>
      <c r="Y286" s="146" t="s">
        <v>705</v>
      </c>
      <c r="Z286" s="145">
        <v>0.25</v>
      </c>
      <c r="AA286" s="146" t="s">
        <v>705</v>
      </c>
      <c r="AB286" s="146" t="s">
        <v>705</v>
      </c>
      <c r="AC286" s="146" t="s">
        <v>705</v>
      </c>
      <c r="AD286" s="146" t="s">
        <v>705</v>
      </c>
      <c r="AE286" s="146" t="s">
        <v>705</v>
      </c>
      <c r="AF286" s="145">
        <v>0.25</v>
      </c>
      <c r="AG286" s="146" t="s">
        <v>705</v>
      </c>
      <c r="AH286" s="145">
        <v>1</v>
      </c>
      <c r="AI286" s="330">
        <v>0</v>
      </c>
      <c r="AJ286" s="331" t="s">
        <v>706</v>
      </c>
      <c r="AK286" s="80" t="s">
        <v>82</v>
      </c>
      <c r="AL286" s="270"/>
      <c r="AM286" s="78" t="s">
        <v>617</v>
      </c>
      <c r="AN286" s="146" t="s">
        <v>618</v>
      </c>
      <c r="AO286" s="146" t="s">
        <v>619</v>
      </c>
      <c r="AP286" s="146" t="s">
        <v>416</v>
      </c>
      <c r="AQ286" s="326" t="s">
        <v>1028</v>
      </c>
    </row>
    <row r="287" spans="1:43" s="184" customFormat="1" ht="91.5" customHeight="1" x14ac:dyDescent="0.25">
      <c r="A287" s="91" t="s">
        <v>411</v>
      </c>
      <c r="B287" s="87" t="s">
        <v>412</v>
      </c>
      <c r="C287" s="87">
        <v>329</v>
      </c>
      <c r="D287" s="332" t="s">
        <v>1030</v>
      </c>
      <c r="E287" s="148" t="s">
        <v>1029</v>
      </c>
      <c r="F287" s="142">
        <v>44621</v>
      </c>
      <c r="G287" s="333" t="s">
        <v>665</v>
      </c>
      <c r="H287" s="265"/>
      <c r="I287" s="147">
        <v>0.05</v>
      </c>
      <c r="J287" s="333" t="s">
        <v>705</v>
      </c>
      <c r="K287" s="333" t="s">
        <v>705</v>
      </c>
      <c r="L287" s="333" t="s">
        <v>705</v>
      </c>
      <c r="M287" s="333" t="s">
        <v>705</v>
      </c>
      <c r="N287" s="147">
        <v>0.25</v>
      </c>
      <c r="O287" s="333" t="s">
        <v>705</v>
      </c>
      <c r="P287" s="333" t="s">
        <v>705</v>
      </c>
      <c r="Q287" s="333" t="s">
        <v>705</v>
      </c>
      <c r="R287" s="333" t="s">
        <v>705</v>
      </c>
      <c r="S287" s="333" t="s">
        <v>705</v>
      </c>
      <c r="T287" s="147">
        <v>0.25</v>
      </c>
      <c r="U287" s="333" t="s">
        <v>705</v>
      </c>
      <c r="V287" s="333" t="s">
        <v>705</v>
      </c>
      <c r="W287" s="333" t="s">
        <v>705</v>
      </c>
      <c r="X287" s="333" t="s">
        <v>705</v>
      </c>
      <c r="Y287" s="333" t="s">
        <v>705</v>
      </c>
      <c r="Z287" s="147">
        <v>0.25</v>
      </c>
      <c r="AA287" s="333" t="s">
        <v>705</v>
      </c>
      <c r="AB287" s="333" t="s">
        <v>705</v>
      </c>
      <c r="AC287" s="333" t="s">
        <v>705</v>
      </c>
      <c r="AD287" s="333" t="s">
        <v>705</v>
      </c>
      <c r="AE287" s="333" t="s">
        <v>705</v>
      </c>
      <c r="AF287" s="147">
        <v>0.25</v>
      </c>
      <c r="AG287" s="333" t="s">
        <v>705</v>
      </c>
      <c r="AH287" s="147">
        <v>1</v>
      </c>
      <c r="AI287" s="334">
        <v>0</v>
      </c>
      <c r="AJ287" s="335" t="s">
        <v>706</v>
      </c>
      <c r="AK287" s="87" t="s">
        <v>82</v>
      </c>
      <c r="AL287" s="270"/>
      <c r="AM287" s="88" t="s">
        <v>617</v>
      </c>
      <c r="AN287" s="333" t="s">
        <v>618</v>
      </c>
      <c r="AO287" s="333" t="s">
        <v>619</v>
      </c>
      <c r="AP287" s="333" t="s">
        <v>416</v>
      </c>
      <c r="AQ287" s="327"/>
    </row>
    <row r="288" spans="1:43" s="184" customFormat="1" ht="58.5" hidden="1" customHeight="1" x14ac:dyDescent="0.25">
      <c r="A288" s="177" t="s">
        <v>411</v>
      </c>
      <c r="B288" s="178" t="s">
        <v>412</v>
      </c>
      <c r="C288" s="178">
        <v>329</v>
      </c>
      <c r="D288" s="230" t="s">
        <v>683</v>
      </c>
      <c r="E288" s="230" t="s">
        <v>707</v>
      </c>
      <c r="F288" s="169">
        <v>44652</v>
      </c>
      <c r="G288" s="169">
        <v>44742</v>
      </c>
      <c r="H288" s="265"/>
      <c r="I288" s="225">
        <v>0.05</v>
      </c>
      <c r="J288" s="225"/>
      <c r="K288" s="225"/>
      <c r="L288" s="225"/>
      <c r="M288" s="225"/>
      <c r="N288" s="225"/>
      <c r="O288" s="225"/>
      <c r="P288" s="225">
        <v>0.5</v>
      </c>
      <c r="Q288" s="225"/>
      <c r="R288" s="225"/>
      <c r="S288" s="225"/>
      <c r="T288" s="225">
        <v>0.5</v>
      </c>
      <c r="U288" s="225"/>
      <c r="V288" s="225"/>
      <c r="W288" s="225"/>
      <c r="X288" s="225"/>
      <c r="Y288" s="225"/>
      <c r="Z288" s="225"/>
      <c r="AA288" s="225"/>
      <c r="AB288" s="225"/>
      <c r="AC288" s="225"/>
      <c r="AD288" s="225"/>
      <c r="AE288" s="225"/>
      <c r="AF288" s="225"/>
      <c r="AG288" s="225"/>
      <c r="AH288" s="225">
        <f t="shared" ref="AH288:AI303" si="39">+J288+L288+N288+P288+R288+T288+V288+X288+Z288+AB288+AD288+AF288</f>
        <v>1</v>
      </c>
      <c r="AI288" s="170">
        <f t="shared" si="39"/>
        <v>0</v>
      </c>
      <c r="AJ288" s="239" t="s">
        <v>708</v>
      </c>
      <c r="AK288" s="236" t="s">
        <v>82</v>
      </c>
      <c r="AL288" s="270"/>
      <c r="AM288" s="229" t="s">
        <v>617</v>
      </c>
      <c r="AN288" s="229" t="s">
        <v>618</v>
      </c>
      <c r="AO288" s="25" t="s">
        <v>619</v>
      </c>
      <c r="AP288" s="25" t="s">
        <v>416</v>
      </c>
      <c r="AQ288" s="185"/>
    </row>
    <row r="289" spans="1:43" s="183" customFormat="1" ht="114" x14ac:dyDescent="0.25">
      <c r="A289" s="74" t="s">
        <v>411</v>
      </c>
      <c r="B289" s="80" t="s">
        <v>412</v>
      </c>
      <c r="C289" s="80">
        <v>329</v>
      </c>
      <c r="D289" s="71" t="s">
        <v>683</v>
      </c>
      <c r="E289" s="71" t="s">
        <v>1031</v>
      </c>
      <c r="F289" s="81">
        <v>44713</v>
      </c>
      <c r="G289" s="81">
        <v>44926</v>
      </c>
      <c r="H289" s="265"/>
      <c r="I289" s="68"/>
      <c r="J289" s="68"/>
      <c r="K289" s="68"/>
      <c r="L289" s="68"/>
      <c r="M289" s="68"/>
      <c r="N289" s="68"/>
      <c r="O289" s="68"/>
      <c r="P289" s="68"/>
      <c r="Q289" s="68"/>
      <c r="R289" s="68"/>
      <c r="S289" s="68"/>
      <c r="T289" s="68">
        <v>0.15</v>
      </c>
      <c r="U289" s="68"/>
      <c r="V289" s="68">
        <v>0.15</v>
      </c>
      <c r="W289" s="68"/>
      <c r="X289" s="68">
        <v>0.15</v>
      </c>
      <c r="Y289" s="68"/>
      <c r="Z289" s="68">
        <v>0.15</v>
      </c>
      <c r="AA289" s="68"/>
      <c r="AB289" s="68">
        <v>0.15</v>
      </c>
      <c r="AC289" s="68"/>
      <c r="AD289" s="68">
        <v>0.15</v>
      </c>
      <c r="AE289" s="68"/>
      <c r="AF289" s="68">
        <v>0.1</v>
      </c>
      <c r="AG289" s="68"/>
      <c r="AH289" s="68">
        <f t="shared" si="39"/>
        <v>1</v>
      </c>
      <c r="AI289" s="77">
        <f t="shared" si="39"/>
        <v>0</v>
      </c>
      <c r="AJ289" s="109" t="s">
        <v>710</v>
      </c>
      <c r="AK289" s="80" t="s">
        <v>82</v>
      </c>
      <c r="AL289" s="270"/>
      <c r="AM289" s="78" t="s">
        <v>617</v>
      </c>
      <c r="AN289" s="78" t="s">
        <v>618</v>
      </c>
      <c r="AO289" s="79" t="s">
        <v>619</v>
      </c>
      <c r="AP289" s="79" t="s">
        <v>416</v>
      </c>
      <c r="AQ289" s="328" t="s">
        <v>1032</v>
      </c>
    </row>
    <row r="290" spans="1:43" s="183" customFormat="1" ht="114" x14ac:dyDescent="0.25">
      <c r="A290" s="91" t="s">
        <v>411</v>
      </c>
      <c r="B290" s="87" t="s">
        <v>412</v>
      </c>
      <c r="C290" s="87">
        <v>329</v>
      </c>
      <c r="D290" s="92" t="s">
        <v>1010</v>
      </c>
      <c r="E290" s="92" t="s">
        <v>1031</v>
      </c>
      <c r="F290" s="93">
        <v>44713</v>
      </c>
      <c r="G290" s="93">
        <v>44865</v>
      </c>
      <c r="H290" s="266"/>
      <c r="I290" s="76">
        <v>0.1</v>
      </c>
      <c r="J290" s="76"/>
      <c r="K290" s="76"/>
      <c r="L290" s="76"/>
      <c r="M290" s="76"/>
      <c r="N290" s="76"/>
      <c r="O290" s="76"/>
      <c r="P290" s="76"/>
      <c r="Q290" s="76"/>
      <c r="R290" s="76"/>
      <c r="S290" s="76"/>
      <c r="T290" s="76">
        <v>0.2</v>
      </c>
      <c r="U290" s="76"/>
      <c r="V290" s="76">
        <v>0.2</v>
      </c>
      <c r="W290" s="76"/>
      <c r="X290" s="76">
        <v>0.2</v>
      </c>
      <c r="Y290" s="76"/>
      <c r="Z290" s="76">
        <v>0.2</v>
      </c>
      <c r="AA290" s="76"/>
      <c r="AB290" s="76">
        <v>0.2</v>
      </c>
      <c r="AC290" s="76"/>
      <c r="AD290" s="76"/>
      <c r="AE290" s="76"/>
      <c r="AF290" s="76"/>
      <c r="AG290" s="76"/>
      <c r="AH290" s="76">
        <f>+J290+L290+N290+P290+R290+T290+V290+X290+Z290+AB290+AD290+AF290</f>
        <v>1</v>
      </c>
      <c r="AI290" s="85">
        <f t="shared" ref="AI290" si="40">+K290+M290+O290+Q290+S290+U290+W290+Y290+AA290+AC290+AE290+AG290</f>
        <v>0</v>
      </c>
      <c r="AJ290" s="216" t="s">
        <v>710</v>
      </c>
      <c r="AK290" s="87" t="s">
        <v>82</v>
      </c>
      <c r="AL290" s="270"/>
      <c r="AM290" s="88" t="s">
        <v>617</v>
      </c>
      <c r="AN290" s="88" t="s">
        <v>618</v>
      </c>
      <c r="AO290" s="89" t="s">
        <v>619</v>
      </c>
      <c r="AP290" s="89" t="s">
        <v>416</v>
      </c>
      <c r="AQ290" s="329"/>
    </row>
    <row r="291" spans="1:43" s="184" customFormat="1" ht="117.75" hidden="1" customHeight="1" x14ac:dyDescent="0.25">
      <c r="A291" s="177" t="s">
        <v>411</v>
      </c>
      <c r="B291" s="178" t="s">
        <v>412</v>
      </c>
      <c r="C291" s="178">
        <v>329</v>
      </c>
      <c r="D291" s="230" t="s">
        <v>711</v>
      </c>
      <c r="E291" s="230" t="s">
        <v>712</v>
      </c>
      <c r="F291" s="169">
        <v>44621</v>
      </c>
      <c r="G291" s="169">
        <v>44926</v>
      </c>
      <c r="H291" s="264">
        <f>+I291+I292+I293+I295+I296+I297+I298+I299+I300+I301+I302+I303+I304+I305+I306+I307+I308</f>
        <v>1.0000000000000002</v>
      </c>
      <c r="I291" s="225">
        <v>0.1</v>
      </c>
      <c r="J291" s="225"/>
      <c r="K291" s="225"/>
      <c r="L291" s="225"/>
      <c r="M291" s="225"/>
      <c r="N291" s="225">
        <v>0.25</v>
      </c>
      <c r="O291" s="225"/>
      <c r="P291" s="225"/>
      <c r="Q291" s="225"/>
      <c r="R291" s="225"/>
      <c r="S291" s="225"/>
      <c r="T291" s="225">
        <v>0.25</v>
      </c>
      <c r="U291" s="225"/>
      <c r="V291" s="225"/>
      <c r="W291" s="225"/>
      <c r="X291" s="225"/>
      <c r="Y291" s="225"/>
      <c r="Z291" s="225">
        <v>0.25</v>
      </c>
      <c r="AA291" s="225"/>
      <c r="AB291" s="225"/>
      <c r="AC291" s="225"/>
      <c r="AD291" s="225"/>
      <c r="AE291" s="225"/>
      <c r="AF291" s="225">
        <v>0.25</v>
      </c>
      <c r="AG291" s="225"/>
      <c r="AH291" s="225">
        <f t="shared" si="39"/>
        <v>1</v>
      </c>
      <c r="AI291" s="170">
        <f t="shared" si="39"/>
        <v>0</v>
      </c>
      <c r="AJ291" s="230" t="s">
        <v>713</v>
      </c>
      <c r="AK291" s="267">
        <v>1</v>
      </c>
      <c r="AL291" s="270"/>
      <c r="AM291" s="229" t="s">
        <v>617</v>
      </c>
      <c r="AN291" s="229" t="s">
        <v>618</v>
      </c>
      <c r="AO291" s="25" t="s">
        <v>619</v>
      </c>
      <c r="AP291" s="25" t="s">
        <v>416</v>
      </c>
      <c r="AQ291" s="185"/>
    </row>
    <row r="292" spans="1:43" s="184" customFormat="1" ht="102.75" hidden="1" customHeight="1" x14ac:dyDescent="0.25">
      <c r="A292" s="177" t="s">
        <v>411</v>
      </c>
      <c r="B292" s="178" t="s">
        <v>412</v>
      </c>
      <c r="C292" s="178">
        <v>329</v>
      </c>
      <c r="D292" s="230" t="s">
        <v>711</v>
      </c>
      <c r="E292" s="230" t="s">
        <v>714</v>
      </c>
      <c r="F292" s="169">
        <v>44713</v>
      </c>
      <c r="G292" s="169">
        <v>44926</v>
      </c>
      <c r="H292" s="265"/>
      <c r="I292" s="225">
        <v>0.05</v>
      </c>
      <c r="J292" s="225"/>
      <c r="K292" s="225"/>
      <c r="L292" s="225"/>
      <c r="M292" s="225"/>
      <c r="N292" s="225"/>
      <c r="O292" s="225"/>
      <c r="P292" s="225">
        <v>0.35</v>
      </c>
      <c r="Q292" s="225"/>
      <c r="R292" s="225"/>
      <c r="S292" s="225"/>
      <c r="T292" s="225"/>
      <c r="U292" s="225"/>
      <c r="V292" s="225"/>
      <c r="W292" s="225"/>
      <c r="X292" s="225"/>
      <c r="Y292" s="225"/>
      <c r="Z292" s="225">
        <v>0.35</v>
      </c>
      <c r="AA292" s="225"/>
      <c r="AB292" s="225"/>
      <c r="AC292" s="225"/>
      <c r="AD292" s="225">
        <v>0.3</v>
      </c>
      <c r="AE292" s="225"/>
      <c r="AF292" s="225"/>
      <c r="AG292" s="225"/>
      <c r="AH292" s="225">
        <f t="shared" si="39"/>
        <v>1</v>
      </c>
      <c r="AI292" s="170">
        <f t="shared" si="39"/>
        <v>0</v>
      </c>
      <c r="AJ292" s="230" t="s">
        <v>715</v>
      </c>
      <c r="AK292" s="282"/>
      <c r="AL292" s="270"/>
      <c r="AM292" s="229" t="s">
        <v>617</v>
      </c>
      <c r="AN292" s="229" t="s">
        <v>618</v>
      </c>
      <c r="AO292" s="25" t="s">
        <v>619</v>
      </c>
      <c r="AP292" s="25" t="s">
        <v>416</v>
      </c>
      <c r="AQ292" s="185"/>
    </row>
    <row r="293" spans="1:43" s="184" customFormat="1" ht="156.75" hidden="1" customHeight="1" x14ac:dyDescent="0.25">
      <c r="A293" s="177" t="s">
        <v>411</v>
      </c>
      <c r="B293" s="178" t="s">
        <v>412</v>
      </c>
      <c r="C293" s="178">
        <v>329</v>
      </c>
      <c r="D293" s="230" t="s">
        <v>716</v>
      </c>
      <c r="E293" s="230" t="s">
        <v>717</v>
      </c>
      <c r="F293" s="169">
        <v>44621</v>
      </c>
      <c r="G293" s="169">
        <v>44926</v>
      </c>
      <c r="H293" s="265"/>
      <c r="I293" s="225">
        <v>0.05</v>
      </c>
      <c r="J293" s="225"/>
      <c r="K293" s="225"/>
      <c r="L293" s="225"/>
      <c r="M293" s="225"/>
      <c r="N293" s="225">
        <v>0.25</v>
      </c>
      <c r="O293" s="225"/>
      <c r="P293" s="225"/>
      <c r="Q293" s="225"/>
      <c r="R293" s="225"/>
      <c r="S293" s="225"/>
      <c r="T293" s="225">
        <v>0.25</v>
      </c>
      <c r="U293" s="225"/>
      <c r="V293" s="225"/>
      <c r="W293" s="225"/>
      <c r="X293" s="225"/>
      <c r="Y293" s="225"/>
      <c r="Z293" s="225">
        <v>0.25</v>
      </c>
      <c r="AA293" s="225"/>
      <c r="AB293" s="225"/>
      <c r="AC293" s="225"/>
      <c r="AD293" s="225">
        <v>0.25</v>
      </c>
      <c r="AE293" s="225"/>
      <c r="AF293" s="225"/>
      <c r="AG293" s="225"/>
      <c r="AH293" s="225">
        <f t="shared" si="39"/>
        <v>1</v>
      </c>
      <c r="AI293" s="170">
        <f t="shared" si="39"/>
        <v>0</v>
      </c>
      <c r="AJ293" s="230" t="s">
        <v>702</v>
      </c>
      <c r="AK293" s="236" t="s">
        <v>82</v>
      </c>
      <c r="AL293" s="270"/>
      <c r="AM293" s="229" t="s">
        <v>617</v>
      </c>
      <c r="AN293" s="229" t="s">
        <v>618</v>
      </c>
      <c r="AO293" s="25" t="s">
        <v>619</v>
      </c>
      <c r="AP293" s="25" t="s">
        <v>416</v>
      </c>
      <c r="AQ293" s="185"/>
    </row>
    <row r="294" spans="1:43" s="184" customFormat="1" ht="115.5" customHeight="1" x14ac:dyDescent="0.25">
      <c r="A294" s="69" t="s">
        <v>411</v>
      </c>
      <c r="B294" s="70" t="s">
        <v>412</v>
      </c>
      <c r="C294" s="70">
        <v>329</v>
      </c>
      <c r="D294" s="71" t="s">
        <v>716</v>
      </c>
      <c r="E294" s="71" t="s">
        <v>718</v>
      </c>
      <c r="F294" s="81">
        <v>44621</v>
      </c>
      <c r="G294" s="81">
        <v>44926</v>
      </c>
      <c r="H294" s="265"/>
      <c r="I294" s="68"/>
      <c r="J294" s="68"/>
      <c r="K294" s="68"/>
      <c r="L294" s="68"/>
      <c r="M294" s="68"/>
      <c r="N294" s="68">
        <v>0.25</v>
      </c>
      <c r="O294" s="68"/>
      <c r="P294" s="68"/>
      <c r="Q294" s="68"/>
      <c r="R294" s="68"/>
      <c r="S294" s="68"/>
      <c r="T294" s="68">
        <v>0.25</v>
      </c>
      <c r="U294" s="68"/>
      <c r="V294" s="68"/>
      <c r="W294" s="68"/>
      <c r="X294" s="68"/>
      <c r="Y294" s="68"/>
      <c r="Z294" s="68">
        <v>0.25</v>
      </c>
      <c r="AA294" s="68"/>
      <c r="AB294" s="68"/>
      <c r="AC294" s="68"/>
      <c r="AD294" s="68">
        <v>0.25</v>
      </c>
      <c r="AE294" s="68"/>
      <c r="AF294" s="68"/>
      <c r="AG294" s="68"/>
      <c r="AH294" s="68">
        <f t="shared" si="39"/>
        <v>1</v>
      </c>
      <c r="AI294" s="77">
        <f t="shared" si="39"/>
        <v>0</v>
      </c>
      <c r="AJ294" s="71" t="s">
        <v>719</v>
      </c>
      <c r="AK294" s="80" t="s">
        <v>82</v>
      </c>
      <c r="AL294" s="270"/>
      <c r="AM294" s="78" t="s">
        <v>617</v>
      </c>
      <c r="AN294" s="78" t="s">
        <v>618</v>
      </c>
      <c r="AO294" s="79" t="s">
        <v>619</v>
      </c>
      <c r="AP294" s="79" t="s">
        <v>416</v>
      </c>
      <c r="AQ294" s="326" t="s">
        <v>1036</v>
      </c>
    </row>
    <row r="295" spans="1:43" s="184" customFormat="1" ht="115.5" customHeight="1" x14ac:dyDescent="0.25">
      <c r="A295" s="91" t="s">
        <v>411</v>
      </c>
      <c r="B295" s="87" t="s">
        <v>412</v>
      </c>
      <c r="C295" s="87">
        <v>329</v>
      </c>
      <c r="D295" s="92" t="s">
        <v>1035</v>
      </c>
      <c r="E295" s="92" t="s">
        <v>1037</v>
      </c>
      <c r="F295" s="93">
        <v>44621</v>
      </c>
      <c r="G295" s="93">
        <v>44926</v>
      </c>
      <c r="H295" s="265"/>
      <c r="I295" s="76">
        <v>0.05</v>
      </c>
      <c r="J295" s="76"/>
      <c r="K295" s="76"/>
      <c r="L295" s="76"/>
      <c r="M295" s="76"/>
      <c r="N295" s="76">
        <v>0.25</v>
      </c>
      <c r="O295" s="76"/>
      <c r="P295" s="76"/>
      <c r="Q295" s="76"/>
      <c r="R295" s="76"/>
      <c r="S295" s="76"/>
      <c r="T295" s="76">
        <v>0.25</v>
      </c>
      <c r="U295" s="76"/>
      <c r="V295" s="76"/>
      <c r="W295" s="76"/>
      <c r="X295" s="76"/>
      <c r="Y295" s="76"/>
      <c r="Z295" s="76">
        <v>0.25</v>
      </c>
      <c r="AA295" s="76"/>
      <c r="AB295" s="76"/>
      <c r="AC295" s="76"/>
      <c r="AD295" s="76">
        <v>0.25</v>
      </c>
      <c r="AE295" s="76"/>
      <c r="AF295" s="76"/>
      <c r="AG295" s="76"/>
      <c r="AH295" s="76">
        <f t="shared" ref="AH295" si="41">+J295+L295+N295+P295+R295+T295+V295+X295+Z295+AB295+AD295+AF295</f>
        <v>1</v>
      </c>
      <c r="AI295" s="85">
        <f t="shared" ref="AI295" si="42">+K295+M295+O295+Q295+S295+U295+W295+Y295+AA295+AC295+AE295+AG295</f>
        <v>0</v>
      </c>
      <c r="AJ295" s="92" t="s">
        <v>719</v>
      </c>
      <c r="AK295" s="87" t="s">
        <v>82</v>
      </c>
      <c r="AL295" s="270"/>
      <c r="AM295" s="88" t="s">
        <v>617</v>
      </c>
      <c r="AN295" s="88" t="s">
        <v>618</v>
      </c>
      <c r="AO295" s="89" t="s">
        <v>619</v>
      </c>
      <c r="AP295" s="89" t="s">
        <v>416</v>
      </c>
      <c r="AQ295" s="327"/>
    </row>
    <row r="296" spans="1:43" s="184" customFormat="1" ht="189.75" hidden="1" customHeight="1" x14ac:dyDescent="0.25">
      <c r="A296" s="177" t="s">
        <v>411</v>
      </c>
      <c r="B296" s="178" t="s">
        <v>412</v>
      </c>
      <c r="C296" s="178">
        <v>329</v>
      </c>
      <c r="D296" s="230" t="s">
        <v>720</v>
      </c>
      <c r="E296" s="230" t="s">
        <v>721</v>
      </c>
      <c r="F296" s="169">
        <v>44621</v>
      </c>
      <c r="G296" s="169">
        <v>44926</v>
      </c>
      <c r="H296" s="265"/>
      <c r="I296" s="225">
        <v>0.05</v>
      </c>
      <c r="J296" s="225"/>
      <c r="K296" s="225"/>
      <c r="L296" s="225"/>
      <c r="M296" s="225"/>
      <c r="N296" s="225">
        <v>0.25</v>
      </c>
      <c r="O296" s="225"/>
      <c r="P296" s="225"/>
      <c r="Q296" s="225"/>
      <c r="R296" s="225"/>
      <c r="S296" s="225"/>
      <c r="T296" s="225">
        <v>0.25</v>
      </c>
      <c r="U296" s="225"/>
      <c r="V296" s="225"/>
      <c r="W296" s="225"/>
      <c r="X296" s="225"/>
      <c r="Y296" s="225"/>
      <c r="Z296" s="225">
        <v>0.25</v>
      </c>
      <c r="AA296" s="225"/>
      <c r="AB296" s="225"/>
      <c r="AC296" s="225"/>
      <c r="AD296" s="225">
        <v>0.25</v>
      </c>
      <c r="AE296" s="225"/>
      <c r="AF296" s="225"/>
      <c r="AG296" s="225"/>
      <c r="AH296" s="225">
        <f t="shared" si="39"/>
        <v>1</v>
      </c>
      <c r="AI296" s="170">
        <f t="shared" si="39"/>
        <v>0</v>
      </c>
      <c r="AJ296" s="230" t="s">
        <v>706</v>
      </c>
      <c r="AK296" s="236" t="s">
        <v>82</v>
      </c>
      <c r="AL296" s="270"/>
      <c r="AM296" s="229" t="s">
        <v>617</v>
      </c>
      <c r="AN296" s="229" t="s">
        <v>618</v>
      </c>
      <c r="AO296" s="25" t="s">
        <v>619</v>
      </c>
      <c r="AP296" s="25" t="s">
        <v>416</v>
      </c>
      <c r="AQ296" s="185"/>
    </row>
    <row r="297" spans="1:43" s="184" customFormat="1" ht="189.75" hidden="1" customHeight="1" x14ac:dyDescent="0.25">
      <c r="A297" s="177" t="s">
        <v>411</v>
      </c>
      <c r="B297" s="178" t="s">
        <v>412</v>
      </c>
      <c r="C297" s="178">
        <v>329</v>
      </c>
      <c r="D297" s="230" t="s">
        <v>722</v>
      </c>
      <c r="E297" s="230" t="s">
        <v>723</v>
      </c>
      <c r="F297" s="169">
        <v>44835</v>
      </c>
      <c r="G297" s="169">
        <v>44865</v>
      </c>
      <c r="H297" s="265"/>
      <c r="I297" s="225">
        <v>0.05</v>
      </c>
      <c r="J297" s="225"/>
      <c r="K297" s="225"/>
      <c r="L297" s="225"/>
      <c r="M297" s="225"/>
      <c r="N297" s="225"/>
      <c r="O297" s="225"/>
      <c r="P297" s="225"/>
      <c r="Q297" s="225"/>
      <c r="R297" s="225"/>
      <c r="S297" s="225"/>
      <c r="T297" s="225"/>
      <c r="U297" s="225"/>
      <c r="V297" s="225"/>
      <c r="W297" s="225"/>
      <c r="X297" s="225"/>
      <c r="Y297" s="225"/>
      <c r="Z297" s="225"/>
      <c r="AA297" s="225"/>
      <c r="AB297" s="225">
        <v>1</v>
      </c>
      <c r="AC297" s="225"/>
      <c r="AD297" s="225"/>
      <c r="AE297" s="225"/>
      <c r="AF297" s="225"/>
      <c r="AG297" s="225"/>
      <c r="AH297" s="225">
        <f t="shared" si="39"/>
        <v>1</v>
      </c>
      <c r="AI297" s="170">
        <f t="shared" si="39"/>
        <v>0</v>
      </c>
      <c r="AJ297" s="230" t="s">
        <v>724</v>
      </c>
      <c r="AK297" s="236" t="s">
        <v>82</v>
      </c>
      <c r="AL297" s="270"/>
      <c r="AM297" s="229" t="s">
        <v>617</v>
      </c>
      <c r="AN297" s="229" t="s">
        <v>618</v>
      </c>
      <c r="AO297" s="25" t="s">
        <v>619</v>
      </c>
      <c r="AP297" s="25" t="s">
        <v>416</v>
      </c>
      <c r="AQ297" s="185"/>
    </row>
    <row r="298" spans="1:43" s="184" customFormat="1" ht="107.25" hidden="1" customHeight="1" x14ac:dyDescent="0.25">
      <c r="A298" s="177" t="s">
        <v>411</v>
      </c>
      <c r="B298" s="178" t="s">
        <v>412</v>
      </c>
      <c r="C298" s="178">
        <v>329</v>
      </c>
      <c r="D298" s="230" t="s">
        <v>711</v>
      </c>
      <c r="E298" s="230" t="s">
        <v>725</v>
      </c>
      <c r="F298" s="169">
        <v>44652</v>
      </c>
      <c r="G298" s="169">
        <v>44926</v>
      </c>
      <c r="H298" s="265"/>
      <c r="I298" s="225">
        <v>0.05</v>
      </c>
      <c r="J298" s="225"/>
      <c r="K298" s="225"/>
      <c r="L298" s="225"/>
      <c r="M298" s="225"/>
      <c r="N298" s="225"/>
      <c r="O298" s="225"/>
      <c r="P298" s="225">
        <v>0.35</v>
      </c>
      <c r="Q298" s="225"/>
      <c r="R298" s="225"/>
      <c r="S298" s="225"/>
      <c r="T298" s="225"/>
      <c r="U298" s="225"/>
      <c r="V298" s="225"/>
      <c r="W298" s="225"/>
      <c r="X298" s="225"/>
      <c r="Y298" s="225"/>
      <c r="Z298" s="225">
        <v>0.35</v>
      </c>
      <c r="AA298" s="225"/>
      <c r="AB298" s="225"/>
      <c r="AC298" s="225"/>
      <c r="AD298" s="225">
        <v>0.3</v>
      </c>
      <c r="AE298" s="225"/>
      <c r="AF298" s="225"/>
      <c r="AG298" s="225"/>
      <c r="AH298" s="225">
        <f t="shared" si="39"/>
        <v>1</v>
      </c>
      <c r="AI298" s="170">
        <f t="shared" si="39"/>
        <v>0</v>
      </c>
      <c r="AJ298" s="230" t="s">
        <v>726</v>
      </c>
      <c r="AK298" s="236" t="s">
        <v>82</v>
      </c>
      <c r="AL298" s="270"/>
      <c r="AM298" s="229" t="s">
        <v>617</v>
      </c>
      <c r="AN298" s="229" t="s">
        <v>618</v>
      </c>
      <c r="AO298" s="25" t="s">
        <v>619</v>
      </c>
      <c r="AP298" s="25" t="s">
        <v>416</v>
      </c>
      <c r="AQ298" s="185"/>
    </row>
    <row r="299" spans="1:43" s="184" customFormat="1" ht="201" hidden="1" customHeight="1" x14ac:dyDescent="0.25">
      <c r="A299" s="177" t="s">
        <v>411</v>
      </c>
      <c r="B299" s="178" t="s">
        <v>412</v>
      </c>
      <c r="C299" s="178">
        <v>329</v>
      </c>
      <c r="D299" s="230" t="s">
        <v>722</v>
      </c>
      <c r="E299" s="230" t="s">
        <v>727</v>
      </c>
      <c r="F299" s="169">
        <v>44593</v>
      </c>
      <c r="G299" s="169">
        <v>44651</v>
      </c>
      <c r="H299" s="265"/>
      <c r="I299" s="225">
        <v>0.05</v>
      </c>
      <c r="J299" s="225"/>
      <c r="K299" s="225"/>
      <c r="L299" s="225">
        <v>0.5</v>
      </c>
      <c r="M299" s="225"/>
      <c r="N299" s="225">
        <v>0.5</v>
      </c>
      <c r="O299" s="225"/>
      <c r="P299" s="225"/>
      <c r="Q299" s="225"/>
      <c r="R299" s="225"/>
      <c r="S299" s="225"/>
      <c r="T299" s="225"/>
      <c r="U299" s="225"/>
      <c r="V299" s="225"/>
      <c r="W299" s="225"/>
      <c r="X299" s="225"/>
      <c r="Y299" s="225"/>
      <c r="Z299" s="225"/>
      <c r="AA299" s="225"/>
      <c r="AB299" s="225"/>
      <c r="AC299" s="225"/>
      <c r="AD299" s="225"/>
      <c r="AE299" s="225"/>
      <c r="AF299" s="225"/>
      <c r="AG299" s="225"/>
      <c r="AH299" s="225">
        <f t="shared" si="39"/>
        <v>1</v>
      </c>
      <c r="AI299" s="170">
        <f t="shared" si="39"/>
        <v>0</v>
      </c>
      <c r="AJ299" s="230" t="s">
        <v>728</v>
      </c>
      <c r="AK299" s="236" t="s">
        <v>82</v>
      </c>
      <c r="AL299" s="270"/>
      <c r="AM299" s="229" t="s">
        <v>617</v>
      </c>
      <c r="AN299" s="229" t="s">
        <v>618</v>
      </c>
      <c r="AO299" s="25" t="s">
        <v>619</v>
      </c>
      <c r="AP299" s="25" t="s">
        <v>416</v>
      </c>
      <c r="AQ299" s="185"/>
    </row>
    <row r="300" spans="1:43" s="184" customFormat="1" ht="127.5" hidden="1" customHeight="1" x14ac:dyDescent="0.25">
      <c r="A300" s="177" t="s">
        <v>411</v>
      </c>
      <c r="B300" s="178" t="s">
        <v>412</v>
      </c>
      <c r="C300" s="178">
        <v>329</v>
      </c>
      <c r="D300" s="230" t="s">
        <v>711</v>
      </c>
      <c r="E300" s="230" t="s">
        <v>729</v>
      </c>
      <c r="F300" s="169">
        <v>44562</v>
      </c>
      <c r="G300" s="169">
        <v>44926</v>
      </c>
      <c r="H300" s="265"/>
      <c r="I300" s="225">
        <v>0.05</v>
      </c>
      <c r="J300" s="225">
        <v>8.3333333333333343E-2</v>
      </c>
      <c r="K300" s="225"/>
      <c r="L300" s="225">
        <v>8.3333333333333343E-2</v>
      </c>
      <c r="M300" s="225"/>
      <c r="N300" s="225">
        <v>8.3333333333333343E-2</v>
      </c>
      <c r="O300" s="225"/>
      <c r="P300" s="225">
        <v>8.3333333333333343E-2</v>
      </c>
      <c r="Q300" s="225"/>
      <c r="R300" s="225">
        <v>8.3333333333333343E-2</v>
      </c>
      <c r="S300" s="225"/>
      <c r="T300" s="225">
        <v>8.3333333333333343E-2</v>
      </c>
      <c r="U300" s="225"/>
      <c r="V300" s="225">
        <v>8.3333333333333343E-2</v>
      </c>
      <c r="W300" s="225"/>
      <c r="X300" s="225">
        <v>8.3333333333333343E-2</v>
      </c>
      <c r="Y300" s="225"/>
      <c r="Z300" s="225">
        <v>8.3333333333333343E-2</v>
      </c>
      <c r="AA300" s="225"/>
      <c r="AB300" s="225">
        <v>8.3333333333333343E-2</v>
      </c>
      <c r="AC300" s="225"/>
      <c r="AD300" s="225">
        <v>8.3333333333333343E-2</v>
      </c>
      <c r="AE300" s="225"/>
      <c r="AF300" s="225">
        <v>8.3333333333333343E-2</v>
      </c>
      <c r="AG300" s="225"/>
      <c r="AH300" s="225">
        <f t="shared" si="39"/>
        <v>1.0000000000000002</v>
      </c>
      <c r="AI300" s="170">
        <f t="shared" si="39"/>
        <v>0</v>
      </c>
      <c r="AJ300" s="230" t="s">
        <v>730</v>
      </c>
      <c r="AK300" s="236" t="s">
        <v>82</v>
      </c>
      <c r="AL300" s="270"/>
      <c r="AM300" s="229" t="s">
        <v>617</v>
      </c>
      <c r="AN300" s="229" t="s">
        <v>618</v>
      </c>
      <c r="AO300" s="25" t="s">
        <v>619</v>
      </c>
      <c r="AP300" s="25" t="s">
        <v>416</v>
      </c>
      <c r="AQ300" s="185"/>
    </row>
    <row r="301" spans="1:43" s="184" customFormat="1" ht="108.75" hidden="1" customHeight="1" x14ac:dyDescent="0.25">
      <c r="A301" s="177" t="s">
        <v>411</v>
      </c>
      <c r="B301" s="178" t="s">
        <v>412</v>
      </c>
      <c r="C301" s="178">
        <v>329</v>
      </c>
      <c r="D301" s="230" t="s">
        <v>711</v>
      </c>
      <c r="E301" s="230" t="s">
        <v>731</v>
      </c>
      <c r="F301" s="169">
        <v>44621</v>
      </c>
      <c r="G301" s="169">
        <v>44926</v>
      </c>
      <c r="H301" s="265"/>
      <c r="I301" s="225">
        <v>0.05</v>
      </c>
      <c r="J301" s="225"/>
      <c r="K301" s="225"/>
      <c r="L301" s="225"/>
      <c r="M301" s="225"/>
      <c r="N301" s="225">
        <v>0.25</v>
      </c>
      <c r="O301" s="225"/>
      <c r="P301" s="225"/>
      <c r="Q301" s="225"/>
      <c r="R301" s="225"/>
      <c r="S301" s="225"/>
      <c r="T301" s="225">
        <v>0.25</v>
      </c>
      <c r="U301" s="225"/>
      <c r="V301" s="225"/>
      <c r="W301" s="225"/>
      <c r="X301" s="225"/>
      <c r="Y301" s="225"/>
      <c r="Z301" s="225">
        <v>0.25</v>
      </c>
      <c r="AA301" s="225"/>
      <c r="AB301" s="225"/>
      <c r="AC301" s="225"/>
      <c r="AD301" s="225"/>
      <c r="AE301" s="225"/>
      <c r="AF301" s="225">
        <v>0.25</v>
      </c>
      <c r="AG301" s="225"/>
      <c r="AH301" s="225">
        <f t="shared" si="39"/>
        <v>1</v>
      </c>
      <c r="AI301" s="170">
        <f t="shared" si="39"/>
        <v>0</v>
      </c>
      <c r="AJ301" s="230" t="s">
        <v>732</v>
      </c>
      <c r="AK301" s="236" t="s">
        <v>82</v>
      </c>
      <c r="AL301" s="270"/>
      <c r="AM301" s="229" t="s">
        <v>617</v>
      </c>
      <c r="AN301" s="229" t="s">
        <v>618</v>
      </c>
      <c r="AO301" s="25" t="s">
        <v>619</v>
      </c>
      <c r="AP301" s="25" t="s">
        <v>416</v>
      </c>
      <c r="AQ301" s="185"/>
    </row>
    <row r="302" spans="1:43" s="184" customFormat="1" ht="142.5" hidden="1" x14ac:dyDescent="0.25">
      <c r="A302" s="177" t="s">
        <v>411</v>
      </c>
      <c r="B302" s="178" t="s">
        <v>412</v>
      </c>
      <c r="C302" s="178">
        <v>329</v>
      </c>
      <c r="D302" s="230" t="s">
        <v>711</v>
      </c>
      <c r="E302" s="230" t="s">
        <v>733</v>
      </c>
      <c r="F302" s="169">
        <v>44562</v>
      </c>
      <c r="G302" s="169">
        <v>44926</v>
      </c>
      <c r="H302" s="265"/>
      <c r="I302" s="225">
        <v>0.15</v>
      </c>
      <c r="J302" s="225">
        <v>8.3333333333333343E-2</v>
      </c>
      <c r="K302" s="225"/>
      <c r="L302" s="225">
        <v>8.3333333333333343E-2</v>
      </c>
      <c r="M302" s="225"/>
      <c r="N302" s="225">
        <v>8.3333333333333343E-2</v>
      </c>
      <c r="O302" s="225"/>
      <c r="P302" s="225">
        <v>8.3333333333333343E-2</v>
      </c>
      <c r="Q302" s="225"/>
      <c r="R302" s="225">
        <v>8.3333333333333343E-2</v>
      </c>
      <c r="S302" s="225"/>
      <c r="T302" s="225">
        <v>8.3333333333333343E-2</v>
      </c>
      <c r="U302" s="225"/>
      <c r="V302" s="225">
        <v>8.3333333333333343E-2</v>
      </c>
      <c r="W302" s="225"/>
      <c r="X302" s="225">
        <v>8.3333333333333343E-2</v>
      </c>
      <c r="Y302" s="225"/>
      <c r="Z302" s="225">
        <v>8.3333333333333343E-2</v>
      </c>
      <c r="AA302" s="225"/>
      <c r="AB302" s="225">
        <v>8.3333333333333343E-2</v>
      </c>
      <c r="AC302" s="225"/>
      <c r="AD302" s="225">
        <v>8.3333333333333343E-2</v>
      </c>
      <c r="AE302" s="225"/>
      <c r="AF302" s="225">
        <v>8.3333333333333343E-2</v>
      </c>
      <c r="AG302" s="225"/>
      <c r="AH302" s="225"/>
      <c r="AI302" s="170"/>
      <c r="AJ302" s="230" t="s">
        <v>734</v>
      </c>
      <c r="AK302" s="236" t="s">
        <v>82</v>
      </c>
      <c r="AL302" s="270"/>
      <c r="AM302" s="229" t="s">
        <v>617</v>
      </c>
      <c r="AN302" s="229" t="s">
        <v>618</v>
      </c>
      <c r="AO302" s="25" t="s">
        <v>619</v>
      </c>
      <c r="AP302" s="25" t="s">
        <v>416</v>
      </c>
      <c r="AQ302" s="185"/>
    </row>
    <row r="303" spans="1:43" s="184" customFormat="1" ht="114" hidden="1" customHeight="1" x14ac:dyDescent="0.25">
      <c r="A303" s="177" t="s">
        <v>411</v>
      </c>
      <c r="B303" s="178" t="s">
        <v>412</v>
      </c>
      <c r="C303" s="178">
        <v>329</v>
      </c>
      <c r="D303" s="230" t="s">
        <v>735</v>
      </c>
      <c r="E303" s="230" t="s">
        <v>736</v>
      </c>
      <c r="F303" s="169">
        <v>44713</v>
      </c>
      <c r="G303" s="169">
        <v>44895</v>
      </c>
      <c r="H303" s="265"/>
      <c r="I303" s="225">
        <v>0.05</v>
      </c>
      <c r="J303" s="225"/>
      <c r="K303" s="225"/>
      <c r="L303" s="225"/>
      <c r="M303" s="225"/>
      <c r="N303" s="225"/>
      <c r="O303" s="225"/>
      <c r="P303" s="225"/>
      <c r="Q303" s="225"/>
      <c r="R303" s="225"/>
      <c r="S303" s="225"/>
      <c r="T303" s="225">
        <v>0.5</v>
      </c>
      <c r="U303" s="225"/>
      <c r="V303" s="225"/>
      <c r="W303" s="225"/>
      <c r="X303" s="225"/>
      <c r="Y303" s="225"/>
      <c r="Z303" s="225"/>
      <c r="AA303" s="225"/>
      <c r="AB303" s="225"/>
      <c r="AC303" s="225"/>
      <c r="AD303" s="225">
        <v>0.5</v>
      </c>
      <c r="AE303" s="225"/>
      <c r="AF303" s="225"/>
      <c r="AG303" s="225"/>
      <c r="AH303" s="225">
        <f t="shared" si="39"/>
        <v>1</v>
      </c>
      <c r="AI303" s="170">
        <f t="shared" si="39"/>
        <v>0</v>
      </c>
      <c r="AJ303" s="230" t="s">
        <v>737</v>
      </c>
      <c r="AK303" s="236" t="s">
        <v>82</v>
      </c>
      <c r="AL303" s="270"/>
      <c r="AM303" s="229" t="s">
        <v>617</v>
      </c>
      <c r="AN303" s="229" t="s">
        <v>618</v>
      </c>
      <c r="AO303" s="25" t="s">
        <v>619</v>
      </c>
      <c r="AP303" s="25" t="s">
        <v>416</v>
      </c>
      <c r="AQ303" s="185"/>
    </row>
    <row r="304" spans="1:43" s="184" customFormat="1" ht="86.25" hidden="1" x14ac:dyDescent="0.25">
      <c r="A304" s="177" t="s">
        <v>411</v>
      </c>
      <c r="B304" s="178" t="s">
        <v>412</v>
      </c>
      <c r="C304" s="178">
        <v>329</v>
      </c>
      <c r="D304" s="240" t="s">
        <v>738</v>
      </c>
      <c r="E304" s="241" t="s">
        <v>739</v>
      </c>
      <c r="F304" s="233">
        <v>44713</v>
      </c>
      <c r="G304" s="250" t="s">
        <v>740</v>
      </c>
      <c r="H304" s="265"/>
      <c r="I304" s="249">
        <v>0.05</v>
      </c>
      <c r="J304" s="250" t="s">
        <v>705</v>
      </c>
      <c r="K304" s="250" t="s">
        <v>705</v>
      </c>
      <c r="L304" s="250" t="s">
        <v>705</v>
      </c>
      <c r="M304" s="250" t="s">
        <v>705</v>
      </c>
      <c r="N304" s="250" t="s">
        <v>705</v>
      </c>
      <c r="O304" s="250" t="s">
        <v>705</v>
      </c>
      <c r="P304" s="250" t="s">
        <v>705</v>
      </c>
      <c r="Q304" s="250" t="s">
        <v>705</v>
      </c>
      <c r="R304" s="250" t="s">
        <v>705</v>
      </c>
      <c r="S304" s="250" t="s">
        <v>705</v>
      </c>
      <c r="T304" s="249">
        <v>1</v>
      </c>
      <c r="U304" s="250" t="s">
        <v>705</v>
      </c>
      <c r="V304" s="250" t="s">
        <v>705</v>
      </c>
      <c r="W304" s="250" t="s">
        <v>705</v>
      </c>
      <c r="X304" s="250" t="s">
        <v>705</v>
      </c>
      <c r="Y304" s="250" t="s">
        <v>705</v>
      </c>
      <c r="Z304" s="250" t="s">
        <v>705</v>
      </c>
      <c r="AA304" s="250" t="s">
        <v>705</v>
      </c>
      <c r="AB304" s="250" t="s">
        <v>705</v>
      </c>
      <c r="AC304" s="250" t="s">
        <v>705</v>
      </c>
      <c r="AD304" s="250" t="s">
        <v>705</v>
      </c>
      <c r="AE304" s="250" t="s">
        <v>705</v>
      </c>
      <c r="AF304" s="250" t="s">
        <v>705</v>
      </c>
      <c r="AG304" s="250" t="s">
        <v>705</v>
      </c>
      <c r="AH304" s="249">
        <v>1</v>
      </c>
      <c r="AI304" s="244">
        <v>0</v>
      </c>
      <c r="AJ304" s="246" t="s">
        <v>741</v>
      </c>
      <c r="AK304" s="236" t="s">
        <v>82</v>
      </c>
      <c r="AL304" s="270"/>
      <c r="AM304" s="250" t="s">
        <v>617</v>
      </c>
      <c r="AN304" s="250" t="s">
        <v>618</v>
      </c>
      <c r="AO304" s="250" t="s">
        <v>619</v>
      </c>
      <c r="AP304" s="250" t="s">
        <v>416</v>
      </c>
      <c r="AQ304" s="185"/>
    </row>
    <row r="305" spans="1:43" s="184" customFormat="1" ht="86.25" hidden="1" x14ac:dyDescent="0.2">
      <c r="A305" s="177" t="s">
        <v>411</v>
      </c>
      <c r="B305" s="178" t="s">
        <v>412</v>
      </c>
      <c r="C305" s="178">
        <v>329</v>
      </c>
      <c r="D305" s="240" t="s">
        <v>738</v>
      </c>
      <c r="E305" s="241" t="s">
        <v>742</v>
      </c>
      <c r="F305" s="233">
        <v>44621</v>
      </c>
      <c r="G305" s="233">
        <v>44681</v>
      </c>
      <c r="H305" s="265"/>
      <c r="I305" s="249">
        <v>0.05</v>
      </c>
      <c r="J305" s="250" t="s">
        <v>705</v>
      </c>
      <c r="K305" s="250" t="s">
        <v>705</v>
      </c>
      <c r="L305" s="250" t="s">
        <v>705</v>
      </c>
      <c r="M305" s="250" t="s">
        <v>705</v>
      </c>
      <c r="N305" s="249">
        <v>1</v>
      </c>
      <c r="O305" s="250" t="s">
        <v>705</v>
      </c>
      <c r="P305" s="250" t="s">
        <v>705</v>
      </c>
      <c r="Q305" s="250" t="s">
        <v>705</v>
      </c>
      <c r="R305" s="250" t="s">
        <v>705</v>
      </c>
      <c r="S305" s="250" t="s">
        <v>705</v>
      </c>
      <c r="T305" s="250" t="s">
        <v>705</v>
      </c>
      <c r="U305" s="250" t="s">
        <v>705</v>
      </c>
      <c r="V305" s="250" t="s">
        <v>705</v>
      </c>
      <c r="W305" s="250" t="s">
        <v>705</v>
      </c>
      <c r="X305" s="250" t="s">
        <v>705</v>
      </c>
      <c r="Y305" s="250" t="s">
        <v>705</v>
      </c>
      <c r="Z305" s="250" t="s">
        <v>705</v>
      </c>
      <c r="AA305" s="250" t="s">
        <v>705</v>
      </c>
      <c r="AB305" s="250" t="s">
        <v>705</v>
      </c>
      <c r="AC305" s="250" t="s">
        <v>705</v>
      </c>
      <c r="AD305" s="250" t="s">
        <v>705</v>
      </c>
      <c r="AE305" s="250" t="s">
        <v>705</v>
      </c>
      <c r="AF305" s="250" t="s">
        <v>705</v>
      </c>
      <c r="AG305" s="250" t="s">
        <v>705</v>
      </c>
      <c r="AH305" s="249">
        <v>1</v>
      </c>
      <c r="AI305" s="244">
        <v>0</v>
      </c>
      <c r="AJ305" s="247" t="s">
        <v>743</v>
      </c>
      <c r="AK305" s="236" t="s">
        <v>82</v>
      </c>
      <c r="AL305" s="270"/>
      <c r="AM305" s="248" t="s">
        <v>617</v>
      </c>
      <c r="AN305" s="248" t="s">
        <v>618</v>
      </c>
      <c r="AO305" s="248" t="s">
        <v>619</v>
      </c>
      <c r="AP305" s="248" t="s">
        <v>416</v>
      </c>
      <c r="AQ305" s="185"/>
    </row>
    <row r="306" spans="1:43" s="184" customFormat="1" ht="86.25" hidden="1" x14ac:dyDescent="0.2">
      <c r="A306" s="177" t="s">
        <v>411</v>
      </c>
      <c r="B306" s="178" t="s">
        <v>412</v>
      </c>
      <c r="C306" s="178">
        <v>329</v>
      </c>
      <c r="D306" s="240" t="s">
        <v>738</v>
      </c>
      <c r="E306" s="241" t="s">
        <v>744</v>
      </c>
      <c r="F306" s="233">
        <v>44621</v>
      </c>
      <c r="G306" s="233">
        <v>44926</v>
      </c>
      <c r="H306" s="265"/>
      <c r="I306" s="249">
        <v>0.05</v>
      </c>
      <c r="J306" s="250" t="s">
        <v>705</v>
      </c>
      <c r="K306" s="250" t="s">
        <v>705</v>
      </c>
      <c r="L306" s="250" t="s">
        <v>705</v>
      </c>
      <c r="M306" s="250" t="s">
        <v>705</v>
      </c>
      <c r="N306" s="249">
        <v>0.25</v>
      </c>
      <c r="O306" s="250" t="s">
        <v>705</v>
      </c>
      <c r="P306" s="250" t="s">
        <v>705</v>
      </c>
      <c r="Q306" s="250" t="s">
        <v>705</v>
      </c>
      <c r="R306" s="250" t="s">
        <v>705</v>
      </c>
      <c r="S306" s="250" t="s">
        <v>705</v>
      </c>
      <c r="T306" s="249">
        <v>0.25</v>
      </c>
      <c r="U306" s="250" t="s">
        <v>705</v>
      </c>
      <c r="V306" s="250" t="s">
        <v>705</v>
      </c>
      <c r="W306" s="250" t="s">
        <v>705</v>
      </c>
      <c r="X306" s="250" t="s">
        <v>705</v>
      </c>
      <c r="Y306" s="250" t="s">
        <v>705</v>
      </c>
      <c r="Z306" s="249">
        <v>0.25</v>
      </c>
      <c r="AA306" s="250" t="s">
        <v>705</v>
      </c>
      <c r="AB306" s="250" t="s">
        <v>705</v>
      </c>
      <c r="AC306" s="250" t="s">
        <v>705</v>
      </c>
      <c r="AD306" s="250" t="s">
        <v>705</v>
      </c>
      <c r="AE306" s="250" t="s">
        <v>705</v>
      </c>
      <c r="AF306" s="249">
        <v>0.25</v>
      </c>
      <c r="AG306" s="250" t="s">
        <v>705</v>
      </c>
      <c r="AH306" s="249">
        <v>1</v>
      </c>
      <c r="AI306" s="244">
        <v>0</v>
      </c>
      <c r="AJ306" s="247" t="s">
        <v>743</v>
      </c>
      <c r="AK306" s="236" t="s">
        <v>82</v>
      </c>
      <c r="AL306" s="270"/>
      <c r="AM306" s="248" t="s">
        <v>617</v>
      </c>
      <c r="AN306" s="248" t="s">
        <v>618</v>
      </c>
      <c r="AO306" s="248" t="s">
        <v>619</v>
      </c>
      <c r="AP306" s="248" t="s">
        <v>416</v>
      </c>
      <c r="AQ306" s="185"/>
    </row>
    <row r="307" spans="1:43" s="184" customFormat="1" ht="106.5" hidden="1" customHeight="1" x14ac:dyDescent="0.2">
      <c r="A307" s="177" t="s">
        <v>411</v>
      </c>
      <c r="B307" s="178" t="s">
        <v>412</v>
      </c>
      <c r="C307" s="178">
        <v>329</v>
      </c>
      <c r="D307" s="240" t="s">
        <v>738</v>
      </c>
      <c r="E307" s="241" t="s">
        <v>745</v>
      </c>
      <c r="F307" s="233">
        <v>44713</v>
      </c>
      <c r="G307" s="233">
        <v>44926</v>
      </c>
      <c r="H307" s="265"/>
      <c r="I307" s="249">
        <v>0.05</v>
      </c>
      <c r="J307" s="250" t="s">
        <v>705</v>
      </c>
      <c r="K307" s="250" t="s">
        <v>705</v>
      </c>
      <c r="L307" s="250" t="s">
        <v>705</v>
      </c>
      <c r="M307" s="250" t="s">
        <v>705</v>
      </c>
      <c r="N307" s="250" t="s">
        <v>705</v>
      </c>
      <c r="O307" s="250" t="s">
        <v>705</v>
      </c>
      <c r="P307" s="250" t="s">
        <v>705</v>
      </c>
      <c r="Q307" s="250" t="s">
        <v>705</v>
      </c>
      <c r="R307" s="250" t="s">
        <v>705</v>
      </c>
      <c r="S307" s="250" t="s">
        <v>705</v>
      </c>
      <c r="T307" s="249">
        <v>0.5</v>
      </c>
      <c r="U307" s="250" t="s">
        <v>705</v>
      </c>
      <c r="V307" s="250" t="s">
        <v>705</v>
      </c>
      <c r="W307" s="250" t="s">
        <v>705</v>
      </c>
      <c r="X307" s="250" t="s">
        <v>705</v>
      </c>
      <c r="Y307" s="250" t="s">
        <v>705</v>
      </c>
      <c r="Z307" s="250" t="s">
        <v>705</v>
      </c>
      <c r="AA307" s="250" t="s">
        <v>705</v>
      </c>
      <c r="AB307" s="250" t="s">
        <v>705</v>
      </c>
      <c r="AC307" s="250" t="s">
        <v>705</v>
      </c>
      <c r="AD307" s="249">
        <v>0.5</v>
      </c>
      <c r="AE307" s="250" t="s">
        <v>705</v>
      </c>
      <c r="AF307" s="249"/>
      <c r="AG307" s="250" t="s">
        <v>705</v>
      </c>
      <c r="AH307" s="249">
        <v>1</v>
      </c>
      <c r="AI307" s="244">
        <v>0</v>
      </c>
      <c r="AJ307" s="247" t="s">
        <v>746</v>
      </c>
      <c r="AK307" s="236" t="s">
        <v>82</v>
      </c>
      <c r="AL307" s="270"/>
      <c r="AM307" s="248" t="s">
        <v>617</v>
      </c>
      <c r="AN307" s="248" t="s">
        <v>618</v>
      </c>
      <c r="AO307" s="248" t="s">
        <v>619</v>
      </c>
      <c r="AP307" s="248" t="s">
        <v>416</v>
      </c>
      <c r="AQ307" s="185"/>
    </row>
    <row r="308" spans="1:43" s="184" customFormat="1" ht="103.5" hidden="1" customHeight="1" x14ac:dyDescent="0.25">
      <c r="A308" s="177" t="s">
        <v>411</v>
      </c>
      <c r="B308" s="178" t="s">
        <v>412</v>
      </c>
      <c r="C308" s="178">
        <v>329</v>
      </c>
      <c r="D308" s="230" t="s">
        <v>711</v>
      </c>
      <c r="E308" s="230" t="s">
        <v>747</v>
      </c>
      <c r="F308" s="169">
        <v>44713</v>
      </c>
      <c r="G308" s="169">
        <v>44926</v>
      </c>
      <c r="H308" s="266"/>
      <c r="I308" s="225">
        <v>0.05</v>
      </c>
      <c r="J308" s="225"/>
      <c r="K308" s="225"/>
      <c r="L308" s="225"/>
      <c r="M308" s="225"/>
      <c r="N308" s="225"/>
      <c r="O308" s="225"/>
      <c r="P308" s="225"/>
      <c r="Q308" s="225"/>
      <c r="R308" s="225"/>
      <c r="S308" s="225"/>
      <c r="T308" s="225">
        <v>0.5</v>
      </c>
      <c r="U308" s="225"/>
      <c r="V308" s="225"/>
      <c r="W308" s="225"/>
      <c r="X308" s="225"/>
      <c r="Y308" s="225"/>
      <c r="Z308" s="225"/>
      <c r="AA308" s="225"/>
      <c r="AB308" s="225"/>
      <c r="AC308" s="225"/>
      <c r="AD308" s="225">
        <v>0.5</v>
      </c>
      <c r="AE308" s="225"/>
      <c r="AF308" s="225"/>
      <c r="AG308" s="225"/>
      <c r="AH308" s="225">
        <f t="shared" ref="AH308:AI323" si="43">+J308+L308+N308+P308+R308+T308+V308+X308+Z308+AB308+AD308+AF308</f>
        <v>1</v>
      </c>
      <c r="AI308" s="170">
        <f t="shared" si="43"/>
        <v>0</v>
      </c>
      <c r="AJ308" s="230" t="s">
        <v>748</v>
      </c>
      <c r="AK308" s="236" t="s">
        <v>82</v>
      </c>
      <c r="AL308" s="277"/>
      <c r="AM308" s="229" t="s">
        <v>617</v>
      </c>
      <c r="AN308" s="229" t="s">
        <v>618</v>
      </c>
      <c r="AO308" s="25" t="s">
        <v>619</v>
      </c>
      <c r="AP308" s="25" t="s">
        <v>416</v>
      </c>
      <c r="AQ308" s="185"/>
    </row>
    <row r="309" spans="1:43" s="184" customFormat="1" ht="105.75" hidden="1" customHeight="1" x14ac:dyDescent="0.25">
      <c r="A309" s="177" t="s">
        <v>41</v>
      </c>
      <c r="B309" s="178" t="s">
        <v>437</v>
      </c>
      <c r="C309" s="178">
        <v>415</v>
      </c>
      <c r="D309" s="230" t="s">
        <v>749</v>
      </c>
      <c r="E309" s="230" t="s">
        <v>750</v>
      </c>
      <c r="F309" s="169">
        <v>44621</v>
      </c>
      <c r="G309" s="169">
        <v>44651</v>
      </c>
      <c r="H309" s="271">
        <f>SUM(I309:I312)</f>
        <v>1</v>
      </c>
      <c r="I309" s="225">
        <v>0.2</v>
      </c>
      <c r="J309" s="225"/>
      <c r="K309" s="225"/>
      <c r="L309" s="225"/>
      <c r="M309" s="225"/>
      <c r="N309" s="225">
        <v>1</v>
      </c>
      <c r="O309" s="225"/>
      <c r="P309" s="225"/>
      <c r="Q309" s="225"/>
      <c r="R309" s="225"/>
      <c r="S309" s="225"/>
      <c r="T309" s="225"/>
      <c r="U309" s="225"/>
      <c r="V309" s="225"/>
      <c r="W309" s="225"/>
      <c r="X309" s="225"/>
      <c r="Y309" s="225"/>
      <c r="Z309" s="225"/>
      <c r="AA309" s="225"/>
      <c r="AB309" s="225"/>
      <c r="AC309" s="225"/>
      <c r="AD309" s="225"/>
      <c r="AE309" s="225"/>
      <c r="AF309" s="225"/>
      <c r="AG309" s="225"/>
      <c r="AH309" s="225">
        <f t="shared" si="43"/>
        <v>1</v>
      </c>
      <c r="AI309" s="170">
        <f t="shared" si="43"/>
        <v>0</v>
      </c>
      <c r="AJ309" s="230" t="s">
        <v>751</v>
      </c>
      <c r="AK309" s="236" t="s">
        <v>82</v>
      </c>
      <c r="AL309" s="236" t="s">
        <v>82</v>
      </c>
      <c r="AM309" s="229" t="s">
        <v>617</v>
      </c>
      <c r="AN309" s="229" t="s">
        <v>618</v>
      </c>
      <c r="AO309" s="25" t="s">
        <v>619</v>
      </c>
      <c r="AP309" s="25" t="s">
        <v>416</v>
      </c>
      <c r="AQ309" s="185"/>
    </row>
    <row r="310" spans="1:43" s="184" customFormat="1" ht="111.75" hidden="1" customHeight="1" x14ac:dyDescent="0.25">
      <c r="A310" s="177" t="s">
        <v>41</v>
      </c>
      <c r="B310" s="178" t="s">
        <v>437</v>
      </c>
      <c r="C310" s="178">
        <v>415</v>
      </c>
      <c r="D310" s="230" t="s">
        <v>749</v>
      </c>
      <c r="E310" s="230" t="s">
        <v>752</v>
      </c>
      <c r="F310" s="169">
        <v>44713</v>
      </c>
      <c r="G310" s="169">
        <v>44926</v>
      </c>
      <c r="H310" s="271"/>
      <c r="I310" s="225">
        <v>0.2</v>
      </c>
      <c r="J310" s="225"/>
      <c r="K310" s="225"/>
      <c r="L310" s="225"/>
      <c r="M310" s="225"/>
      <c r="N310" s="225"/>
      <c r="O310" s="225"/>
      <c r="P310" s="225"/>
      <c r="Q310" s="225"/>
      <c r="R310" s="225"/>
      <c r="S310" s="225"/>
      <c r="T310" s="225">
        <v>0.5</v>
      </c>
      <c r="U310" s="225"/>
      <c r="V310" s="225"/>
      <c r="W310" s="225"/>
      <c r="X310" s="225"/>
      <c r="Y310" s="225"/>
      <c r="Z310" s="225"/>
      <c r="AA310" s="225"/>
      <c r="AB310" s="225"/>
      <c r="AC310" s="225"/>
      <c r="AD310" s="225">
        <v>0.5</v>
      </c>
      <c r="AE310" s="225"/>
      <c r="AF310" s="225"/>
      <c r="AG310" s="225"/>
      <c r="AH310" s="225">
        <f t="shared" si="43"/>
        <v>1</v>
      </c>
      <c r="AI310" s="170">
        <f t="shared" si="43"/>
        <v>0</v>
      </c>
      <c r="AJ310" s="230" t="s">
        <v>753</v>
      </c>
      <c r="AK310" s="236" t="s">
        <v>82</v>
      </c>
      <c r="AL310" s="236" t="s">
        <v>82</v>
      </c>
      <c r="AM310" s="229" t="s">
        <v>617</v>
      </c>
      <c r="AN310" s="229" t="s">
        <v>618</v>
      </c>
      <c r="AO310" s="25" t="s">
        <v>619</v>
      </c>
      <c r="AP310" s="25" t="s">
        <v>416</v>
      </c>
      <c r="AQ310" s="185"/>
    </row>
    <row r="311" spans="1:43" s="184" customFormat="1" ht="108" hidden="1" customHeight="1" x14ac:dyDescent="0.25">
      <c r="A311" s="177" t="s">
        <v>41</v>
      </c>
      <c r="B311" s="178" t="s">
        <v>437</v>
      </c>
      <c r="C311" s="178">
        <v>415</v>
      </c>
      <c r="D311" s="230" t="s">
        <v>749</v>
      </c>
      <c r="E311" s="230" t="s">
        <v>754</v>
      </c>
      <c r="F311" s="169">
        <v>44621</v>
      </c>
      <c r="G311" s="169">
        <v>44926</v>
      </c>
      <c r="H311" s="271"/>
      <c r="I311" s="225">
        <v>0.3</v>
      </c>
      <c r="J311" s="225"/>
      <c r="K311" s="225"/>
      <c r="L311" s="225"/>
      <c r="M311" s="225"/>
      <c r="N311" s="225">
        <v>0.25</v>
      </c>
      <c r="O311" s="225"/>
      <c r="P311" s="225"/>
      <c r="Q311" s="225"/>
      <c r="R311" s="225"/>
      <c r="S311" s="225"/>
      <c r="T311" s="225">
        <v>0.25</v>
      </c>
      <c r="U311" s="225"/>
      <c r="V311" s="225"/>
      <c r="W311" s="225"/>
      <c r="X311" s="225"/>
      <c r="Y311" s="225"/>
      <c r="Z311" s="225">
        <v>0.25</v>
      </c>
      <c r="AA311" s="225"/>
      <c r="AB311" s="225"/>
      <c r="AC311" s="225"/>
      <c r="AD311" s="225">
        <v>0.25</v>
      </c>
      <c r="AE311" s="225"/>
      <c r="AF311" s="225"/>
      <c r="AG311" s="225"/>
      <c r="AH311" s="225">
        <f t="shared" si="43"/>
        <v>1</v>
      </c>
      <c r="AI311" s="170">
        <f t="shared" si="43"/>
        <v>0</v>
      </c>
      <c r="AJ311" s="230" t="s">
        <v>755</v>
      </c>
      <c r="AK311" s="236" t="s">
        <v>82</v>
      </c>
      <c r="AL311" s="236" t="s">
        <v>82</v>
      </c>
      <c r="AM311" s="229" t="s">
        <v>617</v>
      </c>
      <c r="AN311" s="229" t="s">
        <v>618</v>
      </c>
      <c r="AO311" s="25" t="s">
        <v>619</v>
      </c>
      <c r="AP311" s="25" t="s">
        <v>416</v>
      </c>
      <c r="AQ311" s="185"/>
    </row>
    <row r="312" spans="1:43" s="184" customFormat="1" ht="115.5" hidden="1" customHeight="1" x14ac:dyDescent="0.25">
      <c r="A312" s="177" t="s">
        <v>41</v>
      </c>
      <c r="B312" s="178" t="s">
        <v>437</v>
      </c>
      <c r="C312" s="178">
        <v>415</v>
      </c>
      <c r="D312" s="230" t="s">
        <v>749</v>
      </c>
      <c r="E312" s="230" t="s">
        <v>756</v>
      </c>
      <c r="F312" s="169">
        <v>44621</v>
      </c>
      <c r="G312" s="169">
        <v>44926</v>
      </c>
      <c r="H312" s="271"/>
      <c r="I312" s="225">
        <v>0.3</v>
      </c>
      <c r="J312" s="225"/>
      <c r="K312" s="225"/>
      <c r="L312" s="225"/>
      <c r="M312" s="225"/>
      <c r="N312" s="225">
        <v>0.25</v>
      </c>
      <c r="O312" s="225"/>
      <c r="P312" s="225"/>
      <c r="Q312" s="225"/>
      <c r="R312" s="225"/>
      <c r="S312" s="225"/>
      <c r="T312" s="225">
        <v>0.25</v>
      </c>
      <c r="U312" s="225"/>
      <c r="V312" s="225"/>
      <c r="W312" s="225"/>
      <c r="X312" s="225"/>
      <c r="Y312" s="225"/>
      <c r="Z312" s="225">
        <v>0.25</v>
      </c>
      <c r="AA312" s="225"/>
      <c r="AB312" s="225"/>
      <c r="AC312" s="225"/>
      <c r="AD312" s="225"/>
      <c r="AE312" s="225"/>
      <c r="AF312" s="225">
        <v>0.25</v>
      </c>
      <c r="AG312" s="225"/>
      <c r="AH312" s="225">
        <f t="shared" si="43"/>
        <v>1</v>
      </c>
      <c r="AI312" s="170">
        <f t="shared" si="43"/>
        <v>0</v>
      </c>
      <c r="AJ312" s="230" t="s">
        <v>757</v>
      </c>
      <c r="AK312" s="236" t="s">
        <v>82</v>
      </c>
      <c r="AL312" s="236" t="s">
        <v>82</v>
      </c>
      <c r="AM312" s="229" t="s">
        <v>617</v>
      </c>
      <c r="AN312" s="229" t="s">
        <v>618</v>
      </c>
      <c r="AO312" s="25" t="s">
        <v>619</v>
      </c>
      <c r="AP312" s="25" t="s">
        <v>416</v>
      </c>
      <c r="AQ312" s="185"/>
    </row>
    <row r="313" spans="1:43" s="184" customFormat="1" ht="120" hidden="1" customHeight="1" x14ac:dyDescent="0.25">
      <c r="A313" s="177" t="s">
        <v>41</v>
      </c>
      <c r="B313" s="178" t="s">
        <v>437</v>
      </c>
      <c r="C313" s="178">
        <v>415</v>
      </c>
      <c r="D313" s="230" t="s">
        <v>758</v>
      </c>
      <c r="E313" s="230" t="s">
        <v>759</v>
      </c>
      <c r="F313" s="169">
        <v>44562</v>
      </c>
      <c r="G313" s="169">
        <v>44926</v>
      </c>
      <c r="H313" s="271">
        <f>SUM(I313:I315)</f>
        <v>1</v>
      </c>
      <c r="I313" s="225">
        <v>0.6</v>
      </c>
      <c r="J313" s="225">
        <v>8.3333333333333343E-2</v>
      </c>
      <c r="K313" s="225"/>
      <c r="L313" s="225">
        <v>8.3333333333333343E-2</v>
      </c>
      <c r="M313" s="225"/>
      <c r="N313" s="225">
        <v>8.3333333333333343E-2</v>
      </c>
      <c r="O313" s="225"/>
      <c r="P313" s="225">
        <v>8.3333333333333343E-2</v>
      </c>
      <c r="Q313" s="225"/>
      <c r="R313" s="225">
        <v>8.3333333333333343E-2</v>
      </c>
      <c r="S313" s="225"/>
      <c r="T313" s="225">
        <v>8.3333333333333343E-2</v>
      </c>
      <c r="U313" s="225"/>
      <c r="V313" s="225">
        <v>8.3333333333333343E-2</v>
      </c>
      <c r="W313" s="225"/>
      <c r="X313" s="225">
        <v>8.3333333333333343E-2</v>
      </c>
      <c r="Y313" s="225"/>
      <c r="Z313" s="225">
        <v>8.3333333333333343E-2</v>
      </c>
      <c r="AA313" s="225"/>
      <c r="AB313" s="225">
        <v>8.3333333333333343E-2</v>
      </c>
      <c r="AC313" s="225"/>
      <c r="AD313" s="225">
        <v>8.3333333333333343E-2</v>
      </c>
      <c r="AE313" s="225"/>
      <c r="AF313" s="225">
        <v>8.3333333333333343E-2</v>
      </c>
      <c r="AG313" s="225"/>
      <c r="AH313" s="225">
        <f t="shared" si="43"/>
        <v>1.0000000000000002</v>
      </c>
      <c r="AI313" s="170">
        <f t="shared" si="43"/>
        <v>0</v>
      </c>
      <c r="AJ313" s="230" t="s">
        <v>760</v>
      </c>
      <c r="AK313" s="236" t="s">
        <v>82</v>
      </c>
      <c r="AL313" s="236" t="s">
        <v>82</v>
      </c>
      <c r="AM313" s="229" t="s">
        <v>617</v>
      </c>
      <c r="AN313" s="229" t="s">
        <v>618</v>
      </c>
      <c r="AO313" s="25" t="s">
        <v>619</v>
      </c>
      <c r="AP313" s="25" t="s">
        <v>416</v>
      </c>
      <c r="AQ313" s="185"/>
    </row>
    <row r="314" spans="1:43" s="184" customFormat="1" ht="120" hidden="1" customHeight="1" x14ac:dyDescent="0.25">
      <c r="A314" s="177" t="s">
        <v>41</v>
      </c>
      <c r="B314" s="178" t="s">
        <v>437</v>
      </c>
      <c r="C314" s="178">
        <v>415</v>
      </c>
      <c r="D314" s="230" t="s">
        <v>758</v>
      </c>
      <c r="E314" s="230" t="s">
        <v>761</v>
      </c>
      <c r="F314" s="169">
        <v>44713</v>
      </c>
      <c r="G314" s="169">
        <v>44926</v>
      </c>
      <c r="H314" s="271"/>
      <c r="I314" s="225">
        <v>0.25</v>
      </c>
      <c r="J314" s="225"/>
      <c r="K314" s="225"/>
      <c r="L314" s="225"/>
      <c r="M314" s="225"/>
      <c r="N314" s="225"/>
      <c r="O314" s="225"/>
      <c r="P314" s="225"/>
      <c r="Q314" s="225"/>
      <c r="R314" s="225"/>
      <c r="S314" s="225"/>
      <c r="T314" s="225">
        <v>0.5</v>
      </c>
      <c r="U314" s="225"/>
      <c r="V314" s="225"/>
      <c r="W314" s="225"/>
      <c r="X314" s="225"/>
      <c r="Y314" s="225"/>
      <c r="Z314" s="225"/>
      <c r="AA314" s="225"/>
      <c r="AB314" s="225"/>
      <c r="AC314" s="225"/>
      <c r="AD314" s="225">
        <v>0.5</v>
      </c>
      <c r="AE314" s="225"/>
      <c r="AF314" s="225"/>
      <c r="AG314" s="225"/>
      <c r="AH314" s="225">
        <f t="shared" si="43"/>
        <v>1</v>
      </c>
      <c r="AI314" s="170">
        <f t="shared" si="43"/>
        <v>0</v>
      </c>
      <c r="AJ314" s="230" t="s">
        <v>762</v>
      </c>
      <c r="AK314" s="236" t="s">
        <v>82</v>
      </c>
      <c r="AL314" s="236" t="s">
        <v>82</v>
      </c>
      <c r="AM314" s="229" t="s">
        <v>617</v>
      </c>
      <c r="AN314" s="229" t="s">
        <v>618</v>
      </c>
      <c r="AO314" s="25" t="s">
        <v>619</v>
      </c>
      <c r="AP314" s="25" t="s">
        <v>416</v>
      </c>
      <c r="AQ314" s="185"/>
    </row>
    <row r="315" spans="1:43" s="184" customFormat="1" ht="128.25" hidden="1" customHeight="1" x14ac:dyDescent="0.25">
      <c r="A315" s="177" t="s">
        <v>41</v>
      </c>
      <c r="B315" s="178" t="s">
        <v>437</v>
      </c>
      <c r="C315" s="178">
        <v>415</v>
      </c>
      <c r="D315" s="230" t="s">
        <v>758</v>
      </c>
      <c r="E315" s="230" t="s">
        <v>763</v>
      </c>
      <c r="F315" s="169">
        <v>44713</v>
      </c>
      <c r="G315" s="169">
        <v>44926</v>
      </c>
      <c r="H315" s="271"/>
      <c r="I315" s="225">
        <v>0.15</v>
      </c>
      <c r="J315" s="225"/>
      <c r="K315" s="225"/>
      <c r="L315" s="225"/>
      <c r="M315" s="225"/>
      <c r="N315" s="225"/>
      <c r="O315" s="225"/>
      <c r="P315" s="225"/>
      <c r="Q315" s="225"/>
      <c r="R315" s="225"/>
      <c r="S315" s="225"/>
      <c r="T315" s="225">
        <v>0.5</v>
      </c>
      <c r="U315" s="225"/>
      <c r="V315" s="225"/>
      <c r="W315" s="225"/>
      <c r="X315" s="225"/>
      <c r="Y315" s="225"/>
      <c r="Z315" s="225"/>
      <c r="AA315" s="225"/>
      <c r="AB315" s="225"/>
      <c r="AC315" s="225"/>
      <c r="AD315" s="225">
        <v>0.5</v>
      </c>
      <c r="AE315" s="225"/>
      <c r="AF315" s="225"/>
      <c r="AG315" s="225"/>
      <c r="AH315" s="225">
        <f t="shared" si="43"/>
        <v>1</v>
      </c>
      <c r="AI315" s="170">
        <f t="shared" si="43"/>
        <v>0</v>
      </c>
      <c r="AJ315" s="230" t="s">
        <v>764</v>
      </c>
      <c r="AK315" s="236" t="s">
        <v>82</v>
      </c>
      <c r="AL315" s="236" t="s">
        <v>82</v>
      </c>
      <c r="AM315" s="229" t="s">
        <v>617</v>
      </c>
      <c r="AN315" s="229" t="s">
        <v>618</v>
      </c>
      <c r="AO315" s="25" t="s">
        <v>619</v>
      </c>
      <c r="AP315" s="25" t="s">
        <v>416</v>
      </c>
      <c r="AQ315" s="185"/>
    </row>
    <row r="316" spans="1:43" s="184" customFormat="1" ht="142.5" hidden="1" customHeight="1" x14ac:dyDescent="0.25">
      <c r="A316" s="177" t="s">
        <v>41</v>
      </c>
      <c r="B316" s="178" t="s">
        <v>437</v>
      </c>
      <c r="C316" s="178">
        <v>415</v>
      </c>
      <c r="D316" s="230" t="s">
        <v>765</v>
      </c>
      <c r="E316" s="230" t="s">
        <v>766</v>
      </c>
      <c r="F316" s="169">
        <v>44621</v>
      </c>
      <c r="G316" s="169">
        <v>44926</v>
      </c>
      <c r="H316" s="271">
        <f>SUM(I316:I319)</f>
        <v>1</v>
      </c>
      <c r="I316" s="225">
        <v>0.15</v>
      </c>
      <c r="J316" s="225"/>
      <c r="K316" s="225"/>
      <c r="L316" s="225"/>
      <c r="M316" s="225"/>
      <c r="N316" s="225">
        <v>0.25</v>
      </c>
      <c r="O316" s="225"/>
      <c r="P316" s="225"/>
      <c r="Q316" s="225"/>
      <c r="R316" s="225"/>
      <c r="S316" s="225"/>
      <c r="T316" s="225">
        <v>0.25</v>
      </c>
      <c r="U316" s="225"/>
      <c r="V316" s="225"/>
      <c r="W316" s="225"/>
      <c r="X316" s="225"/>
      <c r="Y316" s="225"/>
      <c r="Z316" s="225">
        <v>0.25</v>
      </c>
      <c r="AA316" s="225"/>
      <c r="AB316" s="225"/>
      <c r="AC316" s="225"/>
      <c r="AD316" s="225">
        <v>0.25</v>
      </c>
      <c r="AE316" s="225"/>
      <c r="AF316" s="225"/>
      <c r="AG316" s="225"/>
      <c r="AH316" s="225">
        <f t="shared" si="43"/>
        <v>1</v>
      </c>
      <c r="AI316" s="170">
        <f t="shared" si="43"/>
        <v>0</v>
      </c>
      <c r="AJ316" s="230" t="s">
        <v>767</v>
      </c>
      <c r="AK316" s="236" t="s">
        <v>82</v>
      </c>
      <c r="AL316" s="236" t="s">
        <v>82</v>
      </c>
      <c r="AM316" s="229" t="s">
        <v>617</v>
      </c>
      <c r="AN316" s="229" t="s">
        <v>618</v>
      </c>
      <c r="AO316" s="25" t="s">
        <v>619</v>
      </c>
      <c r="AP316" s="25" t="s">
        <v>416</v>
      </c>
      <c r="AQ316" s="185"/>
    </row>
    <row r="317" spans="1:43" s="184" customFormat="1" ht="142.5" hidden="1" customHeight="1" x14ac:dyDescent="0.25">
      <c r="A317" s="177" t="s">
        <v>41</v>
      </c>
      <c r="B317" s="178" t="s">
        <v>437</v>
      </c>
      <c r="C317" s="178">
        <v>415</v>
      </c>
      <c r="D317" s="230" t="s">
        <v>765</v>
      </c>
      <c r="E317" s="230" t="s">
        <v>768</v>
      </c>
      <c r="F317" s="169">
        <v>44621</v>
      </c>
      <c r="G317" s="169">
        <v>44926</v>
      </c>
      <c r="H317" s="271"/>
      <c r="I317" s="225">
        <v>0.35</v>
      </c>
      <c r="J317" s="225"/>
      <c r="K317" s="225"/>
      <c r="L317" s="225"/>
      <c r="M317" s="225"/>
      <c r="N317" s="225">
        <v>0.25</v>
      </c>
      <c r="O317" s="225"/>
      <c r="P317" s="225"/>
      <c r="Q317" s="225"/>
      <c r="R317" s="225"/>
      <c r="S317" s="225"/>
      <c r="T317" s="225">
        <v>0.25</v>
      </c>
      <c r="U317" s="225"/>
      <c r="V317" s="225"/>
      <c r="W317" s="225"/>
      <c r="X317" s="225"/>
      <c r="Y317" s="225"/>
      <c r="Z317" s="225">
        <v>0.25</v>
      </c>
      <c r="AA317" s="225"/>
      <c r="AB317" s="225"/>
      <c r="AC317" s="225"/>
      <c r="AD317" s="225">
        <v>0.25</v>
      </c>
      <c r="AE317" s="225"/>
      <c r="AF317" s="225"/>
      <c r="AG317" s="225"/>
      <c r="AH317" s="225">
        <f t="shared" si="43"/>
        <v>1</v>
      </c>
      <c r="AI317" s="170">
        <f t="shared" si="43"/>
        <v>0</v>
      </c>
      <c r="AJ317" s="230" t="s">
        <v>769</v>
      </c>
      <c r="AK317" s="236" t="s">
        <v>82</v>
      </c>
      <c r="AL317" s="236" t="s">
        <v>82</v>
      </c>
      <c r="AM317" s="229" t="s">
        <v>617</v>
      </c>
      <c r="AN317" s="229" t="s">
        <v>618</v>
      </c>
      <c r="AO317" s="25" t="s">
        <v>619</v>
      </c>
      <c r="AP317" s="25" t="s">
        <v>416</v>
      </c>
      <c r="AQ317" s="185"/>
    </row>
    <row r="318" spans="1:43" s="184" customFormat="1" ht="142.5" hidden="1" customHeight="1" x14ac:dyDescent="0.25">
      <c r="A318" s="177" t="s">
        <v>41</v>
      </c>
      <c r="B318" s="178" t="s">
        <v>437</v>
      </c>
      <c r="C318" s="178">
        <v>415</v>
      </c>
      <c r="D318" s="230" t="s">
        <v>765</v>
      </c>
      <c r="E318" s="230" t="s">
        <v>770</v>
      </c>
      <c r="F318" s="169">
        <v>44621</v>
      </c>
      <c r="G318" s="169">
        <v>44926</v>
      </c>
      <c r="H318" s="271"/>
      <c r="I318" s="225">
        <v>0.35</v>
      </c>
      <c r="J318" s="225"/>
      <c r="K318" s="225"/>
      <c r="L318" s="225"/>
      <c r="M318" s="225"/>
      <c r="N318" s="225">
        <v>0.25</v>
      </c>
      <c r="O318" s="225"/>
      <c r="P318" s="225"/>
      <c r="Q318" s="225"/>
      <c r="R318" s="225"/>
      <c r="S318" s="225"/>
      <c r="T318" s="225">
        <v>0.25</v>
      </c>
      <c r="U318" s="225"/>
      <c r="V318" s="225"/>
      <c r="W318" s="225"/>
      <c r="X318" s="225"/>
      <c r="Y318" s="225"/>
      <c r="Z318" s="225">
        <v>0.25</v>
      </c>
      <c r="AA318" s="225"/>
      <c r="AB318" s="225"/>
      <c r="AC318" s="225"/>
      <c r="AD318" s="225">
        <v>0.25</v>
      </c>
      <c r="AE318" s="225"/>
      <c r="AF318" s="225"/>
      <c r="AG318" s="225"/>
      <c r="AH318" s="225">
        <f t="shared" si="43"/>
        <v>1</v>
      </c>
      <c r="AI318" s="170">
        <f t="shared" si="43"/>
        <v>0</v>
      </c>
      <c r="AJ318" s="230" t="s">
        <v>771</v>
      </c>
      <c r="AK318" s="236" t="s">
        <v>82</v>
      </c>
      <c r="AL318" s="236" t="s">
        <v>82</v>
      </c>
      <c r="AM318" s="229" t="s">
        <v>617</v>
      </c>
      <c r="AN318" s="229" t="s">
        <v>618</v>
      </c>
      <c r="AO318" s="25" t="s">
        <v>619</v>
      </c>
      <c r="AP318" s="25" t="s">
        <v>416</v>
      </c>
      <c r="AQ318" s="185"/>
    </row>
    <row r="319" spans="1:43" s="184" customFormat="1" ht="140.25" hidden="1" customHeight="1" x14ac:dyDescent="0.25">
      <c r="A319" s="177" t="s">
        <v>41</v>
      </c>
      <c r="B319" s="178" t="s">
        <v>437</v>
      </c>
      <c r="C319" s="178">
        <v>423</v>
      </c>
      <c r="D319" s="230" t="s">
        <v>765</v>
      </c>
      <c r="E319" s="230" t="s">
        <v>772</v>
      </c>
      <c r="F319" s="169">
        <v>44866</v>
      </c>
      <c r="G319" s="169">
        <v>44895</v>
      </c>
      <c r="H319" s="271"/>
      <c r="I319" s="225">
        <v>0.15</v>
      </c>
      <c r="J319" s="225"/>
      <c r="K319" s="225"/>
      <c r="L319" s="225"/>
      <c r="M319" s="225"/>
      <c r="N319" s="225"/>
      <c r="O319" s="225"/>
      <c r="P319" s="225"/>
      <c r="Q319" s="225"/>
      <c r="R319" s="225"/>
      <c r="S319" s="225"/>
      <c r="T319" s="225"/>
      <c r="U319" s="225"/>
      <c r="V319" s="225"/>
      <c r="W319" s="225"/>
      <c r="X319" s="225"/>
      <c r="Y319" s="225"/>
      <c r="Z319" s="225"/>
      <c r="AA319" s="225"/>
      <c r="AB319" s="225"/>
      <c r="AC319" s="225"/>
      <c r="AD319" s="225">
        <v>1</v>
      </c>
      <c r="AE319" s="225"/>
      <c r="AF319" s="225"/>
      <c r="AG319" s="225"/>
      <c r="AH319" s="225">
        <f t="shared" si="43"/>
        <v>1</v>
      </c>
      <c r="AI319" s="170">
        <f t="shared" si="43"/>
        <v>0</v>
      </c>
      <c r="AJ319" s="230" t="s">
        <v>773</v>
      </c>
      <c r="AK319" s="236" t="s">
        <v>82</v>
      </c>
      <c r="AL319" s="236" t="s">
        <v>82</v>
      </c>
      <c r="AM319" s="229" t="s">
        <v>617</v>
      </c>
      <c r="AN319" s="229" t="s">
        <v>618</v>
      </c>
      <c r="AO319" s="25" t="s">
        <v>619</v>
      </c>
      <c r="AP319" s="25" t="s">
        <v>416</v>
      </c>
      <c r="AQ319" s="185"/>
    </row>
    <row r="320" spans="1:43" s="184" customFormat="1" ht="125.25" hidden="1" customHeight="1" x14ac:dyDescent="0.25">
      <c r="A320" s="177" t="s">
        <v>41</v>
      </c>
      <c r="B320" s="178" t="s">
        <v>437</v>
      </c>
      <c r="C320" s="178">
        <v>424</v>
      </c>
      <c r="D320" s="230" t="s">
        <v>774</v>
      </c>
      <c r="E320" s="230" t="s">
        <v>775</v>
      </c>
      <c r="F320" s="169">
        <v>44713</v>
      </c>
      <c r="G320" s="169">
        <v>44926</v>
      </c>
      <c r="H320" s="271">
        <f>SUM(I320:I323)</f>
        <v>1</v>
      </c>
      <c r="I320" s="225">
        <v>0.1</v>
      </c>
      <c r="J320" s="225"/>
      <c r="K320" s="225"/>
      <c r="L320" s="225"/>
      <c r="M320" s="225"/>
      <c r="N320" s="225"/>
      <c r="O320" s="225"/>
      <c r="P320" s="225"/>
      <c r="Q320" s="225"/>
      <c r="R320" s="225"/>
      <c r="S320" s="225"/>
      <c r="T320" s="225">
        <v>0.5</v>
      </c>
      <c r="U320" s="225"/>
      <c r="V320" s="225"/>
      <c r="W320" s="225"/>
      <c r="X320" s="225"/>
      <c r="Y320" s="225"/>
      <c r="Z320" s="225"/>
      <c r="AA320" s="225"/>
      <c r="AB320" s="225"/>
      <c r="AC320" s="225"/>
      <c r="AD320" s="225">
        <v>0.5</v>
      </c>
      <c r="AE320" s="225"/>
      <c r="AF320" s="225"/>
      <c r="AG320" s="225"/>
      <c r="AH320" s="225">
        <f t="shared" si="43"/>
        <v>1</v>
      </c>
      <c r="AI320" s="170">
        <f t="shared" si="43"/>
        <v>0</v>
      </c>
      <c r="AJ320" s="230" t="s">
        <v>776</v>
      </c>
      <c r="AK320" s="236" t="s">
        <v>82</v>
      </c>
      <c r="AL320" s="236" t="s">
        <v>82</v>
      </c>
      <c r="AM320" s="229" t="s">
        <v>617</v>
      </c>
      <c r="AN320" s="229" t="s">
        <v>618</v>
      </c>
      <c r="AO320" s="25" t="s">
        <v>619</v>
      </c>
      <c r="AP320" s="25" t="s">
        <v>416</v>
      </c>
      <c r="AQ320" s="185"/>
    </row>
    <row r="321" spans="1:43" s="184" customFormat="1" ht="117" hidden="1" customHeight="1" x14ac:dyDescent="0.25">
      <c r="A321" s="177" t="s">
        <v>41</v>
      </c>
      <c r="B321" s="178" t="s">
        <v>437</v>
      </c>
      <c r="C321" s="178">
        <v>424</v>
      </c>
      <c r="D321" s="230" t="s">
        <v>774</v>
      </c>
      <c r="E321" s="230" t="s">
        <v>777</v>
      </c>
      <c r="F321" s="169">
        <v>44593</v>
      </c>
      <c r="G321" s="169">
        <v>44895</v>
      </c>
      <c r="H321" s="271"/>
      <c r="I321" s="225">
        <v>0.4</v>
      </c>
      <c r="J321" s="225"/>
      <c r="K321" s="225"/>
      <c r="L321" s="225">
        <v>0.1</v>
      </c>
      <c r="M321" s="225"/>
      <c r="N321" s="225">
        <v>0.1</v>
      </c>
      <c r="O321" s="225"/>
      <c r="P321" s="225">
        <v>0.1</v>
      </c>
      <c r="Q321" s="225"/>
      <c r="R321" s="225">
        <v>0.1</v>
      </c>
      <c r="S321" s="225"/>
      <c r="T321" s="225">
        <v>0.1</v>
      </c>
      <c r="U321" s="225"/>
      <c r="V321" s="225">
        <v>0.1</v>
      </c>
      <c r="W321" s="225"/>
      <c r="X321" s="225">
        <v>0.1</v>
      </c>
      <c r="Y321" s="225"/>
      <c r="Z321" s="225">
        <v>0.1</v>
      </c>
      <c r="AA321" s="225"/>
      <c r="AB321" s="225">
        <v>0.1</v>
      </c>
      <c r="AC321" s="225"/>
      <c r="AD321" s="225">
        <v>0.1</v>
      </c>
      <c r="AE321" s="225"/>
      <c r="AF321" s="225"/>
      <c r="AG321" s="225"/>
      <c r="AH321" s="225">
        <f t="shared" si="43"/>
        <v>0.99999999999999989</v>
      </c>
      <c r="AI321" s="170">
        <f t="shared" si="43"/>
        <v>0</v>
      </c>
      <c r="AJ321" s="230" t="s">
        <v>778</v>
      </c>
      <c r="AK321" s="236" t="s">
        <v>82</v>
      </c>
      <c r="AL321" s="236" t="s">
        <v>82</v>
      </c>
      <c r="AM321" s="229" t="s">
        <v>617</v>
      </c>
      <c r="AN321" s="229" t="s">
        <v>618</v>
      </c>
      <c r="AO321" s="25" t="s">
        <v>619</v>
      </c>
      <c r="AP321" s="25" t="s">
        <v>416</v>
      </c>
      <c r="AQ321" s="185"/>
    </row>
    <row r="322" spans="1:43" s="184" customFormat="1" ht="105.75" hidden="1" customHeight="1" x14ac:dyDescent="0.25">
      <c r="A322" s="177" t="s">
        <v>41</v>
      </c>
      <c r="B322" s="178" t="s">
        <v>437</v>
      </c>
      <c r="C322" s="178">
        <v>424</v>
      </c>
      <c r="D322" s="230" t="s">
        <v>774</v>
      </c>
      <c r="E322" s="230" t="s">
        <v>779</v>
      </c>
      <c r="F322" s="169">
        <v>44713</v>
      </c>
      <c r="G322" s="169">
        <v>44926</v>
      </c>
      <c r="H322" s="271"/>
      <c r="I322" s="225">
        <v>0.3</v>
      </c>
      <c r="J322" s="225"/>
      <c r="K322" s="225"/>
      <c r="L322" s="225"/>
      <c r="M322" s="225"/>
      <c r="N322" s="225"/>
      <c r="O322" s="225"/>
      <c r="P322" s="225"/>
      <c r="Q322" s="225"/>
      <c r="R322" s="225"/>
      <c r="S322" s="225"/>
      <c r="T322" s="225">
        <v>0.5</v>
      </c>
      <c r="U322" s="225"/>
      <c r="V322" s="225"/>
      <c r="W322" s="225"/>
      <c r="X322" s="225"/>
      <c r="Y322" s="225"/>
      <c r="Z322" s="225"/>
      <c r="AA322" s="225"/>
      <c r="AB322" s="225"/>
      <c r="AC322" s="225"/>
      <c r="AD322" s="225">
        <v>0.5</v>
      </c>
      <c r="AE322" s="225"/>
      <c r="AF322" s="225"/>
      <c r="AG322" s="225"/>
      <c r="AH322" s="225">
        <f t="shared" si="43"/>
        <v>1</v>
      </c>
      <c r="AI322" s="170">
        <f t="shared" si="43"/>
        <v>0</v>
      </c>
      <c r="AJ322" s="230" t="s">
        <v>780</v>
      </c>
      <c r="AK322" s="236" t="s">
        <v>82</v>
      </c>
      <c r="AL322" s="236" t="s">
        <v>82</v>
      </c>
      <c r="AM322" s="229" t="s">
        <v>617</v>
      </c>
      <c r="AN322" s="229" t="s">
        <v>618</v>
      </c>
      <c r="AO322" s="25" t="s">
        <v>619</v>
      </c>
      <c r="AP322" s="25" t="s">
        <v>416</v>
      </c>
      <c r="AQ322" s="185"/>
    </row>
    <row r="323" spans="1:43" s="184" customFormat="1" ht="139.5" hidden="1" customHeight="1" x14ac:dyDescent="0.25">
      <c r="A323" s="177" t="s">
        <v>41</v>
      </c>
      <c r="B323" s="178" t="s">
        <v>437</v>
      </c>
      <c r="C323" s="178">
        <v>424</v>
      </c>
      <c r="D323" s="230" t="s">
        <v>781</v>
      </c>
      <c r="E323" s="230" t="s">
        <v>782</v>
      </c>
      <c r="F323" s="169">
        <v>44713</v>
      </c>
      <c r="G323" s="169">
        <v>44926</v>
      </c>
      <c r="H323" s="271"/>
      <c r="I323" s="225">
        <v>0.2</v>
      </c>
      <c r="J323" s="225"/>
      <c r="K323" s="225"/>
      <c r="L323" s="225"/>
      <c r="M323" s="225"/>
      <c r="N323" s="225"/>
      <c r="O323" s="225"/>
      <c r="P323" s="225"/>
      <c r="Q323" s="225"/>
      <c r="R323" s="225"/>
      <c r="S323" s="225"/>
      <c r="T323" s="225">
        <v>0.5</v>
      </c>
      <c r="U323" s="225"/>
      <c r="V323" s="225"/>
      <c r="W323" s="225"/>
      <c r="X323" s="225"/>
      <c r="Y323" s="225"/>
      <c r="Z323" s="225"/>
      <c r="AA323" s="225"/>
      <c r="AB323" s="225"/>
      <c r="AC323" s="225"/>
      <c r="AD323" s="225">
        <v>0.5</v>
      </c>
      <c r="AE323" s="225"/>
      <c r="AF323" s="225"/>
      <c r="AG323" s="225"/>
      <c r="AH323" s="225">
        <f t="shared" si="43"/>
        <v>1</v>
      </c>
      <c r="AI323" s="170">
        <f t="shared" si="43"/>
        <v>0</v>
      </c>
      <c r="AJ323" s="230" t="s">
        <v>783</v>
      </c>
      <c r="AK323" s="236" t="s">
        <v>82</v>
      </c>
      <c r="AL323" s="236" t="s">
        <v>82</v>
      </c>
      <c r="AM323" s="229" t="s">
        <v>617</v>
      </c>
      <c r="AN323" s="229" t="s">
        <v>618</v>
      </c>
      <c r="AO323" s="25" t="s">
        <v>619</v>
      </c>
      <c r="AP323" s="25" t="s">
        <v>416</v>
      </c>
      <c r="AQ323" s="185"/>
    </row>
    <row r="324" spans="1:43" s="184" customFormat="1" ht="110.25" hidden="1" customHeight="1" x14ac:dyDescent="0.25">
      <c r="A324" s="177" t="s">
        <v>41</v>
      </c>
      <c r="B324" s="178" t="s">
        <v>437</v>
      </c>
      <c r="C324" s="178">
        <v>420</v>
      </c>
      <c r="D324" s="230" t="s">
        <v>1016</v>
      </c>
      <c r="E324" s="230" t="s">
        <v>1013</v>
      </c>
      <c r="F324" s="169">
        <v>44774</v>
      </c>
      <c r="G324" s="169">
        <v>44926</v>
      </c>
      <c r="H324" s="221">
        <v>1</v>
      </c>
      <c r="I324" s="225">
        <v>0.1</v>
      </c>
      <c r="J324" s="225"/>
      <c r="K324" s="225"/>
      <c r="L324" s="225"/>
      <c r="M324" s="225"/>
      <c r="N324" s="225"/>
      <c r="O324" s="225"/>
      <c r="P324" s="225"/>
      <c r="Q324" s="225"/>
      <c r="R324" s="225"/>
      <c r="S324" s="225"/>
      <c r="T324" s="225"/>
      <c r="U324" s="225"/>
      <c r="V324" s="225"/>
      <c r="W324" s="225"/>
      <c r="X324" s="225">
        <v>0.2</v>
      </c>
      <c r="Y324" s="225"/>
      <c r="Z324" s="225">
        <v>0.2</v>
      </c>
      <c r="AA324" s="225"/>
      <c r="AB324" s="225">
        <v>0.2</v>
      </c>
      <c r="AC324" s="225"/>
      <c r="AD324" s="225">
        <v>0.2</v>
      </c>
      <c r="AE324" s="225"/>
      <c r="AF324" s="225">
        <v>0.2</v>
      </c>
      <c r="AG324" s="225"/>
      <c r="AH324" s="225">
        <f t="shared" ref="AH324:AI324" si="44">+J324+L324+N324+P324+R324+T324+V324+X324+Z324+AB324+AD324+AF324</f>
        <v>1</v>
      </c>
      <c r="AI324" s="170">
        <f t="shared" si="44"/>
        <v>0</v>
      </c>
      <c r="AJ324" s="230" t="s">
        <v>989</v>
      </c>
      <c r="AK324" s="229" t="s">
        <v>82</v>
      </c>
      <c r="AL324" s="236" t="s">
        <v>82</v>
      </c>
      <c r="AM324" s="229" t="s">
        <v>617</v>
      </c>
      <c r="AN324" s="229" t="s">
        <v>618</v>
      </c>
      <c r="AO324" s="25" t="s">
        <v>619</v>
      </c>
      <c r="AP324" s="25" t="s">
        <v>416</v>
      </c>
      <c r="AQ324" s="185"/>
    </row>
    <row r="325" spans="1:43" s="184" customFormat="1" ht="42.75" hidden="1" x14ac:dyDescent="0.25">
      <c r="A325" s="177" t="s">
        <v>41</v>
      </c>
      <c r="B325" s="178" t="s">
        <v>437</v>
      </c>
      <c r="C325" s="178">
        <v>422</v>
      </c>
      <c r="D325" s="240" t="s">
        <v>784</v>
      </c>
      <c r="E325" s="241" t="s">
        <v>785</v>
      </c>
      <c r="F325" s="233">
        <v>44621</v>
      </c>
      <c r="G325" s="233">
        <v>44925</v>
      </c>
      <c r="H325" s="278">
        <v>1</v>
      </c>
      <c r="I325" s="249">
        <v>0.4</v>
      </c>
      <c r="J325" s="250" t="s">
        <v>705</v>
      </c>
      <c r="K325" s="250" t="s">
        <v>705</v>
      </c>
      <c r="L325" s="250" t="s">
        <v>705</v>
      </c>
      <c r="M325" s="250" t="s">
        <v>705</v>
      </c>
      <c r="N325" s="249">
        <v>0.25</v>
      </c>
      <c r="O325" s="250" t="s">
        <v>705</v>
      </c>
      <c r="P325" s="250" t="s">
        <v>705</v>
      </c>
      <c r="Q325" s="250" t="s">
        <v>705</v>
      </c>
      <c r="R325" s="250" t="s">
        <v>705</v>
      </c>
      <c r="S325" s="250" t="s">
        <v>705</v>
      </c>
      <c r="T325" s="249">
        <v>0.25</v>
      </c>
      <c r="U325" s="250" t="s">
        <v>705</v>
      </c>
      <c r="V325" s="250" t="s">
        <v>705</v>
      </c>
      <c r="W325" s="250" t="s">
        <v>705</v>
      </c>
      <c r="X325" s="250" t="s">
        <v>705</v>
      </c>
      <c r="Y325" s="250" t="s">
        <v>705</v>
      </c>
      <c r="Z325" s="249">
        <v>0.25</v>
      </c>
      <c r="AA325" s="250" t="s">
        <v>705</v>
      </c>
      <c r="AB325" s="250" t="s">
        <v>705</v>
      </c>
      <c r="AC325" s="250" t="s">
        <v>705</v>
      </c>
      <c r="AD325" s="250" t="s">
        <v>705</v>
      </c>
      <c r="AE325" s="250" t="s">
        <v>705</v>
      </c>
      <c r="AF325" s="249">
        <v>0.25</v>
      </c>
      <c r="AG325" s="250" t="s">
        <v>705</v>
      </c>
      <c r="AH325" s="249">
        <f>AF325+Z325+T325+N325</f>
        <v>1</v>
      </c>
      <c r="AI325" s="170">
        <v>0</v>
      </c>
      <c r="AJ325" s="241" t="s">
        <v>786</v>
      </c>
      <c r="AK325" s="279">
        <v>20639</v>
      </c>
      <c r="AL325" s="273">
        <v>1750624640</v>
      </c>
      <c r="AM325" s="250" t="s">
        <v>787</v>
      </c>
      <c r="AN325" s="250" t="s">
        <v>788</v>
      </c>
      <c r="AO325" s="250" t="s">
        <v>789</v>
      </c>
      <c r="AP325" s="250" t="s">
        <v>790</v>
      </c>
      <c r="AQ325" s="185"/>
    </row>
    <row r="326" spans="1:43" s="184" customFormat="1" ht="142.5" hidden="1" x14ac:dyDescent="0.25">
      <c r="A326" s="177" t="s">
        <v>41</v>
      </c>
      <c r="B326" s="178" t="s">
        <v>437</v>
      </c>
      <c r="C326" s="178">
        <v>422</v>
      </c>
      <c r="D326" s="240" t="s">
        <v>784</v>
      </c>
      <c r="E326" s="241" t="s">
        <v>791</v>
      </c>
      <c r="F326" s="233">
        <v>44562</v>
      </c>
      <c r="G326" s="233">
        <v>44925</v>
      </c>
      <c r="H326" s="278"/>
      <c r="I326" s="249">
        <v>0.4</v>
      </c>
      <c r="J326" s="249">
        <v>0.08</v>
      </c>
      <c r="K326" s="249" t="s">
        <v>705</v>
      </c>
      <c r="L326" s="249">
        <v>0.08</v>
      </c>
      <c r="M326" s="249" t="s">
        <v>705</v>
      </c>
      <c r="N326" s="249">
        <v>0.08</v>
      </c>
      <c r="O326" s="249" t="s">
        <v>705</v>
      </c>
      <c r="P326" s="249">
        <v>0.08</v>
      </c>
      <c r="Q326" s="249" t="s">
        <v>705</v>
      </c>
      <c r="R326" s="249">
        <v>0.08</v>
      </c>
      <c r="S326" s="249" t="s">
        <v>705</v>
      </c>
      <c r="T326" s="249">
        <v>0.08</v>
      </c>
      <c r="U326" s="249" t="s">
        <v>705</v>
      </c>
      <c r="V326" s="249">
        <v>0.08</v>
      </c>
      <c r="W326" s="249" t="s">
        <v>705</v>
      </c>
      <c r="X326" s="249">
        <v>0.08</v>
      </c>
      <c r="Y326" s="249" t="s">
        <v>705</v>
      </c>
      <c r="Z326" s="249">
        <v>0.09</v>
      </c>
      <c r="AA326" s="249" t="s">
        <v>705</v>
      </c>
      <c r="AB326" s="249">
        <v>0.09</v>
      </c>
      <c r="AC326" s="249" t="s">
        <v>705</v>
      </c>
      <c r="AD326" s="249">
        <v>0.09</v>
      </c>
      <c r="AE326" s="249" t="s">
        <v>705</v>
      </c>
      <c r="AF326" s="249">
        <v>0.09</v>
      </c>
      <c r="AG326" s="249" t="s">
        <v>705</v>
      </c>
      <c r="AH326" s="249">
        <f>+J326+L326+N326+P326+R326+T326+V326+X326+Z326+AB326+AD326+AF326</f>
        <v>0.99999999999999989</v>
      </c>
      <c r="AI326" s="170">
        <v>0</v>
      </c>
      <c r="AJ326" s="241" t="s">
        <v>792</v>
      </c>
      <c r="AK326" s="280"/>
      <c r="AL326" s="274"/>
      <c r="AM326" s="250" t="s">
        <v>787</v>
      </c>
      <c r="AN326" s="250" t="s">
        <v>788</v>
      </c>
      <c r="AO326" s="250" t="s">
        <v>789</v>
      </c>
      <c r="AP326" s="250" t="s">
        <v>790</v>
      </c>
      <c r="AQ326" s="185"/>
    </row>
    <row r="327" spans="1:43" s="184" customFormat="1" ht="42.75" hidden="1" x14ac:dyDescent="0.25">
      <c r="A327" s="177" t="s">
        <v>41</v>
      </c>
      <c r="B327" s="178" t="s">
        <v>437</v>
      </c>
      <c r="C327" s="178">
        <v>422</v>
      </c>
      <c r="D327" s="240" t="s">
        <v>784</v>
      </c>
      <c r="E327" s="241" t="s">
        <v>793</v>
      </c>
      <c r="F327" s="233">
        <v>44713</v>
      </c>
      <c r="G327" s="233">
        <v>44925</v>
      </c>
      <c r="H327" s="278"/>
      <c r="I327" s="249">
        <v>0.2</v>
      </c>
      <c r="J327" s="250" t="s">
        <v>705</v>
      </c>
      <c r="K327" s="250" t="s">
        <v>705</v>
      </c>
      <c r="L327" s="250" t="s">
        <v>705</v>
      </c>
      <c r="M327" s="250" t="s">
        <v>705</v>
      </c>
      <c r="N327" s="250" t="s">
        <v>705</v>
      </c>
      <c r="O327" s="250" t="s">
        <v>705</v>
      </c>
      <c r="P327" s="250" t="s">
        <v>705</v>
      </c>
      <c r="Q327" s="250" t="s">
        <v>705</v>
      </c>
      <c r="R327" s="250" t="s">
        <v>705</v>
      </c>
      <c r="S327" s="250" t="s">
        <v>705</v>
      </c>
      <c r="T327" s="249">
        <v>0.5</v>
      </c>
      <c r="U327" s="250" t="s">
        <v>705</v>
      </c>
      <c r="V327" s="250" t="s">
        <v>705</v>
      </c>
      <c r="W327" s="250" t="s">
        <v>705</v>
      </c>
      <c r="X327" s="250" t="s">
        <v>705</v>
      </c>
      <c r="Y327" s="250" t="s">
        <v>705</v>
      </c>
      <c r="Z327" s="250" t="s">
        <v>705</v>
      </c>
      <c r="AA327" s="250" t="s">
        <v>705</v>
      </c>
      <c r="AB327" s="250" t="s">
        <v>705</v>
      </c>
      <c r="AC327" s="250" t="s">
        <v>705</v>
      </c>
      <c r="AD327" s="250" t="s">
        <v>705</v>
      </c>
      <c r="AE327" s="250" t="s">
        <v>705</v>
      </c>
      <c r="AF327" s="249">
        <v>0.5</v>
      </c>
      <c r="AG327" s="250" t="s">
        <v>705</v>
      </c>
      <c r="AH327" s="249">
        <v>1</v>
      </c>
      <c r="AI327" s="170">
        <v>0</v>
      </c>
      <c r="AJ327" s="241" t="s">
        <v>794</v>
      </c>
      <c r="AK327" s="280"/>
      <c r="AL327" s="275"/>
      <c r="AM327" s="250" t="s">
        <v>787</v>
      </c>
      <c r="AN327" s="250" t="s">
        <v>788</v>
      </c>
      <c r="AO327" s="250" t="s">
        <v>789</v>
      </c>
      <c r="AP327" s="250" t="s">
        <v>790</v>
      </c>
      <c r="AQ327" s="185"/>
    </row>
    <row r="328" spans="1:43" s="184" customFormat="1" ht="69" hidden="1" customHeight="1" x14ac:dyDescent="0.25">
      <c r="A328" s="177" t="s">
        <v>41</v>
      </c>
      <c r="B328" s="178" t="s">
        <v>437</v>
      </c>
      <c r="C328" s="178">
        <v>423</v>
      </c>
      <c r="D328" s="240" t="s">
        <v>795</v>
      </c>
      <c r="E328" s="241" t="s">
        <v>796</v>
      </c>
      <c r="F328" s="233">
        <v>44621</v>
      </c>
      <c r="G328" s="233">
        <v>44925</v>
      </c>
      <c r="H328" s="271">
        <f>+I328+I329+I330+I331+I335+I332+I334+I337+I338</f>
        <v>0.99999999999999989</v>
      </c>
      <c r="I328" s="249">
        <v>0.05</v>
      </c>
      <c r="J328" s="250" t="s">
        <v>705</v>
      </c>
      <c r="K328" s="250" t="s">
        <v>705</v>
      </c>
      <c r="L328" s="250" t="s">
        <v>705</v>
      </c>
      <c r="M328" s="250" t="s">
        <v>705</v>
      </c>
      <c r="N328" s="249">
        <v>0.25</v>
      </c>
      <c r="O328" s="250" t="s">
        <v>705</v>
      </c>
      <c r="P328" s="250" t="s">
        <v>705</v>
      </c>
      <c r="Q328" s="250" t="s">
        <v>705</v>
      </c>
      <c r="R328" s="249">
        <v>0.25</v>
      </c>
      <c r="S328" s="250" t="s">
        <v>705</v>
      </c>
      <c r="T328" s="250" t="s">
        <v>705</v>
      </c>
      <c r="U328" s="250" t="s">
        <v>705</v>
      </c>
      <c r="V328" s="250" t="s">
        <v>705</v>
      </c>
      <c r="W328" s="250" t="s">
        <v>705</v>
      </c>
      <c r="X328" s="249">
        <v>0.25</v>
      </c>
      <c r="Y328" s="250" t="s">
        <v>705</v>
      </c>
      <c r="Z328" s="250" t="s">
        <v>705</v>
      </c>
      <c r="AA328" s="250" t="s">
        <v>705</v>
      </c>
      <c r="AB328" s="249">
        <v>0.25</v>
      </c>
      <c r="AC328" s="249"/>
      <c r="AD328" s="250" t="s">
        <v>705</v>
      </c>
      <c r="AE328" s="250" t="s">
        <v>705</v>
      </c>
      <c r="AF328" s="250" t="s">
        <v>705</v>
      </c>
      <c r="AG328" s="250" t="s">
        <v>705</v>
      </c>
      <c r="AH328" s="249">
        <f>+N328+R328+X328+AB328</f>
        <v>1</v>
      </c>
      <c r="AI328" s="170">
        <v>0</v>
      </c>
      <c r="AJ328" s="241" t="s">
        <v>797</v>
      </c>
      <c r="AK328" s="276">
        <v>1</v>
      </c>
      <c r="AL328" s="269">
        <v>668524360</v>
      </c>
      <c r="AM328" s="229" t="s">
        <v>787</v>
      </c>
      <c r="AN328" s="229" t="s">
        <v>798</v>
      </c>
      <c r="AO328" s="229" t="s">
        <v>789</v>
      </c>
      <c r="AP328" s="25" t="s">
        <v>790</v>
      </c>
      <c r="AQ328" s="185"/>
    </row>
    <row r="329" spans="1:43" s="184" customFormat="1" ht="42.75" hidden="1" x14ac:dyDescent="0.25">
      <c r="A329" s="177" t="s">
        <v>41</v>
      </c>
      <c r="B329" s="178" t="s">
        <v>437</v>
      </c>
      <c r="C329" s="178">
        <v>423</v>
      </c>
      <c r="D329" s="240" t="s">
        <v>795</v>
      </c>
      <c r="E329" s="241" t="s">
        <v>799</v>
      </c>
      <c r="F329" s="233">
        <v>44593</v>
      </c>
      <c r="G329" s="233">
        <v>44895</v>
      </c>
      <c r="H329" s="271"/>
      <c r="I329" s="249">
        <v>0.15</v>
      </c>
      <c r="J329" s="250" t="s">
        <v>705</v>
      </c>
      <c r="K329" s="250" t="s">
        <v>705</v>
      </c>
      <c r="L329" s="249">
        <v>0.04</v>
      </c>
      <c r="M329" s="250" t="s">
        <v>705</v>
      </c>
      <c r="N329" s="249">
        <v>0.1</v>
      </c>
      <c r="O329" s="250" t="s">
        <v>705</v>
      </c>
      <c r="P329" s="249">
        <v>0.2</v>
      </c>
      <c r="Q329" s="250" t="s">
        <v>705</v>
      </c>
      <c r="R329" s="249">
        <v>0.03</v>
      </c>
      <c r="S329" s="250" t="s">
        <v>705</v>
      </c>
      <c r="T329" s="249">
        <v>0.1</v>
      </c>
      <c r="U329" s="250" t="s">
        <v>705</v>
      </c>
      <c r="V329" s="249">
        <v>0.2</v>
      </c>
      <c r="W329" s="250" t="s">
        <v>705</v>
      </c>
      <c r="X329" s="249">
        <v>0.03</v>
      </c>
      <c r="Y329" s="250" t="s">
        <v>705</v>
      </c>
      <c r="Z329" s="249">
        <v>0.03</v>
      </c>
      <c r="AA329" s="250" t="s">
        <v>705</v>
      </c>
      <c r="AB329" s="249">
        <v>0.09</v>
      </c>
      <c r="AC329" s="250" t="s">
        <v>705</v>
      </c>
      <c r="AD329" s="249">
        <v>0.18</v>
      </c>
      <c r="AE329" s="250" t="s">
        <v>705</v>
      </c>
      <c r="AF329" s="250" t="s">
        <v>705</v>
      </c>
      <c r="AG329" s="250" t="s">
        <v>705</v>
      </c>
      <c r="AH329" s="249">
        <f>+L329+N329+P329+R329+T329+V329+X329+Z329+AB329+AD329</f>
        <v>1</v>
      </c>
      <c r="AI329" s="170">
        <v>0</v>
      </c>
      <c r="AJ329" s="241" t="s">
        <v>800</v>
      </c>
      <c r="AK329" s="276"/>
      <c r="AL329" s="270"/>
      <c r="AM329" s="229" t="s">
        <v>787</v>
      </c>
      <c r="AN329" s="229" t="s">
        <v>798</v>
      </c>
      <c r="AO329" s="229" t="s">
        <v>789</v>
      </c>
      <c r="AP329" s="25" t="s">
        <v>790</v>
      </c>
      <c r="AQ329" s="185"/>
    </row>
    <row r="330" spans="1:43" s="184" customFormat="1" ht="42.75" hidden="1" x14ac:dyDescent="0.25">
      <c r="A330" s="177" t="s">
        <v>41</v>
      </c>
      <c r="B330" s="178" t="s">
        <v>437</v>
      </c>
      <c r="C330" s="178">
        <v>423</v>
      </c>
      <c r="D330" s="240" t="s">
        <v>795</v>
      </c>
      <c r="E330" s="241" t="s">
        <v>801</v>
      </c>
      <c r="F330" s="233">
        <v>44593</v>
      </c>
      <c r="G330" s="233">
        <v>44864</v>
      </c>
      <c r="H330" s="271"/>
      <c r="I330" s="249">
        <v>0.05</v>
      </c>
      <c r="J330" s="250" t="s">
        <v>705</v>
      </c>
      <c r="K330" s="250" t="s">
        <v>705</v>
      </c>
      <c r="L330" s="249">
        <v>0.05</v>
      </c>
      <c r="M330" s="250" t="s">
        <v>705</v>
      </c>
      <c r="N330" s="249">
        <v>0.1</v>
      </c>
      <c r="O330" s="250" t="s">
        <v>705</v>
      </c>
      <c r="P330" s="249">
        <v>0.1</v>
      </c>
      <c r="Q330" s="250" t="s">
        <v>705</v>
      </c>
      <c r="R330" s="249">
        <v>0.25</v>
      </c>
      <c r="S330" s="250" t="s">
        <v>705</v>
      </c>
      <c r="T330" s="249">
        <v>0.05</v>
      </c>
      <c r="U330" s="250" t="s">
        <v>705</v>
      </c>
      <c r="V330" s="249">
        <v>0.1</v>
      </c>
      <c r="W330" s="250" t="s">
        <v>705</v>
      </c>
      <c r="X330" s="249">
        <v>0.1</v>
      </c>
      <c r="Y330" s="250" t="s">
        <v>705</v>
      </c>
      <c r="Z330" s="249">
        <v>0.1</v>
      </c>
      <c r="AA330" s="250" t="s">
        <v>705</v>
      </c>
      <c r="AB330" s="249">
        <v>0.15</v>
      </c>
      <c r="AC330" s="250" t="s">
        <v>705</v>
      </c>
      <c r="AD330" s="250" t="s">
        <v>705</v>
      </c>
      <c r="AE330" s="250" t="s">
        <v>705</v>
      </c>
      <c r="AF330" s="250" t="s">
        <v>705</v>
      </c>
      <c r="AG330" s="250" t="s">
        <v>705</v>
      </c>
      <c r="AH330" s="249">
        <f>+L330+N330+P330+R330+T330+V330+X330+Z330+AB330</f>
        <v>1</v>
      </c>
      <c r="AI330" s="170">
        <v>0</v>
      </c>
      <c r="AJ330" s="241" t="s">
        <v>802</v>
      </c>
      <c r="AK330" s="276"/>
      <c r="AL330" s="270"/>
      <c r="AM330" s="229" t="s">
        <v>787</v>
      </c>
      <c r="AN330" s="229" t="s">
        <v>798</v>
      </c>
      <c r="AO330" s="229" t="s">
        <v>789</v>
      </c>
      <c r="AP330" s="25" t="s">
        <v>790</v>
      </c>
      <c r="AQ330" s="185"/>
    </row>
    <row r="331" spans="1:43" s="184" customFormat="1" ht="71.25" hidden="1" customHeight="1" x14ac:dyDescent="0.25">
      <c r="A331" s="177" t="s">
        <v>41</v>
      </c>
      <c r="B331" s="178" t="s">
        <v>437</v>
      </c>
      <c r="C331" s="178">
        <v>423</v>
      </c>
      <c r="D331" s="240" t="s">
        <v>795</v>
      </c>
      <c r="E331" s="241" t="s">
        <v>803</v>
      </c>
      <c r="F331" s="233">
        <v>44652</v>
      </c>
      <c r="G331" s="233">
        <v>44772</v>
      </c>
      <c r="H331" s="271"/>
      <c r="I331" s="249">
        <v>0.05</v>
      </c>
      <c r="J331" s="250" t="s">
        <v>705</v>
      </c>
      <c r="K331" s="250" t="s">
        <v>705</v>
      </c>
      <c r="L331" s="250" t="s">
        <v>705</v>
      </c>
      <c r="M331" s="250" t="s">
        <v>705</v>
      </c>
      <c r="N331" s="250" t="s">
        <v>705</v>
      </c>
      <c r="O331" s="250" t="s">
        <v>705</v>
      </c>
      <c r="P331" s="249">
        <v>0.25</v>
      </c>
      <c r="Q331" s="250" t="s">
        <v>705</v>
      </c>
      <c r="R331" s="249">
        <v>0.25</v>
      </c>
      <c r="S331" s="250" t="s">
        <v>705</v>
      </c>
      <c r="T331" s="249">
        <v>0.25</v>
      </c>
      <c r="U331" s="250" t="s">
        <v>705</v>
      </c>
      <c r="V331" s="249">
        <v>0.25</v>
      </c>
      <c r="W331" s="250" t="s">
        <v>705</v>
      </c>
      <c r="X331" s="249"/>
      <c r="Y331" s="250" t="s">
        <v>705</v>
      </c>
      <c r="Z331" s="249"/>
      <c r="AA331" s="250" t="s">
        <v>705</v>
      </c>
      <c r="AB331" s="250"/>
      <c r="AC331" s="250" t="s">
        <v>705</v>
      </c>
      <c r="AD331" s="250" t="s">
        <v>705</v>
      </c>
      <c r="AE331" s="250" t="s">
        <v>705</v>
      </c>
      <c r="AF331" s="250" t="s">
        <v>705</v>
      </c>
      <c r="AG331" s="250" t="s">
        <v>705</v>
      </c>
      <c r="AH331" s="249">
        <f>+P331+R331+T331+V331</f>
        <v>1</v>
      </c>
      <c r="AI331" s="170">
        <v>0</v>
      </c>
      <c r="AJ331" s="241" t="s">
        <v>804</v>
      </c>
      <c r="AK331" s="276"/>
      <c r="AL331" s="270"/>
      <c r="AM331" s="229" t="s">
        <v>787</v>
      </c>
      <c r="AN331" s="229" t="s">
        <v>798</v>
      </c>
      <c r="AO331" s="229" t="s">
        <v>789</v>
      </c>
      <c r="AP331" s="25" t="s">
        <v>790</v>
      </c>
      <c r="AQ331" s="185"/>
    </row>
    <row r="332" spans="1:43" s="184" customFormat="1" ht="69.75" customHeight="1" x14ac:dyDescent="0.25">
      <c r="A332" s="69" t="s">
        <v>41</v>
      </c>
      <c r="B332" s="70" t="s">
        <v>437</v>
      </c>
      <c r="C332" s="70">
        <v>423</v>
      </c>
      <c r="D332" s="139" t="s">
        <v>795</v>
      </c>
      <c r="E332" s="140" t="s">
        <v>805</v>
      </c>
      <c r="F332" s="141">
        <v>44774</v>
      </c>
      <c r="G332" s="141">
        <v>44864</v>
      </c>
      <c r="H332" s="271"/>
      <c r="I332" s="145">
        <v>0.2</v>
      </c>
      <c r="J332" s="146" t="s">
        <v>705</v>
      </c>
      <c r="K332" s="146" t="s">
        <v>705</v>
      </c>
      <c r="L332" s="146" t="s">
        <v>705</v>
      </c>
      <c r="M332" s="146" t="s">
        <v>705</v>
      </c>
      <c r="N332" s="146" t="s">
        <v>705</v>
      </c>
      <c r="O332" s="146" t="s">
        <v>705</v>
      </c>
      <c r="P332" s="146" t="s">
        <v>705</v>
      </c>
      <c r="Q332" s="146" t="s">
        <v>705</v>
      </c>
      <c r="R332" s="146" t="s">
        <v>705</v>
      </c>
      <c r="S332" s="146" t="s">
        <v>705</v>
      </c>
      <c r="T332" s="146" t="s">
        <v>705</v>
      </c>
      <c r="U332" s="146" t="s">
        <v>705</v>
      </c>
      <c r="V332" s="146" t="s">
        <v>705</v>
      </c>
      <c r="W332" s="146" t="s">
        <v>705</v>
      </c>
      <c r="X332" s="145">
        <v>0.2</v>
      </c>
      <c r="Y332" s="146" t="s">
        <v>705</v>
      </c>
      <c r="Z332" s="145">
        <v>0.4</v>
      </c>
      <c r="AA332" s="146" t="s">
        <v>705</v>
      </c>
      <c r="AB332" s="145">
        <v>0.4</v>
      </c>
      <c r="AC332" s="146" t="s">
        <v>705</v>
      </c>
      <c r="AD332" s="145"/>
      <c r="AE332" s="146" t="s">
        <v>705</v>
      </c>
      <c r="AF332" s="146" t="s">
        <v>705</v>
      </c>
      <c r="AG332" s="146" t="s">
        <v>705</v>
      </c>
      <c r="AH332" s="145">
        <f>+X332+Z332+AB332</f>
        <v>1</v>
      </c>
      <c r="AI332" s="77">
        <v>0</v>
      </c>
      <c r="AJ332" s="140" t="s">
        <v>806</v>
      </c>
      <c r="AK332" s="276"/>
      <c r="AL332" s="270"/>
      <c r="AM332" s="78" t="s">
        <v>787</v>
      </c>
      <c r="AN332" s="78" t="s">
        <v>798</v>
      </c>
      <c r="AO332" s="78" t="s">
        <v>789</v>
      </c>
      <c r="AP332" s="79" t="s">
        <v>790</v>
      </c>
      <c r="AQ332" s="326" t="s">
        <v>1062</v>
      </c>
    </row>
    <row r="333" spans="1:43" s="184" customFormat="1" ht="69.75" customHeight="1" x14ac:dyDescent="0.25">
      <c r="A333" s="91" t="s">
        <v>41</v>
      </c>
      <c r="B333" s="87" t="s">
        <v>437</v>
      </c>
      <c r="C333" s="87">
        <v>423</v>
      </c>
      <c r="D333" s="332" t="s">
        <v>1063</v>
      </c>
      <c r="E333" s="148" t="s">
        <v>805</v>
      </c>
      <c r="F333" s="142">
        <v>44835</v>
      </c>
      <c r="G333" s="142">
        <v>44895</v>
      </c>
      <c r="H333" s="271"/>
      <c r="I333" s="147">
        <v>0.2</v>
      </c>
      <c r="J333" s="333" t="s">
        <v>705</v>
      </c>
      <c r="K333" s="333" t="s">
        <v>705</v>
      </c>
      <c r="L333" s="333" t="s">
        <v>705</v>
      </c>
      <c r="M333" s="333" t="s">
        <v>705</v>
      </c>
      <c r="N333" s="333" t="s">
        <v>705</v>
      </c>
      <c r="O333" s="333" t="s">
        <v>705</v>
      </c>
      <c r="P333" s="333" t="s">
        <v>705</v>
      </c>
      <c r="Q333" s="333" t="s">
        <v>705</v>
      </c>
      <c r="R333" s="333" t="s">
        <v>705</v>
      </c>
      <c r="S333" s="333" t="s">
        <v>705</v>
      </c>
      <c r="T333" s="333" t="s">
        <v>705</v>
      </c>
      <c r="U333" s="333" t="s">
        <v>705</v>
      </c>
      <c r="V333" s="333" t="s">
        <v>705</v>
      </c>
      <c r="W333" s="333" t="s">
        <v>705</v>
      </c>
      <c r="X333" s="147"/>
      <c r="Y333" s="333" t="s">
        <v>705</v>
      </c>
      <c r="Z333" s="147"/>
      <c r="AA333" s="333" t="s">
        <v>705</v>
      </c>
      <c r="AB333" s="147">
        <v>0.5</v>
      </c>
      <c r="AC333" s="333" t="s">
        <v>705</v>
      </c>
      <c r="AD333" s="147">
        <v>0.5</v>
      </c>
      <c r="AE333" s="333" t="s">
        <v>705</v>
      </c>
      <c r="AF333" s="333" t="s">
        <v>705</v>
      </c>
      <c r="AG333" s="333" t="s">
        <v>705</v>
      </c>
      <c r="AH333" s="147">
        <f>+X333+Z333+AB333</f>
        <v>0.5</v>
      </c>
      <c r="AI333" s="85">
        <v>0</v>
      </c>
      <c r="AJ333" s="148" t="s">
        <v>806</v>
      </c>
      <c r="AK333" s="276"/>
      <c r="AL333" s="270"/>
      <c r="AM333" s="88" t="s">
        <v>787</v>
      </c>
      <c r="AN333" s="88" t="s">
        <v>798</v>
      </c>
      <c r="AO333" s="88" t="s">
        <v>789</v>
      </c>
      <c r="AP333" s="89" t="s">
        <v>790</v>
      </c>
      <c r="AQ333" s="327"/>
    </row>
    <row r="334" spans="1:43" s="184" customFormat="1" ht="63" hidden="1" customHeight="1" x14ac:dyDescent="0.25">
      <c r="A334" s="177" t="s">
        <v>41</v>
      </c>
      <c r="B334" s="178" t="s">
        <v>437</v>
      </c>
      <c r="C334" s="178">
        <v>423</v>
      </c>
      <c r="D334" s="240" t="s">
        <v>795</v>
      </c>
      <c r="E334" s="241" t="s">
        <v>807</v>
      </c>
      <c r="F334" s="233">
        <v>44593</v>
      </c>
      <c r="G334" s="233">
        <v>44926</v>
      </c>
      <c r="H334" s="271"/>
      <c r="I334" s="249">
        <v>0.15</v>
      </c>
      <c r="J334" s="250" t="s">
        <v>705</v>
      </c>
      <c r="K334" s="250" t="s">
        <v>705</v>
      </c>
      <c r="L334" s="249">
        <v>0.09</v>
      </c>
      <c r="M334" s="250" t="s">
        <v>705</v>
      </c>
      <c r="N334" s="249">
        <v>0.09</v>
      </c>
      <c r="O334" s="250" t="s">
        <v>705</v>
      </c>
      <c r="P334" s="249">
        <v>0.09</v>
      </c>
      <c r="Q334" s="250" t="s">
        <v>705</v>
      </c>
      <c r="R334" s="249">
        <v>0.09</v>
      </c>
      <c r="S334" s="250" t="s">
        <v>705</v>
      </c>
      <c r="T334" s="249">
        <v>0.09</v>
      </c>
      <c r="U334" s="250" t="s">
        <v>705</v>
      </c>
      <c r="V334" s="249">
        <v>0.09</v>
      </c>
      <c r="W334" s="250" t="s">
        <v>705</v>
      </c>
      <c r="X334" s="249">
        <v>0.09</v>
      </c>
      <c r="Y334" s="250" t="s">
        <v>705</v>
      </c>
      <c r="Z334" s="249">
        <v>0.09</v>
      </c>
      <c r="AA334" s="250" t="s">
        <v>705</v>
      </c>
      <c r="AB334" s="249">
        <v>0.09</v>
      </c>
      <c r="AC334" s="250" t="s">
        <v>705</v>
      </c>
      <c r="AD334" s="249">
        <v>0.09</v>
      </c>
      <c r="AE334" s="250" t="s">
        <v>705</v>
      </c>
      <c r="AF334" s="249">
        <v>0.1</v>
      </c>
      <c r="AG334" s="250" t="s">
        <v>705</v>
      </c>
      <c r="AH334" s="249">
        <f>+L334+N334+P334+R334+T334+V334+X334+Z334+AB334+AD334+AF334</f>
        <v>0.99999999999999978</v>
      </c>
      <c r="AI334" s="170">
        <v>0</v>
      </c>
      <c r="AJ334" s="241" t="s">
        <v>808</v>
      </c>
      <c r="AK334" s="276"/>
      <c r="AL334" s="270"/>
      <c r="AM334" s="229" t="s">
        <v>787</v>
      </c>
      <c r="AN334" s="229" t="s">
        <v>798</v>
      </c>
      <c r="AO334" s="229" t="s">
        <v>789</v>
      </c>
      <c r="AP334" s="25" t="s">
        <v>790</v>
      </c>
      <c r="AQ334" s="185"/>
    </row>
    <row r="335" spans="1:43" s="184" customFormat="1" ht="73.5" customHeight="1" x14ac:dyDescent="0.25">
      <c r="A335" s="69" t="s">
        <v>41</v>
      </c>
      <c r="B335" s="70" t="s">
        <v>437</v>
      </c>
      <c r="C335" s="70">
        <v>423</v>
      </c>
      <c r="D335" s="139" t="s">
        <v>795</v>
      </c>
      <c r="E335" s="140" t="s">
        <v>809</v>
      </c>
      <c r="F335" s="141">
        <v>44774</v>
      </c>
      <c r="G335" s="141">
        <v>44865</v>
      </c>
      <c r="H335" s="271"/>
      <c r="I335" s="145">
        <v>0.15</v>
      </c>
      <c r="J335" s="146" t="s">
        <v>705</v>
      </c>
      <c r="K335" s="146" t="s">
        <v>705</v>
      </c>
      <c r="L335" s="146" t="s">
        <v>705</v>
      </c>
      <c r="M335" s="146" t="s">
        <v>705</v>
      </c>
      <c r="N335" s="146" t="s">
        <v>705</v>
      </c>
      <c r="O335" s="146" t="s">
        <v>705</v>
      </c>
      <c r="P335" s="146" t="s">
        <v>705</v>
      </c>
      <c r="Q335" s="146" t="s">
        <v>705</v>
      </c>
      <c r="R335" s="146" t="s">
        <v>705</v>
      </c>
      <c r="S335" s="146" t="s">
        <v>705</v>
      </c>
      <c r="T335" s="146" t="s">
        <v>705</v>
      </c>
      <c r="U335" s="146" t="s">
        <v>705</v>
      </c>
      <c r="V335" s="146" t="s">
        <v>705</v>
      </c>
      <c r="W335" s="146" t="s">
        <v>705</v>
      </c>
      <c r="X335" s="145">
        <v>0.05</v>
      </c>
      <c r="Y335" s="146" t="s">
        <v>705</v>
      </c>
      <c r="Z335" s="146" t="s">
        <v>705</v>
      </c>
      <c r="AA335" s="146" t="s">
        <v>705</v>
      </c>
      <c r="AB335" s="145">
        <v>0.95</v>
      </c>
      <c r="AC335" s="146" t="s">
        <v>705</v>
      </c>
      <c r="AD335" s="146" t="s">
        <v>705</v>
      </c>
      <c r="AE335" s="146" t="s">
        <v>705</v>
      </c>
      <c r="AF335" s="146" t="s">
        <v>705</v>
      </c>
      <c r="AG335" s="146" t="s">
        <v>705</v>
      </c>
      <c r="AH335" s="145">
        <f>(X335+AB335)</f>
        <v>1</v>
      </c>
      <c r="AI335" s="77">
        <v>0</v>
      </c>
      <c r="AJ335" s="140" t="s">
        <v>969</v>
      </c>
      <c r="AK335" s="276"/>
      <c r="AL335" s="270"/>
      <c r="AM335" s="78" t="s">
        <v>787</v>
      </c>
      <c r="AN335" s="78" t="s">
        <v>798</v>
      </c>
      <c r="AO335" s="78" t="s">
        <v>789</v>
      </c>
      <c r="AP335" s="79" t="s">
        <v>790</v>
      </c>
      <c r="AQ335" s="326" t="s">
        <v>1064</v>
      </c>
    </row>
    <row r="336" spans="1:43" s="184" customFormat="1" ht="73.5" customHeight="1" x14ac:dyDescent="0.25">
      <c r="A336" s="91" t="s">
        <v>41</v>
      </c>
      <c r="B336" s="87" t="s">
        <v>437</v>
      </c>
      <c r="C336" s="87">
        <v>423</v>
      </c>
      <c r="D336" s="332" t="s">
        <v>1063</v>
      </c>
      <c r="E336" s="148" t="s">
        <v>809</v>
      </c>
      <c r="F336" s="142">
        <v>44835</v>
      </c>
      <c r="G336" s="142">
        <v>44865</v>
      </c>
      <c r="H336" s="271"/>
      <c r="I336" s="147">
        <v>0.15</v>
      </c>
      <c r="J336" s="333" t="s">
        <v>705</v>
      </c>
      <c r="K336" s="333" t="s">
        <v>705</v>
      </c>
      <c r="L336" s="333" t="s">
        <v>705</v>
      </c>
      <c r="M336" s="333" t="s">
        <v>705</v>
      </c>
      <c r="N336" s="333" t="s">
        <v>705</v>
      </c>
      <c r="O336" s="333" t="s">
        <v>705</v>
      </c>
      <c r="P336" s="333" t="s">
        <v>705</v>
      </c>
      <c r="Q336" s="333" t="s">
        <v>705</v>
      </c>
      <c r="R336" s="333" t="s">
        <v>705</v>
      </c>
      <c r="S336" s="333" t="s">
        <v>705</v>
      </c>
      <c r="T336" s="333" t="s">
        <v>705</v>
      </c>
      <c r="U336" s="333" t="s">
        <v>705</v>
      </c>
      <c r="V336" s="333" t="s">
        <v>705</v>
      </c>
      <c r="W336" s="333" t="s">
        <v>705</v>
      </c>
      <c r="X336" s="147"/>
      <c r="Y336" s="333" t="s">
        <v>705</v>
      </c>
      <c r="Z336" s="333" t="s">
        <v>705</v>
      </c>
      <c r="AA336" s="333" t="s">
        <v>705</v>
      </c>
      <c r="AB336" s="147">
        <v>1</v>
      </c>
      <c r="AC336" s="333" t="s">
        <v>705</v>
      </c>
      <c r="AD336" s="333" t="s">
        <v>705</v>
      </c>
      <c r="AE336" s="333" t="s">
        <v>705</v>
      </c>
      <c r="AF336" s="333" t="s">
        <v>705</v>
      </c>
      <c r="AG336" s="333" t="s">
        <v>705</v>
      </c>
      <c r="AH336" s="147">
        <f>(X336+AB336)</f>
        <v>1</v>
      </c>
      <c r="AI336" s="85">
        <v>0</v>
      </c>
      <c r="AJ336" s="148" t="s">
        <v>969</v>
      </c>
      <c r="AK336" s="276"/>
      <c r="AL336" s="270"/>
      <c r="AM336" s="88" t="s">
        <v>787</v>
      </c>
      <c r="AN336" s="88" t="s">
        <v>798</v>
      </c>
      <c r="AO336" s="88" t="s">
        <v>789</v>
      </c>
      <c r="AP336" s="89" t="s">
        <v>790</v>
      </c>
      <c r="AQ336" s="327"/>
    </row>
    <row r="337" spans="1:43" s="184" customFormat="1" ht="63" hidden="1" customHeight="1" x14ac:dyDescent="0.25">
      <c r="A337" s="177" t="s">
        <v>41</v>
      </c>
      <c r="B337" s="178" t="s">
        <v>437</v>
      </c>
      <c r="C337" s="178">
        <v>423</v>
      </c>
      <c r="D337" s="240" t="s">
        <v>795</v>
      </c>
      <c r="E337" s="241" t="s">
        <v>811</v>
      </c>
      <c r="F337" s="233">
        <v>44896</v>
      </c>
      <c r="G337" s="233">
        <v>44925</v>
      </c>
      <c r="H337" s="271"/>
      <c r="I337" s="249">
        <v>0.1</v>
      </c>
      <c r="J337" s="250" t="s">
        <v>705</v>
      </c>
      <c r="K337" s="250" t="s">
        <v>705</v>
      </c>
      <c r="L337" s="250" t="s">
        <v>705</v>
      </c>
      <c r="M337" s="250" t="s">
        <v>705</v>
      </c>
      <c r="N337" s="250" t="s">
        <v>705</v>
      </c>
      <c r="O337" s="250" t="s">
        <v>705</v>
      </c>
      <c r="P337" s="250" t="s">
        <v>705</v>
      </c>
      <c r="Q337" s="250" t="s">
        <v>705</v>
      </c>
      <c r="R337" s="250" t="s">
        <v>705</v>
      </c>
      <c r="S337" s="250" t="s">
        <v>705</v>
      </c>
      <c r="T337" s="250" t="s">
        <v>705</v>
      </c>
      <c r="U337" s="250" t="s">
        <v>705</v>
      </c>
      <c r="V337" s="250" t="s">
        <v>705</v>
      </c>
      <c r="W337" s="250" t="s">
        <v>705</v>
      </c>
      <c r="X337" s="250" t="s">
        <v>705</v>
      </c>
      <c r="Y337" s="250" t="s">
        <v>705</v>
      </c>
      <c r="Z337" s="250" t="s">
        <v>705</v>
      </c>
      <c r="AA337" s="250" t="s">
        <v>705</v>
      </c>
      <c r="AB337" s="250" t="s">
        <v>705</v>
      </c>
      <c r="AC337" s="250" t="s">
        <v>705</v>
      </c>
      <c r="AD337" s="250" t="s">
        <v>705</v>
      </c>
      <c r="AE337" s="250" t="s">
        <v>705</v>
      </c>
      <c r="AF337" s="249">
        <v>1</v>
      </c>
      <c r="AG337" s="250" t="s">
        <v>705</v>
      </c>
      <c r="AH337" s="249">
        <f>+AF337</f>
        <v>1</v>
      </c>
      <c r="AI337" s="170">
        <v>0</v>
      </c>
      <c r="AJ337" s="241" t="s">
        <v>812</v>
      </c>
      <c r="AK337" s="276"/>
      <c r="AL337" s="270"/>
      <c r="AM337" s="229" t="s">
        <v>787</v>
      </c>
      <c r="AN337" s="229" t="s">
        <v>798</v>
      </c>
      <c r="AO337" s="229" t="s">
        <v>789</v>
      </c>
      <c r="AP337" s="25" t="s">
        <v>790</v>
      </c>
      <c r="AQ337" s="185"/>
    </row>
    <row r="338" spans="1:43" s="184" customFormat="1" ht="71.25" hidden="1" x14ac:dyDescent="0.25">
      <c r="A338" s="177" t="s">
        <v>41</v>
      </c>
      <c r="B338" s="178" t="s">
        <v>437</v>
      </c>
      <c r="C338" s="178">
        <v>423</v>
      </c>
      <c r="D338" s="240" t="s">
        <v>795</v>
      </c>
      <c r="E338" s="241" t="s">
        <v>813</v>
      </c>
      <c r="F338" s="233">
        <v>44593</v>
      </c>
      <c r="G338" s="233">
        <v>44926</v>
      </c>
      <c r="H338" s="271"/>
      <c r="I338" s="249">
        <v>0.1</v>
      </c>
      <c r="J338" s="250" t="s">
        <v>705</v>
      </c>
      <c r="K338" s="250" t="s">
        <v>705</v>
      </c>
      <c r="L338" s="249">
        <v>0.09</v>
      </c>
      <c r="M338" s="250" t="s">
        <v>705</v>
      </c>
      <c r="N338" s="249">
        <v>0.09</v>
      </c>
      <c r="O338" s="250" t="s">
        <v>705</v>
      </c>
      <c r="P338" s="249">
        <v>0.09</v>
      </c>
      <c r="Q338" s="250" t="s">
        <v>705</v>
      </c>
      <c r="R338" s="249">
        <v>0.09</v>
      </c>
      <c r="S338" s="250" t="s">
        <v>705</v>
      </c>
      <c r="T338" s="249">
        <v>0.09</v>
      </c>
      <c r="U338" s="250" t="s">
        <v>705</v>
      </c>
      <c r="V338" s="249">
        <v>0.09</v>
      </c>
      <c r="W338" s="250" t="s">
        <v>705</v>
      </c>
      <c r="X338" s="249">
        <v>0.09</v>
      </c>
      <c r="Y338" s="250" t="s">
        <v>705</v>
      </c>
      <c r="Z338" s="249">
        <v>0.09</v>
      </c>
      <c r="AA338" s="250" t="s">
        <v>705</v>
      </c>
      <c r="AB338" s="249">
        <v>0.09</v>
      </c>
      <c r="AC338" s="250" t="s">
        <v>705</v>
      </c>
      <c r="AD338" s="249">
        <v>0.09</v>
      </c>
      <c r="AE338" s="250" t="s">
        <v>705</v>
      </c>
      <c r="AF338" s="249">
        <v>0.1</v>
      </c>
      <c r="AG338" s="250" t="s">
        <v>705</v>
      </c>
      <c r="AH338" s="249">
        <f>+L338+N338+P338+R338+T338+V338+X338+Z338+AB338+AD338+AF338</f>
        <v>0.99999999999999978</v>
      </c>
      <c r="AI338" s="170">
        <v>0</v>
      </c>
      <c r="AJ338" s="241" t="s">
        <v>814</v>
      </c>
      <c r="AK338" s="276"/>
      <c r="AL338" s="277"/>
      <c r="AM338" s="229" t="s">
        <v>787</v>
      </c>
      <c r="AN338" s="229" t="s">
        <v>798</v>
      </c>
      <c r="AO338" s="229" t="s">
        <v>789</v>
      </c>
      <c r="AP338" s="25" t="s">
        <v>790</v>
      </c>
      <c r="AQ338" s="185"/>
    </row>
    <row r="339" spans="1:43" s="184" customFormat="1" ht="73.5" hidden="1" customHeight="1" x14ac:dyDescent="0.25">
      <c r="A339" s="177" t="s">
        <v>41</v>
      </c>
      <c r="B339" s="178" t="s">
        <v>437</v>
      </c>
      <c r="C339" s="178">
        <v>423</v>
      </c>
      <c r="D339" s="241" t="s">
        <v>815</v>
      </c>
      <c r="E339" s="241" t="s">
        <v>816</v>
      </c>
      <c r="F339" s="233">
        <v>44682</v>
      </c>
      <c r="G339" s="233">
        <v>44773</v>
      </c>
      <c r="H339" s="249">
        <v>1</v>
      </c>
      <c r="I339" s="249">
        <v>0.2</v>
      </c>
      <c r="J339" s="250" t="s">
        <v>705</v>
      </c>
      <c r="K339" s="250" t="s">
        <v>705</v>
      </c>
      <c r="L339" s="250" t="s">
        <v>705</v>
      </c>
      <c r="M339" s="250" t="s">
        <v>705</v>
      </c>
      <c r="N339" s="250" t="s">
        <v>705</v>
      </c>
      <c r="O339" s="250" t="s">
        <v>705</v>
      </c>
      <c r="P339" s="250" t="s">
        <v>705</v>
      </c>
      <c r="Q339" s="250" t="s">
        <v>705</v>
      </c>
      <c r="R339" s="249">
        <v>0.2</v>
      </c>
      <c r="S339" s="250" t="s">
        <v>705</v>
      </c>
      <c r="T339" s="249">
        <v>0.5</v>
      </c>
      <c r="U339" s="250" t="s">
        <v>705</v>
      </c>
      <c r="V339" s="249">
        <v>0.3</v>
      </c>
      <c r="W339" s="250" t="s">
        <v>705</v>
      </c>
      <c r="X339" s="250" t="s">
        <v>705</v>
      </c>
      <c r="Y339" s="250" t="s">
        <v>705</v>
      </c>
      <c r="Z339" s="250" t="s">
        <v>705</v>
      </c>
      <c r="AA339" s="250" t="s">
        <v>705</v>
      </c>
      <c r="AB339" s="250" t="s">
        <v>705</v>
      </c>
      <c r="AC339" s="250" t="s">
        <v>705</v>
      </c>
      <c r="AD339" s="250" t="s">
        <v>705</v>
      </c>
      <c r="AE339" s="250" t="s">
        <v>705</v>
      </c>
      <c r="AF339" s="250" t="s">
        <v>705</v>
      </c>
      <c r="AG339" s="250" t="s">
        <v>705</v>
      </c>
      <c r="AH339" s="225">
        <f>+R339+T339+V339</f>
        <v>1</v>
      </c>
      <c r="AI339" s="170">
        <v>0</v>
      </c>
      <c r="AJ339" s="241" t="s">
        <v>817</v>
      </c>
      <c r="AK339" s="229" t="s">
        <v>82</v>
      </c>
      <c r="AL339" s="236" t="s">
        <v>82</v>
      </c>
      <c r="AM339" s="229" t="s">
        <v>787</v>
      </c>
      <c r="AN339" s="250" t="s">
        <v>788</v>
      </c>
      <c r="AO339" s="250" t="s">
        <v>789</v>
      </c>
      <c r="AP339" s="25" t="s">
        <v>790</v>
      </c>
      <c r="AQ339" s="185"/>
    </row>
    <row r="340" spans="1:43" s="184" customFormat="1" ht="103.5" hidden="1" customHeight="1" x14ac:dyDescent="0.25">
      <c r="A340" s="177" t="s">
        <v>41</v>
      </c>
      <c r="B340" s="178" t="s">
        <v>437</v>
      </c>
      <c r="C340" s="178">
        <v>424</v>
      </c>
      <c r="D340" s="230" t="s">
        <v>818</v>
      </c>
      <c r="E340" s="230" t="s">
        <v>819</v>
      </c>
      <c r="F340" s="169">
        <v>44593</v>
      </c>
      <c r="G340" s="169">
        <v>44895</v>
      </c>
      <c r="H340" s="271">
        <f>I340+I341+I342+I343+I344</f>
        <v>0.99999999999999989</v>
      </c>
      <c r="I340" s="225">
        <v>0.25</v>
      </c>
      <c r="J340" s="225"/>
      <c r="K340" s="225"/>
      <c r="L340" s="225">
        <v>0.1</v>
      </c>
      <c r="M340" s="225"/>
      <c r="N340" s="225">
        <v>0.1</v>
      </c>
      <c r="O340" s="225"/>
      <c r="P340" s="225">
        <v>0.1</v>
      </c>
      <c r="Q340" s="225"/>
      <c r="R340" s="225">
        <v>0.1</v>
      </c>
      <c r="S340" s="225"/>
      <c r="T340" s="225">
        <v>0.1</v>
      </c>
      <c r="U340" s="225"/>
      <c r="V340" s="225">
        <v>0.1</v>
      </c>
      <c r="W340" s="225"/>
      <c r="X340" s="225">
        <v>0.1</v>
      </c>
      <c r="Y340" s="225"/>
      <c r="Z340" s="225">
        <v>0.1</v>
      </c>
      <c r="AA340" s="225"/>
      <c r="AB340" s="225">
        <v>0.1</v>
      </c>
      <c r="AC340" s="225"/>
      <c r="AD340" s="225">
        <v>0.1</v>
      </c>
      <c r="AE340" s="225"/>
      <c r="AF340" s="225"/>
      <c r="AG340" s="225"/>
      <c r="AH340" s="225">
        <f>+J340+L340+N340+P340+R340+T340+V340+X340+Z340+AB340+AD340+AF340</f>
        <v>0.99999999999999989</v>
      </c>
      <c r="AI340" s="170">
        <f>+K340+M340+O340+Q340+S340+U340+W340+Y340+AA340+AC340+AE340+AG340</f>
        <v>0</v>
      </c>
      <c r="AJ340" s="230" t="s">
        <v>820</v>
      </c>
      <c r="AK340" s="276">
        <v>150</v>
      </c>
      <c r="AL340" s="269">
        <v>1499652000</v>
      </c>
      <c r="AM340" s="229" t="s">
        <v>651</v>
      </c>
      <c r="AN340" s="229" t="s">
        <v>652</v>
      </c>
      <c r="AO340" s="25" t="s">
        <v>653</v>
      </c>
      <c r="AP340" s="25" t="s">
        <v>416</v>
      </c>
      <c r="AQ340" s="185"/>
    </row>
    <row r="341" spans="1:43" s="184" customFormat="1" ht="103.5" hidden="1" customHeight="1" x14ac:dyDescent="0.25">
      <c r="A341" s="177" t="s">
        <v>41</v>
      </c>
      <c r="B341" s="178" t="s">
        <v>437</v>
      </c>
      <c r="C341" s="178">
        <v>424</v>
      </c>
      <c r="D341" s="230" t="s">
        <v>818</v>
      </c>
      <c r="E341" s="230" t="s">
        <v>821</v>
      </c>
      <c r="F341" s="169">
        <v>44621</v>
      </c>
      <c r="G341" s="169">
        <v>44925</v>
      </c>
      <c r="H341" s="271"/>
      <c r="I341" s="225">
        <v>0.25</v>
      </c>
      <c r="J341" s="225"/>
      <c r="K341" s="225"/>
      <c r="L341" s="225"/>
      <c r="M341" s="225"/>
      <c r="N341" s="225">
        <v>0.1</v>
      </c>
      <c r="O341" s="225"/>
      <c r="P341" s="225">
        <v>0.1</v>
      </c>
      <c r="Q341" s="225"/>
      <c r="R341" s="225">
        <v>0.1</v>
      </c>
      <c r="S341" s="225"/>
      <c r="T341" s="225">
        <v>0.1</v>
      </c>
      <c r="U341" s="225"/>
      <c r="V341" s="225">
        <v>0.1</v>
      </c>
      <c r="W341" s="225"/>
      <c r="X341" s="225">
        <v>0.1</v>
      </c>
      <c r="Y341" s="225"/>
      <c r="Z341" s="225">
        <v>0.1</v>
      </c>
      <c r="AA341" s="225"/>
      <c r="AB341" s="225">
        <v>0.1</v>
      </c>
      <c r="AC341" s="225"/>
      <c r="AD341" s="225">
        <v>0.1</v>
      </c>
      <c r="AE341" s="225"/>
      <c r="AF341" s="225">
        <v>0.1</v>
      </c>
      <c r="AG341" s="225"/>
      <c r="AH341" s="225">
        <f t="shared" ref="AH341:AI359" si="45">+J341+L341+N341+P341+R341+T341+V341+X341+Z341+AB341+AD341+AF341</f>
        <v>0.99999999999999989</v>
      </c>
      <c r="AI341" s="170">
        <f t="shared" si="45"/>
        <v>0</v>
      </c>
      <c r="AJ341" s="230" t="s">
        <v>822</v>
      </c>
      <c r="AK341" s="276"/>
      <c r="AL341" s="270"/>
      <c r="AM341" s="229" t="s">
        <v>651</v>
      </c>
      <c r="AN341" s="229" t="s">
        <v>652</v>
      </c>
      <c r="AO341" s="25" t="s">
        <v>653</v>
      </c>
      <c r="AP341" s="25" t="s">
        <v>416</v>
      </c>
      <c r="AQ341" s="185"/>
    </row>
    <row r="342" spans="1:43" s="184" customFormat="1" ht="128.25" hidden="1" x14ac:dyDescent="0.25">
      <c r="A342" s="177" t="s">
        <v>41</v>
      </c>
      <c r="B342" s="178" t="s">
        <v>437</v>
      </c>
      <c r="C342" s="178">
        <v>424</v>
      </c>
      <c r="D342" s="230" t="s">
        <v>818</v>
      </c>
      <c r="E342" s="230" t="s">
        <v>823</v>
      </c>
      <c r="F342" s="169">
        <v>44621</v>
      </c>
      <c r="G342" s="169">
        <v>44925</v>
      </c>
      <c r="H342" s="271"/>
      <c r="I342" s="225">
        <v>0.1</v>
      </c>
      <c r="J342" s="225"/>
      <c r="K342" s="225"/>
      <c r="L342" s="225"/>
      <c r="M342" s="225"/>
      <c r="N342" s="225">
        <v>0.1</v>
      </c>
      <c r="O342" s="225"/>
      <c r="P342" s="225">
        <v>0.1</v>
      </c>
      <c r="Q342" s="225"/>
      <c r="R342" s="225">
        <v>0.1</v>
      </c>
      <c r="S342" s="225"/>
      <c r="T342" s="225">
        <v>0.1</v>
      </c>
      <c r="U342" s="225"/>
      <c r="V342" s="225">
        <v>0.1</v>
      </c>
      <c r="W342" s="225"/>
      <c r="X342" s="225">
        <v>0.1</v>
      </c>
      <c r="Y342" s="225"/>
      <c r="Z342" s="225">
        <v>0.1</v>
      </c>
      <c r="AA342" s="225"/>
      <c r="AB342" s="225">
        <v>0.1</v>
      </c>
      <c r="AC342" s="225"/>
      <c r="AD342" s="225">
        <v>0.1</v>
      </c>
      <c r="AE342" s="225"/>
      <c r="AF342" s="225">
        <v>0.1</v>
      </c>
      <c r="AG342" s="225"/>
      <c r="AH342" s="225">
        <f t="shared" si="45"/>
        <v>0.99999999999999989</v>
      </c>
      <c r="AI342" s="170">
        <f t="shared" si="45"/>
        <v>0</v>
      </c>
      <c r="AJ342" s="230" t="s">
        <v>824</v>
      </c>
      <c r="AK342" s="276"/>
      <c r="AL342" s="270"/>
      <c r="AM342" s="229" t="s">
        <v>651</v>
      </c>
      <c r="AN342" s="229" t="s">
        <v>652</v>
      </c>
      <c r="AO342" s="25" t="s">
        <v>653</v>
      </c>
      <c r="AP342" s="25" t="s">
        <v>416</v>
      </c>
      <c r="AQ342" s="185"/>
    </row>
    <row r="343" spans="1:43" s="184" customFormat="1" ht="99.75" hidden="1" x14ac:dyDescent="0.25">
      <c r="A343" s="177" t="s">
        <v>41</v>
      </c>
      <c r="B343" s="178" t="s">
        <v>437</v>
      </c>
      <c r="C343" s="178">
        <v>424</v>
      </c>
      <c r="D343" s="230" t="s">
        <v>818</v>
      </c>
      <c r="E343" s="230" t="s">
        <v>825</v>
      </c>
      <c r="F343" s="169">
        <v>44593</v>
      </c>
      <c r="G343" s="169">
        <v>44925</v>
      </c>
      <c r="H343" s="271"/>
      <c r="I343" s="225">
        <v>0.3</v>
      </c>
      <c r="J343" s="225"/>
      <c r="K343" s="225"/>
      <c r="L343" s="225">
        <v>0.09</v>
      </c>
      <c r="M343" s="225"/>
      <c r="N343" s="225">
        <v>0.09</v>
      </c>
      <c r="O343" s="225"/>
      <c r="P343" s="225">
        <v>0.09</v>
      </c>
      <c r="Q343" s="225"/>
      <c r="R343" s="225">
        <v>0.09</v>
      </c>
      <c r="S343" s="225"/>
      <c r="T343" s="225">
        <v>0.09</v>
      </c>
      <c r="U343" s="225"/>
      <c r="V343" s="225">
        <v>0.09</v>
      </c>
      <c r="W343" s="225"/>
      <c r="X343" s="225">
        <v>0.09</v>
      </c>
      <c r="Y343" s="225"/>
      <c r="Z343" s="225">
        <v>0.09</v>
      </c>
      <c r="AA343" s="225"/>
      <c r="AB343" s="225">
        <v>0.09</v>
      </c>
      <c r="AC343" s="225"/>
      <c r="AD343" s="225">
        <v>0.1</v>
      </c>
      <c r="AE343" s="225"/>
      <c r="AF343" s="225">
        <v>0.09</v>
      </c>
      <c r="AG343" s="225"/>
      <c r="AH343" s="225">
        <f t="shared" si="45"/>
        <v>0.99999999999999978</v>
      </c>
      <c r="AI343" s="170">
        <f t="shared" si="45"/>
        <v>0</v>
      </c>
      <c r="AJ343" s="230" t="s">
        <v>826</v>
      </c>
      <c r="AK343" s="276"/>
      <c r="AL343" s="270"/>
      <c r="AM343" s="229" t="s">
        <v>651</v>
      </c>
      <c r="AN343" s="229" t="s">
        <v>652</v>
      </c>
      <c r="AO343" s="25" t="s">
        <v>653</v>
      </c>
      <c r="AP343" s="25" t="s">
        <v>416</v>
      </c>
      <c r="AQ343" s="185"/>
    </row>
    <row r="344" spans="1:43" s="184" customFormat="1" ht="57" hidden="1" x14ac:dyDescent="0.25">
      <c r="A344" s="177" t="s">
        <v>41</v>
      </c>
      <c r="B344" s="178" t="s">
        <v>437</v>
      </c>
      <c r="C344" s="178">
        <v>424</v>
      </c>
      <c r="D344" s="230" t="s">
        <v>818</v>
      </c>
      <c r="E344" s="230" t="s">
        <v>827</v>
      </c>
      <c r="F344" s="169">
        <v>44743</v>
      </c>
      <c r="G344" s="169">
        <v>44925</v>
      </c>
      <c r="H344" s="271"/>
      <c r="I344" s="225">
        <v>0.1</v>
      </c>
      <c r="J344" s="225"/>
      <c r="K344" s="225"/>
      <c r="L344" s="225"/>
      <c r="M344" s="225"/>
      <c r="N344" s="225"/>
      <c r="O344" s="225"/>
      <c r="P344" s="225"/>
      <c r="Q344" s="225"/>
      <c r="R344" s="225"/>
      <c r="S344" s="225"/>
      <c r="T344" s="225"/>
      <c r="U344" s="225"/>
      <c r="V344" s="225">
        <v>0.1</v>
      </c>
      <c r="W344" s="225"/>
      <c r="X344" s="225">
        <v>0.15</v>
      </c>
      <c r="Y344" s="225"/>
      <c r="Z344" s="225">
        <v>0.2</v>
      </c>
      <c r="AA344" s="225"/>
      <c r="AB344" s="225">
        <v>0.2</v>
      </c>
      <c r="AC344" s="225"/>
      <c r="AD344" s="225">
        <v>0.2</v>
      </c>
      <c r="AE344" s="225"/>
      <c r="AF344" s="225">
        <v>0.15</v>
      </c>
      <c r="AG344" s="225"/>
      <c r="AH344" s="225">
        <f t="shared" si="45"/>
        <v>1</v>
      </c>
      <c r="AI344" s="170">
        <f t="shared" si="45"/>
        <v>0</v>
      </c>
      <c r="AJ344" s="230" t="s">
        <v>828</v>
      </c>
      <c r="AK344" s="276"/>
      <c r="AL344" s="277"/>
      <c r="AM344" s="229" t="s">
        <v>651</v>
      </c>
      <c r="AN344" s="229" t="s">
        <v>652</v>
      </c>
      <c r="AO344" s="25" t="s">
        <v>653</v>
      </c>
      <c r="AP344" s="25" t="s">
        <v>416</v>
      </c>
      <c r="AQ344" s="185"/>
    </row>
    <row r="345" spans="1:43" s="184" customFormat="1" ht="78" hidden="1" customHeight="1" x14ac:dyDescent="0.25">
      <c r="A345" s="177" t="s">
        <v>41</v>
      </c>
      <c r="B345" s="178" t="s">
        <v>437</v>
      </c>
      <c r="C345" s="178">
        <v>424</v>
      </c>
      <c r="D345" s="230" t="s">
        <v>829</v>
      </c>
      <c r="E345" s="230" t="s">
        <v>830</v>
      </c>
      <c r="F345" s="169">
        <v>44682</v>
      </c>
      <c r="G345" s="169">
        <v>44895</v>
      </c>
      <c r="H345" s="264">
        <f>+I345++I346+I347+I348</f>
        <v>1</v>
      </c>
      <c r="I345" s="225">
        <v>0.2</v>
      </c>
      <c r="J345" s="225"/>
      <c r="K345" s="225"/>
      <c r="L345" s="225"/>
      <c r="M345" s="225"/>
      <c r="N345" s="225"/>
      <c r="O345" s="225"/>
      <c r="P345" s="225"/>
      <c r="Q345" s="225"/>
      <c r="R345" s="225">
        <v>0.5</v>
      </c>
      <c r="S345" s="225"/>
      <c r="T345" s="225"/>
      <c r="U345" s="225"/>
      <c r="V345" s="225"/>
      <c r="W345" s="225"/>
      <c r="X345" s="225"/>
      <c r="Y345" s="225"/>
      <c r="Z345" s="225"/>
      <c r="AA345" s="225"/>
      <c r="AB345" s="225"/>
      <c r="AC345" s="225"/>
      <c r="AD345" s="225">
        <v>0.5</v>
      </c>
      <c r="AE345" s="225"/>
      <c r="AF345" s="225"/>
      <c r="AG345" s="225"/>
      <c r="AH345" s="225">
        <f t="shared" si="45"/>
        <v>1</v>
      </c>
      <c r="AI345" s="170">
        <f t="shared" si="45"/>
        <v>0</v>
      </c>
      <c r="AJ345" s="230" t="s">
        <v>831</v>
      </c>
      <c r="AK345" s="236" t="s">
        <v>82</v>
      </c>
      <c r="AL345" s="236" t="s">
        <v>82</v>
      </c>
      <c r="AM345" s="229" t="s">
        <v>651</v>
      </c>
      <c r="AN345" s="229" t="s">
        <v>652</v>
      </c>
      <c r="AO345" s="25" t="s">
        <v>653</v>
      </c>
      <c r="AP345" s="25" t="s">
        <v>416</v>
      </c>
      <c r="AQ345" s="185"/>
    </row>
    <row r="346" spans="1:43" s="184" customFormat="1" ht="71.25" hidden="1" x14ac:dyDescent="0.25">
      <c r="A346" s="177" t="s">
        <v>41</v>
      </c>
      <c r="B346" s="178" t="s">
        <v>437</v>
      </c>
      <c r="C346" s="178">
        <v>424</v>
      </c>
      <c r="D346" s="230" t="s">
        <v>829</v>
      </c>
      <c r="E346" s="230" t="s">
        <v>1009</v>
      </c>
      <c r="F346" s="169">
        <v>44774</v>
      </c>
      <c r="G346" s="169">
        <v>44926</v>
      </c>
      <c r="H346" s="265"/>
      <c r="I346" s="225">
        <v>0.2</v>
      </c>
      <c r="J346" s="225"/>
      <c r="K346" s="225"/>
      <c r="L346" s="225"/>
      <c r="M346" s="225"/>
      <c r="N346" s="225"/>
      <c r="O346" s="225"/>
      <c r="P346" s="225"/>
      <c r="Q346" s="225"/>
      <c r="R346" s="225"/>
      <c r="S346" s="225"/>
      <c r="T346" s="225"/>
      <c r="U346" s="225"/>
      <c r="V346" s="225"/>
      <c r="W346" s="225"/>
      <c r="X346" s="225">
        <v>0.1</v>
      </c>
      <c r="Y346" s="225"/>
      <c r="Z346" s="225">
        <v>0.2</v>
      </c>
      <c r="AA346" s="225"/>
      <c r="AB346" s="225">
        <v>0.25</v>
      </c>
      <c r="AC346" s="225"/>
      <c r="AD346" s="225">
        <v>0.25</v>
      </c>
      <c r="AE346" s="225"/>
      <c r="AF346" s="225">
        <v>0.2</v>
      </c>
      <c r="AG346" s="225"/>
      <c r="AH346" s="225">
        <f>+J346+L346+N346+P346+R346+T346+V346+X346+Z346+AB346+AD346+AF346</f>
        <v>1</v>
      </c>
      <c r="AI346" s="170">
        <f>+K346+M346+O346+Q346+S346+U346+W346+Y346+AA346+AC346+AE346+AG346</f>
        <v>0</v>
      </c>
      <c r="AJ346" s="230" t="s">
        <v>648</v>
      </c>
      <c r="AK346" s="236" t="s">
        <v>82</v>
      </c>
      <c r="AL346" s="236" t="s">
        <v>82</v>
      </c>
      <c r="AM346" s="229" t="s">
        <v>651</v>
      </c>
      <c r="AN346" s="229" t="s">
        <v>652</v>
      </c>
      <c r="AO346" s="25" t="s">
        <v>653</v>
      </c>
      <c r="AP346" s="25" t="s">
        <v>416</v>
      </c>
      <c r="AQ346" s="185"/>
    </row>
    <row r="347" spans="1:43" s="184" customFormat="1" ht="78" hidden="1" customHeight="1" x14ac:dyDescent="0.25">
      <c r="A347" s="177" t="s">
        <v>41</v>
      </c>
      <c r="B347" s="178" t="s">
        <v>437</v>
      </c>
      <c r="C347" s="178">
        <v>424</v>
      </c>
      <c r="D347" s="230" t="s">
        <v>829</v>
      </c>
      <c r="E347" s="230" t="s">
        <v>832</v>
      </c>
      <c r="F347" s="169">
        <v>44593</v>
      </c>
      <c r="G347" s="169">
        <v>44895</v>
      </c>
      <c r="H347" s="265"/>
      <c r="I347" s="225">
        <v>0.4</v>
      </c>
      <c r="J347" s="225"/>
      <c r="K347" s="225"/>
      <c r="L347" s="225">
        <v>0.1</v>
      </c>
      <c r="M347" s="225"/>
      <c r="N347" s="225">
        <v>0.1</v>
      </c>
      <c r="O347" s="225"/>
      <c r="P347" s="225">
        <v>0.1</v>
      </c>
      <c r="Q347" s="225"/>
      <c r="R347" s="225">
        <v>0.1</v>
      </c>
      <c r="S347" s="225"/>
      <c r="T347" s="225">
        <v>0.1</v>
      </c>
      <c r="U347" s="225"/>
      <c r="V347" s="225">
        <v>0.1</v>
      </c>
      <c r="W347" s="225"/>
      <c r="X347" s="225">
        <v>0.1</v>
      </c>
      <c r="Y347" s="225"/>
      <c r="Z347" s="225">
        <v>0.1</v>
      </c>
      <c r="AA347" s="225"/>
      <c r="AB347" s="225">
        <v>0.1</v>
      </c>
      <c r="AC347" s="225"/>
      <c r="AD347" s="225">
        <v>0.1</v>
      </c>
      <c r="AE347" s="225"/>
      <c r="AF347" s="225"/>
      <c r="AG347" s="225"/>
      <c r="AH347" s="225">
        <f t="shared" si="45"/>
        <v>0.99999999999999989</v>
      </c>
      <c r="AI347" s="170">
        <f t="shared" si="45"/>
        <v>0</v>
      </c>
      <c r="AJ347" s="230" t="s">
        <v>833</v>
      </c>
      <c r="AK347" s="229" t="s">
        <v>82</v>
      </c>
      <c r="AL347" s="236" t="s">
        <v>82</v>
      </c>
      <c r="AM347" s="229" t="s">
        <v>651</v>
      </c>
      <c r="AN347" s="229" t="s">
        <v>652</v>
      </c>
      <c r="AO347" s="25" t="s">
        <v>653</v>
      </c>
      <c r="AP347" s="25" t="s">
        <v>416</v>
      </c>
      <c r="AQ347" s="185"/>
    </row>
    <row r="348" spans="1:43" s="184" customFormat="1" ht="59.25" hidden="1" customHeight="1" x14ac:dyDescent="0.25">
      <c r="A348" s="177" t="s">
        <v>41</v>
      </c>
      <c r="B348" s="178" t="s">
        <v>437</v>
      </c>
      <c r="C348" s="178">
        <v>424</v>
      </c>
      <c r="D348" s="230" t="s">
        <v>829</v>
      </c>
      <c r="E348" s="230" t="s">
        <v>571</v>
      </c>
      <c r="F348" s="169">
        <v>44713</v>
      </c>
      <c r="G348" s="169">
        <v>44742</v>
      </c>
      <c r="H348" s="266"/>
      <c r="I348" s="225">
        <v>0.2</v>
      </c>
      <c r="J348" s="225"/>
      <c r="K348" s="225"/>
      <c r="L348" s="225"/>
      <c r="M348" s="225"/>
      <c r="N348" s="225"/>
      <c r="O348" s="225"/>
      <c r="P348" s="225"/>
      <c r="Q348" s="225"/>
      <c r="R348" s="225"/>
      <c r="S348" s="225"/>
      <c r="T348" s="225">
        <v>1</v>
      </c>
      <c r="U348" s="225"/>
      <c r="V348" s="225"/>
      <c r="W348" s="225"/>
      <c r="X348" s="225"/>
      <c r="Y348" s="225"/>
      <c r="Z348" s="225"/>
      <c r="AA348" s="225"/>
      <c r="AB348" s="225"/>
      <c r="AC348" s="225"/>
      <c r="AD348" s="225"/>
      <c r="AE348" s="225"/>
      <c r="AF348" s="225"/>
      <c r="AG348" s="225"/>
      <c r="AH348" s="225">
        <f t="shared" si="45"/>
        <v>1</v>
      </c>
      <c r="AI348" s="170">
        <f t="shared" si="45"/>
        <v>0</v>
      </c>
      <c r="AJ348" s="230" t="s">
        <v>522</v>
      </c>
      <c r="AK348" s="229" t="s">
        <v>82</v>
      </c>
      <c r="AL348" s="236" t="s">
        <v>82</v>
      </c>
      <c r="AM348" s="229" t="s">
        <v>651</v>
      </c>
      <c r="AN348" s="229" t="s">
        <v>652</v>
      </c>
      <c r="AO348" s="25" t="s">
        <v>653</v>
      </c>
      <c r="AP348" s="25" t="s">
        <v>416</v>
      </c>
      <c r="AQ348" s="185"/>
    </row>
    <row r="349" spans="1:43" s="184" customFormat="1" ht="71.25" hidden="1" x14ac:dyDescent="0.25">
      <c r="A349" s="177" t="s">
        <v>411</v>
      </c>
      <c r="B349" s="178" t="s">
        <v>412</v>
      </c>
      <c r="C349" s="178">
        <v>329</v>
      </c>
      <c r="D349" s="230" t="s">
        <v>834</v>
      </c>
      <c r="E349" s="230" t="s">
        <v>835</v>
      </c>
      <c r="F349" s="169">
        <v>44564</v>
      </c>
      <c r="G349" s="169">
        <v>44620</v>
      </c>
      <c r="H349" s="264">
        <f>+I349+I350+I351+I352+I353+I355+I356+I357+I358</f>
        <v>1</v>
      </c>
      <c r="I349" s="225">
        <v>0.25</v>
      </c>
      <c r="J349" s="225">
        <v>0.4</v>
      </c>
      <c r="K349" s="225"/>
      <c r="L349" s="225">
        <v>0.6</v>
      </c>
      <c r="M349" s="225"/>
      <c r="N349" s="225"/>
      <c r="O349" s="225"/>
      <c r="P349" s="225"/>
      <c r="Q349" s="225"/>
      <c r="R349" s="225"/>
      <c r="S349" s="225"/>
      <c r="T349" s="225"/>
      <c r="U349" s="225"/>
      <c r="V349" s="225"/>
      <c r="W349" s="225"/>
      <c r="X349" s="225"/>
      <c r="Y349" s="225"/>
      <c r="Z349" s="225"/>
      <c r="AA349" s="225"/>
      <c r="AB349" s="225"/>
      <c r="AC349" s="225"/>
      <c r="AD349" s="225"/>
      <c r="AE349" s="225"/>
      <c r="AF349" s="225"/>
      <c r="AG349" s="225"/>
      <c r="AH349" s="225">
        <f t="shared" si="45"/>
        <v>1</v>
      </c>
      <c r="AI349" s="170">
        <f t="shared" si="45"/>
        <v>0</v>
      </c>
      <c r="AJ349" s="230" t="s">
        <v>836</v>
      </c>
      <c r="AK349" s="267">
        <v>105</v>
      </c>
      <c r="AL349" s="269">
        <v>2092450000</v>
      </c>
      <c r="AM349" s="229" t="s">
        <v>837</v>
      </c>
      <c r="AN349" s="229" t="s">
        <v>838</v>
      </c>
      <c r="AO349" s="25" t="s">
        <v>839</v>
      </c>
      <c r="AP349" s="25" t="s">
        <v>416</v>
      </c>
      <c r="AQ349" s="185"/>
    </row>
    <row r="350" spans="1:43" s="184" customFormat="1" ht="71.25" hidden="1" x14ac:dyDescent="0.25">
      <c r="A350" s="177" t="s">
        <v>411</v>
      </c>
      <c r="B350" s="178" t="s">
        <v>412</v>
      </c>
      <c r="C350" s="178">
        <v>329</v>
      </c>
      <c r="D350" s="230" t="s">
        <v>834</v>
      </c>
      <c r="E350" s="230" t="s">
        <v>840</v>
      </c>
      <c r="F350" s="169">
        <v>44621</v>
      </c>
      <c r="G350" s="169">
        <v>44681</v>
      </c>
      <c r="H350" s="265"/>
      <c r="I350" s="225">
        <v>0.2</v>
      </c>
      <c r="J350" s="225"/>
      <c r="K350" s="225"/>
      <c r="L350" s="225"/>
      <c r="M350" s="225"/>
      <c r="N350" s="225">
        <v>0.3</v>
      </c>
      <c r="O350" s="225"/>
      <c r="P350" s="225">
        <v>0.7</v>
      </c>
      <c r="Q350" s="225"/>
      <c r="R350" s="225"/>
      <c r="S350" s="225"/>
      <c r="T350" s="225"/>
      <c r="U350" s="225"/>
      <c r="V350" s="225"/>
      <c r="W350" s="225"/>
      <c r="X350" s="225"/>
      <c r="Y350" s="225"/>
      <c r="Z350" s="225"/>
      <c r="AA350" s="225"/>
      <c r="AB350" s="225"/>
      <c r="AC350" s="225"/>
      <c r="AD350" s="225"/>
      <c r="AE350" s="225"/>
      <c r="AF350" s="225"/>
      <c r="AG350" s="225"/>
      <c r="AH350" s="225">
        <f t="shared" si="45"/>
        <v>1</v>
      </c>
      <c r="AI350" s="170">
        <f t="shared" si="45"/>
        <v>0</v>
      </c>
      <c r="AJ350" s="230" t="s">
        <v>841</v>
      </c>
      <c r="AK350" s="268"/>
      <c r="AL350" s="270"/>
      <c r="AM350" s="229" t="s">
        <v>837</v>
      </c>
      <c r="AN350" s="229" t="s">
        <v>838</v>
      </c>
      <c r="AO350" s="25" t="s">
        <v>839</v>
      </c>
      <c r="AP350" s="25" t="s">
        <v>416</v>
      </c>
      <c r="AQ350" s="185"/>
    </row>
    <row r="351" spans="1:43" s="184" customFormat="1" ht="71.25" hidden="1" x14ac:dyDescent="0.25">
      <c r="A351" s="177" t="s">
        <v>411</v>
      </c>
      <c r="B351" s="178" t="s">
        <v>412</v>
      </c>
      <c r="C351" s="178">
        <v>329</v>
      </c>
      <c r="D351" s="230" t="s">
        <v>834</v>
      </c>
      <c r="E351" s="230" t="s">
        <v>842</v>
      </c>
      <c r="F351" s="169">
        <v>44743</v>
      </c>
      <c r="G351" s="169">
        <v>44925</v>
      </c>
      <c r="H351" s="265"/>
      <c r="I351" s="225">
        <v>0.1</v>
      </c>
      <c r="J351" s="225"/>
      <c r="K351" s="225"/>
      <c r="L351" s="225"/>
      <c r="M351" s="225"/>
      <c r="N351" s="225"/>
      <c r="O351" s="225"/>
      <c r="P351" s="225"/>
      <c r="Q351" s="225"/>
      <c r="R351" s="225"/>
      <c r="S351" s="225"/>
      <c r="T351" s="225"/>
      <c r="U351" s="225"/>
      <c r="V351" s="225">
        <v>0.1</v>
      </c>
      <c r="W351" s="225"/>
      <c r="X351" s="225">
        <v>0.1</v>
      </c>
      <c r="Y351" s="225"/>
      <c r="Z351" s="225">
        <v>0.2</v>
      </c>
      <c r="AA351" s="225"/>
      <c r="AB351" s="225">
        <v>0.25</v>
      </c>
      <c r="AC351" s="225"/>
      <c r="AD351" s="225">
        <v>0.25</v>
      </c>
      <c r="AE351" s="225"/>
      <c r="AF351" s="225">
        <v>0.1</v>
      </c>
      <c r="AG351" s="225"/>
      <c r="AH351" s="225">
        <f t="shared" si="45"/>
        <v>1</v>
      </c>
      <c r="AI351" s="170">
        <f t="shared" si="45"/>
        <v>0</v>
      </c>
      <c r="AJ351" s="230" t="s">
        <v>843</v>
      </c>
      <c r="AK351" s="268"/>
      <c r="AL351" s="270"/>
      <c r="AM351" s="229" t="s">
        <v>837</v>
      </c>
      <c r="AN351" s="229" t="s">
        <v>838</v>
      </c>
      <c r="AO351" s="25" t="s">
        <v>839</v>
      </c>
      <c r="AP351" s="25" t="s">
        <v>416</v>
      </c>
      <c r="AQ351" s="185"/>
    </row>
    <row r="352" spans="1:43" s="184" customFormat="1" ht="76.5" hidden="1" customHeight="1" x14ac:dyDescent="0.25">
      <c r="A352" s="177" t="s">
        <v>411</v>
      </c>
      <c r="B352" s="178" t="s">
        <v>412</v>
      </c>
      <c r="C352" s="178">
        <v>329</v>
      </c>
      <c r="D352" s="230" t="s">
        <v>834</v>
      </c>
      <c r="E352" s="230" t="s">
        <v>844</v>
      </c>
      <c r="F352" s="169">
        <v>44564</v>
      </c>
      <c r="G352" s="169">
        <v>44681</v>
      </c>
      <c r="H352" s="265"/>
      <c r="I352" s="225">
        <v>0.15</v>
      </c>
      <c r="J352" s="225">
        <v>0.1</v>
      </c>
      <c r="K352" s="225"/>
      <c r="L352" s="225">
        <v>0.3</v>
      </c>
      <c r="M352" s="225"/>
      <c r="N352" s="225">
        <v>0.4</v>
      </c>
      <c r="O352" s="225"/>
      <c r="P352" s="225">
        <v>0.2</v>
      </c>
      <c r="Q352" s="225"/>
      <c r="R352" s="225"/>
      <c r="S352" s="225"/>
      <c r="T352" s="225"/>
      <c r="U352" s="225"/>
      <c r="V352" s="225"/>
      <c r="W352" s="225"/>
      <c r="X352" s="225"/>
      <c r="Y352" s="225"/>
      <c r="Z352" s="225"/>
      <c r="AA352" s="225"/>
      <c r="AB352" s="225"/>
      <c r="AC352" s="225"/>
      <c r="AD352" s="225"/>
      <c r="AE352" s="225"/>
      <c r="AF352" s="225"/>
      <c r="AG352" s="225"/>
      <c r="AH352" s="225">
        <f t="shared" si="45"/>
        <v>1</v>
      </c>
      <c r="AI352" s="170">
        <f t="shared" si="45"/>
        <v>0</v>
      </c>
      <c r="AJ352" s="230" t="s">
        <v>845</v>
      </c>
      <c r="AK352" s="268"/>
      <c r="AL352" s="270"/>
      <c r="AM352" s="229" t="s">
        <v>837</v>
      </c>
      <c r="AN352" s="229" t="s">
        <v>838</v>
      </c>
      <c r="AO352" s="25" t="s">
        <v>839</v>
      </c>
      <c r="AP352" s="25" t="s">
        <v>416</v>
      </c>
      <c r="AQ352" s="185"/>
    </row>
    <row r="353" spans="1:43" s="184" customFormat="1" ht="69.75" hidden="1" customHeight="1" x14ac:dyDescent="0.25">
      <c r="A353" s="177" t="s">
        <v>411</v>
      </c>
      <c r="B353" s="178" t="s">
        <v>412</v>
      </c>
      <c r="C353" s="178">
        <v>329</v>
      </c>
      <c r="D353" s="230" t="s">
        <v>834</v>
      </c>
      <c r="E353" s="230" t="s">
        <v>846</v>
      </c>
      <c r="F353" s="169">
        <v>44621</v>
      </c>
      <c r="G353" s="169">
        <v>44681</v>
      </c>
      <c r="H353" s="265"/>
      <c r="I353" s="225">
        <v>0.1</v>
      </c>
      <c r="J353" s="225"/>
      <c r="K353" s="225"/>
      <c r="L353" s="225"/>
      <c r="M353" s="225"/>
      <c r="N353" s="225">
        <v>0.3</v>
      </c>
      <c r="O353" s="225"/>
      <c r="P353" s="225">
        <v>0.7</v>
      </c>
      <c r="Q353" s="225"/>
      <c r="R353" s="225"/>
      <c r="S353" s="225"/>
      <c r="T353" s="225"/>
      <c r="U353" s="225"/>
      <c r="V353" s="225"/>
      <c r="W353" s="225"/>
      <c r="X353" s="225"/>
      <c r="Y353" s="225"/>
      <c r="Z353" s="225"/>
      <c r="AA353" s="225"/>
      <c r="AB353" s="225"/>
      <c r="AC353" s="225"/>
      <c r="AD353" s="225"/>
      <c r="AE353" s="225"/>
      <c r="AF353" s="225"/>
      <c r="AG353" s="225"/>
      <c r="AH353" s="225">
        <f t="shared" si="45"/>
        <v>1</v>
      </c>
      <c r="AI353" s="170">
        <f t="shared" si="45"/>
        <v>0</v>
      </c>
      <c r="AJ353" s="230" t="s">
        <v>847</v>
      </c>
      <c r="AK353" s="268"/>
      <c r="AL353" s="270"/>
      <c r="AM353" s="229" t="s">
        <v>837</v>
      </c>
      <c r="AN353" s="229" t="s">
        <v>838</v>
      </c>
      <c r="AO353" s="25" t="s">
        <v>839</v>
      </c>
      <c r="AP353" s="25" t="s">
        <v>416</v>
      </c>
      <c r="AQ353" s="185"/>
    </row>
    <row r="354" spans="1:43" s="184" customFormat="1" ht="69.75" customHeight="1" x14ac:dyDescent="0.25">
      <c r="A354" s="69" t="s">
        <v>411</v>
      </c>
      <c r="B354" s="70" t="s">
        <v>412</v>
      </c>
      <c r="C354" s="70">
        <v>329</v>
      </c>
      <c r="D354" s="71" t="s">
        <v>834</v>
      </c>
      <c r="E354" s="71" t="s">
        <v>995</v>
      </c>
      <c r="F354" s="81">
        <v>44805</v>
      </c>
      <c r="G354" s="81">
        <v>44895</v>
      </c>
      <c r="H354" s="265"/>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f t="shared" si="45"/>
        <v>0</v>
      </c>
      <c r="AI354" s="77">
        <f t="shared" si="45"/>
        <v>0</v>
      </c>
      <c r="AJ354" s="71" t="s">
        <v>996</v>
      </c>
      <c r="AK354" s="268"/>
      <c r="AL354" s="270"/>
      <c r="AM354" s="78" t="s">
        <v>837</v>
      </c>
      <c r="AN354" s="78" t="s">
        <v>838</v>
      </c>
      <c r="AO354" s="79" t="s">
        <v>839</v>
      </c>
      <c r="AP354" s="79" t="s">
        <v>416</v>
      </c>
      <c r="AQ354" s="326" t="s">
        <v>1051</v>
      </c>
    </row>
    <row r="355" spans="1:43" s="184" customFormat="1" ht="69.75" customHeight="1" x14ac:dyDescent="0.25">
      <c r="A355" s="91" t="s">
        <v>411</v>
      </c>
      <c r="B355" s="87" t="s">
        <v>412</v>
      </c>
      <c r="C355" s="87">
        <v>329</v>
      </c>
      <c r="D355" s="92" t="s">
        <v>1050</v>
      </c>
      <c r="E355" s="92" t="s">
        <v>995</v>
      </c>
      <c r="F355" s="93">
        <v>44835</v>
      </c>
      <c r="G355" s="93">
        <v>44910</v>
      </c>
      <c r="H355" s="265"/>
      <c r="I355" s="76">
        <v>0.1</v>
      </c>
      <c r="J355" s="76"/>
      <c r="K355" s="76"/>
      <c r="L355" s="76"/>
      <c r="M355" s="76"/>
      <c r="N355" s="76"/>
      <c r="O355" s="76"/>
      <c r="P355" s="76"/>
      <c r="Q355" s="76"/>
      <c r="R355" s="76"/>
      <c r="S355" s="76"/>
      <c r="T355" s="76"/>
      <c r="U355" s="76"/>
      <c r="V355" s="76"/>
      <c r="W355" s="76"/>
      <c r="X355" s="76"/>
      <c r="Y355" s="76"/>
      <c r="Z355" s="76"/>
      <c r="AA355" s="76"/>
      <c r="AB355" s="76">
        <v>0.45</v>
      </c>
      <c r="AC355" s="76"/>
      <c r="AD355" s="76">
        <v>0.45</v>
      </c>
      <c r="AE355" s="76"/>
      <c r="AF355" s="76">
        <v>0.1</v>
      </c>
      <c r="AG355" s="76"/>
      <c r="AH355" s="76">
        <f t="shared" si="45"/>
        <v>1</v>
      </c>
      <c r="AI355" s="85">
        <f t="shared" ref="AI355" si="46">+K355+M355+O355+Q355+S355+U355+W355+Y355+AA355+AC355+AE355+AG355</f>
        <v>0</v>
      </c>
      <c r="AJ355" s="92" t="s">
        <v>996</v>
      </c>
      <c r="AK355" s="268"/>
      <c r="AL355" s="270"/>
      <c r="AM355" s="78" t="s">
        <v>837</v>
      </c>
      <c r="AN355" s="78" t="s">
        <v>838</v>
      </c>
      <c r="AO355" s="79" t="s">
        <v>839</v>
      </c>
      <c r="AP355" s="79" t="s">
        <v>416</v>
      </c>
      <c r="AQ355" s="327"/>
    </row>
    <row r="356" spans="1:43" s="184" customFormat="1" ht="69.75" hidden="1" customHeight="1" x14ac:dyDescent="0.25">
      <c r="A356" s="177" t="s">
        <v>411</v>
      </c>
      <c r="B356" s="178" t="s">
        <v>412</v>
      </c>
      <c r="C356" s="178">
        <v>329</v>
      </c>
      <c r="D356" s="230" t="s">
        <v>834</v>
      </c>
      <c r="E356" s="230" t="s">
        <v>846</v>
      </c>
      <c r="F356" s="169">
        <v>44621</v>
      </c>
      <c r="G356" s="169">
        <v>44681</v>
      </c>
      <c r="H356" s="265"/>
      <c r="I356" s="225">
        <v>0.05</v>
      </c>
      <c r="J356" s="225"/>
      <c r="K356" s="225"/>
      <c r="L356" s="225"/>
      <c r="M356" s="225"/>
      <c r="N356" s="225">
        <v>0.3</v>
      </c>
      <c r="O356" s="225"/>
      <c r="P356" s="225">
        <v>0.7</v>
      </c>
      <c r="Q356" s="225"/>
      <c r="R356" s="225"/>
      <c r="S356" s="225"/>
      <c r="T356" s="225"/>
      <c r="U356" s="225"/>
      <c r="V356" s="225"/>
      <c r="W356" s="225"/>
      <c r="X356" s="225"/>
      <c r="Y356" s="225"/>
      <c r="Z356" s="225"/>
      <c r="AA356" s="225"/>
      <c r="AB356" s="225"/>
      <c r="AC356" s="225"/>
      <c r="AD356" s="225"/>
      <c r="AE356" s="225"/>
      <c r="AF356" s="225"/>
      <c r="AG356" s="225"/>
      <c r="AH356" s="225">
        <f t="shared" ref="AH356" si="47">+J356+L356+N356+P356+R356+T356+V356+X356+Z356+AB356+AD356+AF356</f>
        <v>1</v>
      </c>
      <c r="AI356" s="170">
        <f t="shared" si="45"/>
        <v>0</v>
      </c>
      <c r="AJ356" s="230" t="s">
        <v>847</v>
      </c>
      <c r="AK356" s="268"/>
      <c r="AL356" s="270"/>
      <c r="AM356" s="229" t="s">
        <v>837</v>
      </c>
      <c r="AN356" s="229" t="s">
        <v>838</v>
      </c>
      <c r="AO356" s="25" t="s">
        <v>839</v>
      </c>
      <c r="AP356" s="25" t="s">
        <v>416</v>
      </c>
      <c r="AQ356" s="185"/>
    </row>
    <row r="357" spans="1:43" s="184" customFormat="1" ht="78.75" customHeight="1" x14ac:dyDescent="0.25">
      <c r="A357" s="69" t="s">
        <v>411</v>
      </c>
      <c r="B357" s="70" t="s">
        <v>412</v>
      </c>
      <c r="C357" s="70">
        <v>329</v>
      </c>
      <c r="D357" s="71" t="s">
        <v>834</v>
      </c>
      <c r="E357" s="71" t="s">
        <v>998</v>
      </c>
      <c r="F357" s="81">
        <v>44866</v>
      </c>
      <c r="G357" s="81">
        <v>44925</v>
      </c>
      <c r="H357" s="265"/>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f t="shared" si="45"/>
        <v>0</v>
      </c>
      <c r="AI357" s="77">
        <f t="shared" si="45"/>
        <v>0</v>
      </c>
      <c r="AJ357" s="71" t="s">
        <v>847</v>
      </c>
      <c r="AK357" s="336"/>
      <c r="AL357" s="262"/>
      <c r="AM357" s="78" t="s">
        <v>837</v>
      </c>
      <c r="AN357" s="78" t="s">
        <v>838</v>
      </c>
      <c r="AO357" s="79" t="s">
        <v>839</v>
      </c>
      <c r="AP357" s="79" t="s">
        <v>416</v>
      </c>
      <c r="AQ357" s="326" t="s">
        <v>1052</v>
      </c>
    </row>
    <row r="358" spans="1:43" s="184" customFormat="1" ht="78.75" customHeight="1" x14ac:dyDescent="0.25">
      <c r="A358" s="91" t="s">
        <v>411</v>
      </c>
      <c r="B358" s="87" t="s">
        <v>412</v>
      </c>
      <c r="C358" s="87">
        <v>329</v>
      </c>
      <c r="D358" s="92" t="s">
        <v>1050</v>
      </c>
      <c r="E358" s="92" t="s">
        <v>998</v>
      </c>
      <c r="F358" s="93">
        <v>44866</v>
      </c>
      <c r="G358" s="93">
        <v>44925</v>
      </c>
      <c r="H358" s="266"/>
      <c r="I358" s="76">
        <v>0.05</v>
      </c>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v>1</v>
      </c>
      <c r="AG358" s="76"/>
      <c r="AH358" s="76">
        <f>+J358+L358+N358+P358+R358+T358+V358+X358+Z358+AB358+AD358+AF358</f>
        <v>1</v>
      </c>
      <c r="AI358" s="85">
        <f t="shared" ref="AI358" si="48">+K358+M358+O358+Q358+S358+U358+W358+Y358+AA358+AC358+AE358+AG358</f>
        <v>0</v>
      </c>
      <c r="AJ358" s="92" t="s">
        <v>847</v>
      </c>
      <c r="AK358" s="337"/>
      <c r="AL358" s="338"/>
      <c r="AM358" s="88" t="s">
        <v>837</v>
      </c>
      <c r="AN358" s="88" t="s">
        <v>838</v>
      </c>
      <c r="AO358" s="89" t="s">
        <v>839</v>
      </c>
      <c r="AP358" s="89" t="s">
        <v>416</v>
      </c>
      <c r="AQ358" s="327"/>
    </row>
    <row r="359" spans="1:43" s="184" customFormat="1" ht="78.75" hidden="1" customHeight="1" x14ac:dyDescent="0.25">
      <c r="A359" s="177" t="s">
        <v>411</v>
      </c>
      <c r="B359" s="178" t="s">
        <v>412</v>
      </c>
      <c r="C359" s="178">
        <v>329</v>
      </c>
      <c r="D359" s="230" t="s">
        <v>848</v>
      </c>
      <c r="E359" s="230" t="s">
        <v>849</v>
      </c>
      <c r="F359" s="169">
        <v>44593</v>
      </c>
      <c r="G359" s="169">
        <v>44620</v>
      </c>
      <c r="H359" s="264">
        <f>SUM(I359:I368)</f>
        <v>0.99999999999999989</v>
      </c>
      <c r="I359" s="225">
        <v>0.1</v>
      </c>
      <c r="J359" s="251"/>
      <c r="K359" s="225"/>
      <c r="L359" s="225">
        <v>1</v>
      </c>
      <c r="M359" s="225"/>
      <c r="N359" s="225"/>
      <c r="O359" s="225"/>
      <c r="P359" s="225"/>
      <c r="Q359" s="225"/>
      <c r="R359" s="225"/>
      <c r="S359" s="225"/>
      <c r="T359" s="225"/>
      <c r="U359" s="225"/>
      <c r="V359" s="225"/>
      <c r="W359" s="225"/>
      <c r="X359" s="225"/>
      <c r="Y359" s="225"/>
      <c r="Z359" s="225"/>
      <c r="AA359" s="225"/>
      <c r="AB359" s="225"/>
      <c r="AC359" s="225"/>
      <c r="AD359" s="225"/>
      <c r="AE359" s="225"/>
      <c r="AF359" s="225"/>
      <c r="AG359" s="225"/>
      <c r="AH359" s="225" t="e">
        <f>+L359+#REF!+N359+P359+R359+T359+V359+X359+Z359+AB359+AD359+AF359</f>
        <v>#REF!</v>
      </c>
      <c r="AI359" s="170">
        <f t="shared" si="45"/>
        <v>0</v>
      </c>
      <c r="AJ359" s="230" t="s">
        <v>850</v>
      </c>
      <c r="AK359" s="236" t="s">
        <v>82</v>
      </c>
      <c r="AL359" s="236" t="s">
        <v>82</v>
      </c>
      <c r="AM359" s="229" t="s">
        <v>837</v>
      </c>
      <c r="AN359" s="229" t="s">
        <v>838</v>
      </c>
      <c r="AO359" s="25" t="s">
        <v>839</v>
      </c>
      <c r="AP359" s="25" t="s">
        <v>416</v>
      </c>
      <c r="AQ359" s="185"/>
    </row>
    <row r="360" spans="1:43" s="184" customFormat="1" ht="71.25" hidden="1" x14ac:dyDescent="0.25">
      <c r="A360" s="177" t="s">
        <v>411</v>
      </c>
      <c r="B360" s="178" t="s">
        <v>412</v>
      </c>
      <c r="C360" s="178">
        <v>329</v>
      </c>
      <c r="D360" s="230" t="s">
        <v>848</v>
      </c>
      <c r="E360" s="230" t="s">
        <v>851</v>
      </c>
      <c r="F360" s="169">
        <v>44652</v>
      </c>
      <c r="G360" s="169">
        <v>44804</v>
      </c>
      <c r="H360" s="265"/>
      <c r="I360" s="225">
        <v>0.1</v>
      </c>
      <c r="J360" s="225"/>
      <c r="K360" s="225"/>
      <c r="L360" s="225"/>
      <c r="M360" s="225"/>
      <c r="N360" s="225"/>
      <c r="O360" s="225"/>
      <c r="P360" s="225">
        <v>0.3</v>
      </c>
      <c r="Q360" s="225"/>
      <c r="R360" s="225">
        <v>0.7</v>
      </c>
      <c r="S360" s="225"/>
      <c r="T360" s="225"/>
      <c r="U360" s="225"/>
      <c r="V360" s="225"/>
      <c r="W360" s="225"/>
      <c r="X360" s="225"/>
      <c r="Y360" s="225"/>
      <c r="Z360" s="225"/>
      <c r="AA360" s="225"/>
      <c r="AB360" s="225"/>
      <c r="AC360" s="225"/>
      <c r="AD360" s="225"/>
      <c r="AE360" s="225"/>
      <c r="AF360" s="225"/>
      <c r="AG360" s="225"/>
      <c r="AH360" s="225">
        <f t="shared" ref="AH360:AI368" si="49">+J360+L360+N360+P360+R360+T360+V360+X360+Z360+AB360+AD360+AF360</f>
        <v>1</v>
      </c>
      <c r="AI360" s="170">
        <f t="shared" si="49"/>
        <v>0</v>
      </c>
      <c r="AJ360" s="230" t="s">
        <v>852</v>
      </c>
      <c r="AK360" s="236" t="s">
        <v>82</v>
      </c>
      <c r="AL360" s="236" t="s">
        <v>82</v>
      </c>
      <c r="AM360" s="229" t="s">
        <v>837</v>
      </c>
      <c r="AN360" s="229" t="s">
        <v>838</v>
      </c>
      <c r="AO360" s="25" t="s">
        <v>839</v>
      </c>
      <c r="AP360" s="25" t="s">
        <v>416</v>
      </c>
      <c r="AQ360" s="185"/>
    </row>
    <row r="361" spans="1:43" s="183" customFormat="1" ht="71.25" x14ac:dyDescent="0.25">
      <c r="A361" s="74" t="s">
        <v>411</v>
      </c>
      <c r="B361" s="80" t="s">
        <v>412</v>
      </c>
      <c r="C361" s="80">
        <v>329</v>
      </c>
      <c r="D361" s="71" t="s">
        <v>848</v>
      </c>
      <c r="E361" s="71" t="s">
        <v>853</v>
      </c>
      <c r="F361" s="81">
        <v>44775</v>
      </c>
      <c r="G361" s="81">
        <v>44819</v>
      </c>
      <c r="H361" s="265"/>
      <c r="I361" s="113">
        <v>0.05</v>
      </c>
      <c r="J361" s="68"/>
      <c r="K361" s="68"/>
      <c r="L361" s="68"/>
      <c r="M361" s="68"/>
      <c r="N361" s="68"/>
      <c r="O361" s="68"/>
      <c r="P361" s="68"/>
      <c r="Q361" s="68"/>
      <c r="R361" s="68"/>
      <c r="S361" s="68"/>
      <c r="T361" s="68"/>
      <c r="U361" s="68"/>
      <c r="V361" s="68"/>
      <c r="W361" s="68"/>
      <c r="X361" s="68">
        <v>0.5</v>
      </c>
      <c r="Y361" s="68"/>
      <c r="Z361" s="68">
        <v>0.5</v>
      </c>
      <c r="AA361" s="68"/>
      <c r="AB361" s="68"/>
      <c r="AC361" s="68"/>
      <c r="AD361" s="68"/>
      <c r="AE361" s="68"/>
      <c r="AF361" s="68"/>
      <c r="AG361" s="68"/>
      <c r="AH361" s="68">
        <f t="shared" si="49"/>
        <v>1</v>
      </c>
      <c r="AI361" s="77">
        <f t="shared" si="49"/>
        <v>0</v>
      </c>
      <c r="AJ361" s="71" t="s">
        <v>854</v>
      </c>
      <c r="AK361" s="80" t="s">
        <v>82</v>
      </c>
      <c r="AL361" s="80" t="s">
        <v>82</v>
      </c>
      <c r="AM361" s="78" t="s">
        <v>837</v>
      </c>
      <c r="AN361" s="78" t="s">
        <v>838</v>
      </c>
      <c r="AO361" s="79" t="s">
        <v>839</v>
      </c>
      <c r="AP361" s="79" t="s">
        <v>416</v>
      </c>
      <c r="AQ361" s="328" t="s">
        <v>1053</v>
      </c>
    </row>
    <row r="362" spans="1:43" s="183" customFormat="1" ht="71.25" x14ac:dyDescent="0.25">
      <c r="A362" s="74" t="s">
        <v>411</v>
      </c>
      <c r="B362" s="87" t="s">
        <v>412</v>
      </c>
      <c r="C362" s="87">
        <v>329</v>
      </c>
      <c r="D362" s="92" t="s">
        <v>848</v>
      </c>
      <c r="E362" s="92" t="s">
        <v>853</v>
      </c>
      <c r="F362" s="93">
        <v>44775</v>
      </c>
      <c r="G362" s="93">
        <v>44819</v>
      </c>
      <c r="H362" s="265"/>
      <c r="I362" s="339">
        <v>0.05</v>
      </c>
      <c r="J362" s="76"/>
      <c r="K362" s="76"/>
      <c r="L362" s="76"/>
      <c r="M362" s="76"/>
      <c r="N362" s="76"/>
      <c r="O362" s="76"/>
      <c r="P362" s="76"/>
      <c r="Q362" s="76"/>
      <c r="R362" s="76"/>
      <c r="S362" s="76"/>
      <c r="T362" s="76"/>
      <c r="U362" s="76"/>
      <c r="V362" s="76"/>
      <c r="W362" s="76"/>
      <c r="X362" s="76">
        <v>0.5</v>
      </c>
      <c r="Y362" s="76"/>
      <c r="Z362" s="76">
        <v>0.4</v>
      </c>
      <c r="AA362" s="76"/>
      <c r="AB362" s="76">
        <v>0.1</v>
      </c>
      <c r="AC362" s="76"/>
      <c r="AD362" s="76"/>
      <c r="AE362" s="76"/>
      <c r="AF362" s="76"/>
      <c r="AG362" s="76"/>
      <c r="AH362" s="76">
        <f t="shared" ref="AH362" si="50">+J362+L362+N362+P362+R362+T362+V362+X362+Z362+AB362+AD362+AF362</f>
        <v>1</v>
      </c>
      <c r="AI362" s="85">
        <f t="shared" ref="AI362" si="51">+K362+M362+O362+Q362+S362+U362+W362+Y362+AA362+AC362+AE362+AG362</f>
        <v>0</v>
      </c>
      <c r="AJ362" s="92" t="s">
        <v>854</v>
      </c>
      <c r="AK362" s="87" t="s">
        <v>82</v>
      </c>
      <c r="AL362" s="87" t="s">
        <v>82</v>
      </c>
      <c r="AM362" s="88" t="s">
        <v>837</v>
      </c>
      <c r="AN362" s="88" t="s">
        <v>838</v>
      </c>
      <c r="AO362" s="89" t="s">
        <v>839</v>
      </c>
      <c r="AP362" s="89" t="s">
        <v>416</v>
      </c>
      <c r="AQ362" s="329"/>
    </row>
    <row r="363" spans="1:43" s="184" customFormat="1" ht="71.25" hidden="1" x14ac:dyDescent="0.25">
      <c r="A363" s="177" t="s">
        <v>411</v>
      </c>
      <c r="B363" s="178" t="s">
        <v>412</v>
      </c>
      <c r="C363" s="178">
        <v>329</v>
      </c>
      <c r="D363" s="230" t="s">
        <v>848</v>
      </c>
      <c r="E363" s="230" t="s">
        <v>855</v>
      </c>
      <c r="F363" s="168">
        <v>44713</v>
      </c>
      <c r="G363" s="168">
        <v>44742</v>
      </c>
      <c r="H363" s="265"/>
      <c r="I363" s="235">
        <v>0.1</v>
      </c>
      <c r="J363" s="225"/>
      <c r="K363" s="225"/>
      <c r="L363" s="225"/>
      <c r="M363" s="225"/>
      <c r="N363" s="225"/>
      <c r="O363" s="225"/>
      <c r="P363" s="225"/>
      <c r="Q363" s="225"/>
      <c r="R363" s="225"/>
      <c r="S363" s="225"/>
      <c r="T363" s="225">
        <v>1</v>
      </c>
      <c r="U363" s="225"/>
      <c r="V363" s="225"/>
      <c r="W363" s="225"/>
      <c r="X363" s="225"/>
      <c r="Y363" s="225"/>
      <c r="Z363" s="225"/>
      <c r="AA363" s="225"/>
      <c r="AB363" s="225"/>
      <c r="AC363" s="225"/>
      <c r="AD363" s="225"/>
      <c r="AE363" s="225"/>
      <c r="AF363" s="225"/>
      <c r="AG363" s="225"/>
      <c r="AH363" s="225">
        <f t="shared" si="49"/>
        <v>1</v>
      </c>
      <c r="AI363" s="170">
        <f t="shared" si="49"/>
        <v>0</v>
      </c>
      <c r="AJ363" s="230" t="s">
        <v>522</v>
      </c>
      <c r="AK363" s="236" t="s">
        <v>82</v>
      </c>
      <c r="AL363" s="236" t="s">
        <v>82</v>
      </c>
      <c r="AM363" s="229" t="s">
        <v>837</v>
      </c>
      <c r="AN363" s="229" t="s">
        <v>838</v>
      </c>
      <c r="AO363" s="25" t="s">
        <v>839</v>
      </c>
      <c r="AP363" s="25" t="s">
        <v>416</v>
      </c>
      <c r="AQ363" s="185"/>
    </row>
    <row r="364" spans="1:43" s="183" customFormat="1" ht="71.25" hidden="1" x14ac:dyDescent="0.25">
      <c r="A364" s="167" t="s">
        <v>411</v>
      </c>
      <c r="B364" s="236" t="s">
        <v>412</v>
      </c>
      <c r="C364" s="236">
        <v>329</v>
      </c>
      <c r="D364" s="230" t="s">
        <v>848</v>
      </c>
      <c r="E364" s="230" t="s">
        <v>856</v>
      </c>
      <c r="F364" s="169">
        <v>44866</v>
      </c>
      <c r="G364" s="169">
        <v>44911</v>
      </c>
      <c r="H364" s="265"/>
      <c r="I364" s="225">
        <v>0.1</v>
      </c>
      <c r="J364" s="225"/>
      <c r="K364" s="225"/>
      <c r="L364" s="225"/>
      <c r="M364" s="225"/>
      <c r="N364" s="225"/>
      <c r="O364" s="225"/>
      <c r="P364" s="225"/>
      <c r="Q364" s="225"/>
      <c r="R364" s="225"/>
      <c r="S364" s="225"/>
      <c r="T364" s="225"/>
      <c r="U364" s="225"/>
      <c r="V364" s="225"/>
      <c r="W364" s="225"/>
      <c r="X364" s="225"/>
      <c r="Y364" s="225"/>
      <c r="Z364" s="225"/>
      <c r="AA364" s="225"/>
      <c r="AB364" s="225"/>
      <c r="AC364" s="225"/>
      <c r="AD364" s="225">
        <v>0.2</v>
      </c>
      <c r="AE364" s="225"/>
      <c r="AF364" s="225">
        <v>0.8</v>
      </c>
      <c r="AG364" s="225"/>
      <c r="AH364" s="225">
        <f t="shared" si="49"/>
        <v>1</v>
      </c>
      <c r="AI364" s="170">
        <f t="shared" si="49"/>
        <v>0</v>
      </c>
      <c r="AJ364" s="27" t="s">
        <v>857</v>
      </c>
      <c r="AK364" s="236" t="s">
        <v>82</v>
      </c>
      <c r="AL364" s="236" t="s">
        <v>82</v>
      </c>
      <c r="AM364" s="229" t="s">
        <v>837</v>
      </c>
      <c r="AN364" s="229" t="s">
        <v>838</v>
      </c>
      <c r="AO364" s="25" t="s">
        <v>839</v>
      </c>
      <c r="AP364" s="25" t="s">
        <v>416</v>
      </c>
      <c r="AQ364" s="263"/>
    </row>
    <row r="365" spans="1:43" s="184" customFormat="1" ht="81" hidden="1" customHeight="1" x14ac:dyDescent="0.25">
      <c r="A365" s="177" t="s">
        <v>411</v>
      </c>
      <c r="B365" s="178" t="s">
        <v>412</v>
      </c>
      <c r="C365" s="178">
        <v>329</v>
      </c>
      <c r="D365" s="230" t="s">
        <v>848</v>
      </c>
      <c r="E365" s="230" t="s">
        <v>858</v>
      </c>
      <c r="F365" s="168">
        <v>44562</v>
      </c>
      <c r="G365" s="168">
        <v>44925</v>
      </c>
      <c r="H365" s="265"/>
      <c r="I365" s="225">
        <v>0.2</v>
      </c>
      <c r="J365" s="225">
        <v>0.05</v>
      </c>
      <c r="K365" s="225"/>
      <c r="L365" s="225">
        <v>0.05</v>
      </c>
      <c r="M365" s="225"/>
      <c r="N365" s="225">
        <v>0.05</v>
      </c>
      <c r="O365" s="225"/>
      <c r="P365" s="225">
        <v>0.05</v>
      </c>
      <c r="Q365" s="225"/>
      <c r="R365" s="225">
        <v>0.1</v>
      </c>
      <c r="S365" s="225"/>
      <c r="T365" s="225">
        <v>0.1</v>
      </c>
      <c r="U365" s="225"/>
      <c r="V365" s="225">
        <v>0.1</v>
      </c>
      <c r="W365" s="225"/>
      <c r="X365" s="225">
        <v>0.1</v>
      </c>
      <c r="Y365" s="225"/>
      <c r="Z365" s="225">
        <v>0.1</v>
      </c>
      <c r="AA365" s="225"/>
      <c r="AB365" s="225">
        <v>0.1</v>
      </c>
      <c r="AC365" s="225"/>
      <c r="AD365" s="225">
        <v>0.1</v>
      </c>
      <c r="AE365" s="225"/>
      <c r="AF365" s="225">
        <v>0.1</v>
      </c>
      <c r="AG365" s="225"/>
      <c r="AH365" s="225">
        <f t="shared" si="49"/>
        <v>0.99999999999999989</v>
      </c>
      <c r="AI365" s="170">
        <f t="shared" si="49"/>
        <v>0</v>
      </c>
      <c r="AJ365" s="27" t="s">
        <v>859</v>
      </c>
      <c r="AK365" s="236" t="s">
        <v>82</v>
      </c>
      <c r="AL365" s="236" t="s">
        <v>82</v>
      </c>
      <c r="AM365" s="229" t="s">
        <v>837</v>
      </c>
      <c r="AN365" s="229" t="s">
        <v>838</v>
      </c>
      <c r="AO365" s="25" t="s">
        <v>839</v>
      </c>
      <c r="AP365" s="25" t="s">
        <v>416</v>
      </c>
      <c r="AQ365" s="185"/>
    </row>
    <row r="366" spans="1:43" s="75" customFormat="1" ht="81" customHeight="1" x14ac:dyDescent="0.25">
      <c r="A366" s="91" t="s">
        <v>411</v>
      </c>
      <c r="B366" s="87" t="s">
        <v>412</v>
      </c>
      <c r="C366" s="87">
        <v>329</v>
      </c>
      <c r="D366" s="92" t="s">
        <v>848</v>
      </c>
      <c r="E366" s="92" t="s">
        <v>1054</v>
      </c>
      <c r="F366" s="103">
        <v>44789</v>
      </c>
      <c r="G366" s="103">
        <v>44849</v>
      </c>
      <c r="H366" s="265"/>
      <c r="I366" s="76">
        <v>0.1</v>
      </c>
      <c r="J366" s="76"/>
      <c r="K366" s="76"/>
      <c r="L366" s="76"/>
      <c r="M366" s="76"/>
      <c r="N366" s="76"/>
      <c r="O366" s="76"/>
      <c r="P366" s="76"/>
      <c r="Q366" s="76"/>
      <c r="R366" s="76"/>
      <c r="S366" s="76"/>
      <c r="T366" s="76"/>
      <c r="U366" s="76"/>
      <c r="V366" s="76"/>
      <c r="W366" s="76"/>
      <c r="X366" s="76"/>
      <c r="Y366" s="76"/>
      <c r="Z366" s="76">
        <v>0.5</v>
      </c>
      <c r="AA366" s="76"/>
      <c r="AB366" s="76">
        <v>0.5</v>
      </c>
      <c r="AC366" s="76"/>
      <c r="AD366" s="76"/>
      <c r="AE366" s="76"/>
      <c r="AF366" s="76"/>
      <c r="AG366" s="76"/>
      <c r="AH366" s="76">
        <f t="shared" si="49"/>
        <v>1</v>
      </c>
      <c r="AI366" s="85">
        <f t="shared" si="49"/>
        <v>0</v>
      </c>
      <c r="AJ366" s="340" t="s">
        <v>1055</v>
      </c>
      <c r="AK366" s="87" t="s">
        <v>82</v>
      </c>
      <c r="AL366" s="87" t="s">
        <v>82</v>
      </c>
      <c r="AM366" s="88" t="s">
        <v>837</v>
      </c>
      <c r="AN366" s="88" t="s">
        <v>838</v>
      </c>
      <c r="AO366" s="89" t="s">
        <v>839</v>
      </c>
      <c r="AP366" s="89" t="s">
        <v>1056</v>
      </c>
      <c r="AQ366" s="91" t="s">
        <v>1057</v>
      </c>
    </row>
    <row r="367" spans="1:43" s="75" customFormat="1" ht="81" customHeight="1" x14ac:dyDescent="0.25">
      <c r="A367" s="91" t="s">
        <v>411</v>
      </c>
      <c r="B367" s="87" t="s">
        <v>412</v>
      </c>
      <c r="C367" s="87">
        <v>329</v>
      </c>
      <c r="D367" s="92" t="s">
        <v>848</v>
      </c>
      <c r="E367" s="92" t="s">
        <v>1058</v>
      </c>
      <c r="F367" s="103">
        <v>44824</v>
      </c>
      <c r="G367" s="103">
        <v>44895</v>
      </c>
      <c r="H367" s="265"/>
      <c r="I367" s="76">
        <v>0.1</v>
      </c>
      <c r="J367" s="76"/>
      <c r="K367" s="76"/>
      <c r="L367" s="76"/>
      <c r="M367" s="76"/>
      <c r="N367" s="76"/>
      <c r="O367" s="76"/>
      <c r="P367" s="76"/>
      <c r="Q367" s="76"/>
      <c r="R367" s="76"/>
      <c r="S367" s="76"/>
      <c r="T367" s="76"/>
      <c r="U367" s="76"/>
      <c r="V367" s="76"/>
      <c r="W367" s="76"/>
      <c r="X367" s="76"/>
      <c r="Y367" s="76"/>
      <c r="Z367" s="76">
        <v>0.2</v>
      </c>
      <c r="AA367" s="76"/>
      <c r="AB367" s="76">
        <v>0.4</v>
      </c>
      <c r="AC367" s="76"/>
      <c r="AD367" s="76">
        <v>0.4</v>
      </c>
      <c r="AE367" s="76"/>
      <c r="AF367" s="76"/>
      <c r="AG367" s="76"/>
      <c r="AH367" s="76">
        <f t="shared" si="49"/>
        <v>1</v>
      </c>
      <c r="AI367" s="85">
        <f t="shared" si="49"/>
        <v>0</v>
      </c>
      <c r="AJ367" s="340" t="s">
        <v>1059</v>
      </c>
      <c r="AK367" s="87" t="s">
        <v>82</v>
      </c>
      <c r="AL367" s="87" t="s">
        <v>82</v>
      </c>
      <c r="AM367" s="88" t="s">
        <v>837</v>
      </c>
      <c r="AN367" s="88" t="s">
        <v>838</v>
      </c>
      <c r="AO367" s="89" t="s">
        <v>839</v>
      </c>
      <c r="AP367" s="89" t="s">
        <v>1056</v>
      </c>
      <c r="AQ367" s="91" t="s">
        <v>1057</v>
      </c>
    </row>
    <row r="368" spans="1:43" s="75" customFormat="1" ht="105" customHeight="1" x14ac:dyDescent="0.25">
      <c r="A368" s="91" t="s">
        <v>411</v>
      </c>
      <c r="B368" s="87" t="s">
        <v>412</v>
      </c>
      <c r="C368" s="87">
        <v>329</v>
      </c>
      <c r="D368" s="92" t="s">
        <v>848</v>
      </c>
      <c r="E368" s="92" t="s">
        <v>1060</v>
      </c>
      <c r="F368" s="103">
        <v>44866</v>
      </c>
      <c r="G368" s="103">
        <v>44925</v>
      </c>
      <c r="H368" s="266"/>
      <c r="I368" s="76">
        <v>0.1</v>
      </c>
      <c r="J368" s="76"/>
      <c r="K368" s="76"/>
      <c r="L368" s="76"/>
      <c r="M368" s="76"/>
      <c r="N368" s="76"/>
      <c r="O368" s="76"/>
      <c r="P368" s="76"/>
      <c r="Q368" s="76"/>
      <c r="R368" s="76"/>
      <c r="S368" s="76"/>
      <c r="T368" s="76"/>
      <c r="U368" s="76"/>
      <c r="V368" s="76"/>
      <c r="W368" s="76"/>
      <c r="X368" s="76"/>
      <c r="Y368" s="76"/>
      <c r="Z368" s="76"/>
      <c r="AA368" s="76"/>
      <c r="AB368" s="76"/>
      <c r="AC368" s="76"/>
      <c r="AD368" s="76">
        <v>0.8</v>
      </c>
      <c r="AE368" s="76"/>
      <c r="AF368" s="76">
        <v>0.2</v>
      </c>
      <c r="AG368" s="76"/>
      <c r="AH368" s="76">
        <f t="shared" si="49"/>
        <v>1</v>
      </c>
      <c r="AI368" s="85">
        <f t="shared" si="49"/>
        <v>0</v>
      </c>
      <c r="AJ368" s="340" t="s">
        <v>1061</v>
      </c>
      <c r="AK368" s="87" t="s">
        <v>82</v>
      </c>
      <c r="AL368" s="87" t="s">
        <v>82</v>
      </c>
      <c r="AM368" s="88" t="s">
        <v>837</v>
      </c>
      <c r="AN368" s="88" t="s">
        <v>838</v>
      </c>
      <c r="AO368" s="89" t="s">
        <v>839</v>
      </c>
      <c r="AP368" s="89" t="s">
        <v>1056</v>
      </c>
      <c r="AQ368" s="91" t="s">
        <v>1057</v>
      </c>
    </row>
    <row r="369" spans="1:43" s="184" customFormat="1" ht="57" hidden="1" x14ac:dyDescent="0.25">
      <c r="A369" s="177" t="s">
        <v>41</v>
      </c>
      <c r="B369" s="178" t="s">
        <v>437</v>
      </c>
      <c r="C369" s="178">
        <v>424</v>
      </c>
      <c r="D369" s="230" t="s">
        <v>860</v>
      </c>
      <c r="E369" s="230" t="s">
        <v>861</v>
      </c>
      <c r="F369" s="169">
        <v>44593</v>
      </c>
      <c r="G369" s="169">
        <v>44926</v>
      </c>
      <c r="H369" s="272">
        <f>+I369+I370+I371+I372+I373+I374+I375+I376+I377+I378</f>
        <v>0.99999999999999989</v>
      </c>
      <c r="I369" s="225">
        <v>0.1</v>
      </c>
      <c r="J369" s="225"/>
      <c r="K369" s="225"/>
      <c r="L369" s="225">
        <v>0.08</v>
      </c>
      <c r="M369" s="225"/>
      <c r="N369" s="225">
        <v>0.08</v>
      </c>
      <c r="O369" s="225"/>
      <c r="P369" s="225">
        <v>0.1</v>
      </c>
      <c r="Q369" s="225"/>
      <c r="R369" s="225">
        <v>0.08</v>
      </c>
      <c r="S369" s="225"/>
      <c r="T369" s="225">
        <v>0.1</v>
      </c>
      <c r="U369" s="225"/>
      <c r="V369" s="225">
        <v>0.1</v>
      </c>
      <c r="W369" s="225"/>
      <c r="X369" s="225">
        <v>0.1</v>
      </c>
      <c r="Y369" s="225"/>
      <c r="Z369" s="225">
        <v>0.1</v>
      </c>
      <c r="AA369" s="225"/>
      <c r="AB369" s="225">
        <v>0.08</v>
      </c>
      <c r="AC369" s="225"/>
      <c r="AD369" s="225">
        <v>0.08</v>
      </c>
      <c r="AE369" s="225"/>
      <c r="AF369" s="225">
        <v>0.1</v>
      </c>
      <c r="AG369" s="225"/>
      <c r="AH369" s="222">
        <f>+J369+L369+N369+P369+R369+T369+V369+X369+Z369+AB369+AD369+AF369</f>
        <v>0.99999999999999989</v>
      </c>
      <c r="AI369" s="29">
        <v>0</v>
      </c>
      <c r="AJ369" s="30" t="s">
        <v>971</v>
      </c>
      <c r="AK369" s="236" t="s">
        <v>82</v>
      </c>
      <c r="AL369" s="236" t="s">
        <v>82</v>
      </c>
      <c r="AM369" s="31" t="s">
        <v>863</v>
      </c>
      <c r="AN369" s="31" t="s">
        <v>864</v>
      </c>
      <c r="AO369" s="31" t="s">
        <v>973</v>
      </c>
      <c r="AP369" s="25" t="s">
        <v>444</v>
      </c>
      <c r="AQ369" s="185"/>
    </row>
    <row r="370" spans="1:43" s="184" customFormat="1" ht="42.75" hidden="1" x14ac:dyDescent="0.25">
      <c r="A370" s="177" t="s">
        <v>41</v>
      </c>
      <c r="B370" s="178" t="s">
        <v>437</v>
      </c>
      <c r="C370" s="178">
        <v>424</v>
      </c>
      <c r="D370" s="230" t="s">
        <v>860</v>
      </c>
      <c r="E370" s="230" t="s">
        <v>866</v>
      </c>
      <c r="F370" s="169">
        <v>44593</v>
      </c>
      <c r="G370" s="169">
        <v>44926</v>
      </c>
      <c r="H370" s="272"/>
      <c r="I370" s="225">
        <v>0.1</v>
      </c>
      <c r="J370" s="225"/>
      <c r="K370" s="225"/>
      <c r="L370" s="225">
        <v>0.06</v>
      </c>
      <c r="M370" s="225"/>
      <c r="N370" s="225">
        <v>0.12</v>
      </c>
      <c r="O370" s="225"/>
      <c r="P370" s="225">
        <v>0.08</v>
      </c>
      <c r="Q370" s="225"/>
      <c r="R370" s="225">
        <v>0.08</v>
      </c>
      <c r="S370" s="225"/>
      <c r="T370" s="225">
        <v>0.12</v>
      </c>
      <c r="U370" s="225"/>
      <c r="V370" s="225">
        <v>0.08</v>
      </c>
      <c r="W370" s="225"/>
      <c r="X370" s="225">
        <v>0.08</v>
      </c>
      <c r="Y370" s="225"/>
      <c r="Z370" s="225">
        <v>0.08</v>
      </c>
      <c r="AA370" s="225"/>
      <c r="AB370" s="225">
        <v>0.08</v>
      </c>
      <c r="AC370" s="225"/>
      <c r="AD370" s="225">
        <v>0.12</v>
      </c>
      <c r="AE370" s="225"/>
      <c r="AF370" s="225">
        <v>0.1</v>
      </c>
      <c r="AG370" s="225"/>
      <c r="AH370" s="222">
        <f t="shared" ref="AH370:AH379" si="52">+J370+L370+N370+P370+R370+T370+V370+X370+Z370+AB370+AD370+AF370</f>
        <v>0.99999999999999989</v>
      </c>
      <c r="AI370" s="29">
        <v>0</v>
      </c>
      <c r="AJ370" s="30" t="s">
        <v>974</v>
      </c>
      <c r="AK370" s="236" t="s">
        <v>82</v>
      </c>
      <c r="AL370" s="236" t="s">
        <v>82</v>
      </c>
      <c r="AM370" s="31" t="s">
        <v>863</v>
      </c>
      <c r="AN370" s="31" t="s">
        <v>864</v>
      </c>
      <c r="AO370" s="31" t="s">
        <v>973</v>
      </c>
      <c r="AP370" s="25" t="s">
        <v>444</v>
      </c>
      <c r="AQ370" s="185"/>
    </row>
    <row r="371" spans="1:43" s="183" customFormat="1" ht="42.75" hidden="1" x14ac:dyDescent="0.25">
      <c r="A371" s="167" t="s">
        <v>41</v>
      </c>
      <c r="B371" s="236" t="s">
        <v>437</v>
      </c>
      <c r="C371" s="236">
        <v>424</v>
      </c>
      <c r="D371" s="230" t="s">
        <v>860</v>
      </c>
      <c r="E371" s="230" t="s">
        <v>868</v>
      </c>
      <c r="F371" s="169">
        <v>44743</v>
      </c>
      <c r="G371" s="169">
        <v>44895</v>
      </c>
      <c r="H371" s="272"/>
      <c r="I371" s="225">
        <v>0.1</v>
      </c>
      <c r="J371" s="225"/>
      <c r="K371" s="225"/>
      <c r="L371" s="225"/>
      <c r="M371" s="225"/>
      <c r="N371" s="225"/>
      <c r="O371" s="225"/>
      <c r="P371" s="225"/>
      <c r="Q371" s="225"/>
      <c r="R371" s="225"/>
      <c r="S371" s="225"/>
      <c r="T371" s="225"/>
      <c r="U371" s="225"/>
      <c r="V371" s="225">
        <v>0.2</v>
      </c>
      <c r="W371" s="225"/>
      <c r="X371" s="225">
        <v>0.2</v>
      </c>
      <c r="Y371" s="225"/>
      <c r="Z371" s="225">
        <v>0.2</v>
      </c>
      <c r="AA371" s="225"/>
      <c r="AB371" s="225">
        <v>0.2</v>
      </c>
      <c r="AC371" s="225"/>
      <c r="AD371" s="225">
        <v>0.2</v>
      </c>
      <c r="AE371" s="225"/>
      <c r="AF371" s="225"/>
      <c r="AG371" s="225"/>
      <c r="AH371" s="222">
        <f t="shared" si="52"/>
        <v>1</v>
      </c>
      <c r="AI371" s="29">
        <v>0</v>
      </c>
      <c r="AJ371" s="30" t="s">
        <v>869</v>
      </c>
      <c r="AK371" s="236" t="s">
        <v>82</v>
      </c>
      <c r="AL371" s="236" t="s">
        <v>82</v>
      </c>
      <c r="AM371" s="31" t="s">
        <v>863</v>
      </c>
      <c r="AN371" s="31" t="s">
        <v>864</v>
      </c>
      <c r="AO371" s="31" t="s">
        <v>973</v>
      </c>
      <c r="AP371" s="25" t="s">
        <v>444</v>
      </c>
      <c r="AQ371" s="263"/>
    </row>
    <row r="372" spans="1:43" s="184" customFormat="1" ht="54" hidden="1" customHeight="1" x14ac:dyDescent="0.25">
      <c r="A372" s="177" t="s">
        <v>41</v>
      </c>
      <c r="B372" s="178" t="s">
        <v>437</v>
      </c>
      <c r="C372" s="178">
        <v>424</v>
      </c>
      <c r="D372" s="230" t="s">
        <v>860</v>
      </c>
      <c r="E372" s="230" t="s">
        <v>870</v>
      </c>
      <c r="F372" s="169">
        <v>44593</v>
      </c>
      <c r="G372" s="169">
        <v>44742</v>
      </c>
      <c r="H372" s="272"/>
      <c r="I372" s="225">
        <v>0.1</v>
      </c>
      <c r="J372" s="225"/>
      <c r="K372" s="225"/>
      <c r="L372" s="225">
        <v>0.15</v>
      </c>
      <c r="M372" s="225"/>
      <c r="N372" s="225"/>
      <c r="O372" s="225"/>
      <c r="P372" s="225">
        <v>0.2</v>
      </c>
      <c r="Q372" s="225"/>
      <c r="R372" s="225">
        <v>0.3</v>
      </c>
      <c r="S372" s="225"/>
      <c r="T372" s="225">
        <v>0.35</v>
      </c>
      <c r="U372" s="225"/>
      <c r="V372" s="225"/>
      <c r="W372" s="225"/>
      <c r="X372" s="225"/>
      <c r="Y372" s="225"/>
      <c r="Z372" s="225"/>
      <c r="AA372" s="225"/>
      <c r="AB372" s="225"/>
      <c r="AC372" s="225"/>
      <c r="AD372" s="225"/>
      <c r="AE372" s="225"/>
      <c r="AF372" s="225"/>
      <c r="AG372" s="225"/>
      <c r="AH372" s="222">
        <f t="shared" si="52"/>
        <v>0.99999999999999989</v>
      </c>
      <c r="AI372" s="29">
        <v>0</v>
      </c>
      <c r="AJ372" s="30" t="s">
        <v>871</v>
      </c>
      <c r="AK372" s="236" t="s">
        <v>82</v>
      </c>
      <c r="AL372" s="236" t="s">
        <v>82</v>
      </c>
      <c r="AM372" s="31" t="s">
        <v>863</v>
      </c>
      <c r="AN372" s="31" t="s">
        <v>864</v>
      </c>
      <c r="AO372" s="31" t="s">
        <v>973</v>
      </c>
      <c r="AP372" s="25" t="s">
        <v>444</v>
      </c>
      <c r="AQ372" s="185"/>
    </row>
    <row r="373" spans="1:43" s="184" customFormat="1" ht="71.25" hidden="1" x14ac:dyDescent="0.25">
      <c r="A373" s="177" t="s">
        <v>41</v>
      </c>
      <c r="B373" s="178" t="s">
        <v>437</v>
      </c>
      <c r="C373" s="178">
        <v>424</v>
      </c>
      <c r="D373" s="230" t="s">
        <v>860</v>
      </c>
      <c r="E373" s="230" t="s">
        <v>872</v>
      </c>
      <c r="F373" s="169">
        <v>44593</v>
      </c>
      <c r="G373" s="169">
        <v>44895</v>
      </c>
      <c r="H373" s="272"/>
      <c r="I373" s="225">
        <v>0.1</v>
      </c>
      <c r="J373" s="225"/>
      <c r="K373" s="225"/>
      <c r="L373" s="225">
        <v>0.1</v>
      </c>
      <c r="M373" s="225"/>
      <c r="N373" s="225">
        <v>0.1</v>
      </c>
      <c r="O373" s="225"/>
      <c r="P373" s="225"/>
      <c r="Q373" s="225"/>
      <c r="R373" s="225">
        <v>0.2</v>
      </c>
      <c r="S373" s="225"/>
      <c r="T373" s="225"/>
      <c r="U373" s="225"/>
      <c r="V373" s="225">
        <v>0.2</v>
      </c>
      <c r="W373" s="225"/>
      <c r="X373" s="225"/>
      <c r="Y373" s="225"/>
      <c r="Z373" s="225">
        <v>0.2</v>
      </c>
      <c r="AA373" s="225"/>
      <c r="AB373" s="225"/>
      <c r="AC373" s="225"/>
      <c r="AD373" s="225">
        <v>0.2</v>
      </c>
      <c r="AE373" s="225"/>
      <c r="AF373" s="225"/>
      <c r="AG373" s="225"/>
      <c r="AH373" s="222">
        <f t="shared" si="52"/>
        <v>1</v>
      </c>
      <c r="AI373" s="29">
        <v>0</v>
      </c>
      <c r="AJ373" s="30" t="s">
        <v>1001</v>
      </c>
      <c r="AK373" s="236" t="s">
        <v>82</v>
      </c>
      <c r="AL373" s="236" t="s">
        <v>82</v>
      </c>
      <c r="AM373" s="31" t="s">
        <v>863</v>
      </c>
      <c r="AN373" s="31" t="s">
        <v>864</v>
      </c>
      <c r="AO373" s="31" t="s">
        <v>973</v>
      </c>
      <c r="AP373" s="25" t="s">
        <v>444</v>
      </c>
      <c r="AQ373" s="185"/>
    </row>
    <row r="374" spans="1:43" s="184" customFormat="1" ht="71.25" hidden="1" x14ac:dyDescent="0.25">
      <c r="A374" s="177" t="s">
        <v>41</v>
      </c>
      <c r="B374" s="178" t="s">
        <v>437</v>
      </c>
      <c r="C374" s="178">
        <v>424</v>
      </c>
      <c r="D374" s="230" t="s">
        <v>860</v>
      </c>
      <c r="E374" s="230" t="s">
        <v>874</v>
      </c>
      <c r="F374" s="169">
        <v>44593</v>
      </c>
      <c r="G374" s="169">
        <v>44925</v>
      </c>
      <c r="H374" s="272"/>
      <c r="I374" s="225">
        <v>0.1</v>
      </c>
      <c r="J374" s="225"/>
      <c r="K374" s="225"/>
      <c r="L374" s="225">
        <v>0.1</v>
      </c>
      <c r="M374" s="225"/>
      <c r="N374" s="225">
        <v>0.1</v>
      </c>
      <c r="O374" s="225"/>
      <c r="P374" s="225"/>
      <c r="Q374" s="225"/>
      <c r="R374" s="225">
        <v>0.2</v>
      </c>
      <c r="S374" s="225"/>
      <c r="T374" s="225"/>
      <c r="U374" s="225"/>
      <c r="V374" s="225">
        <v>0.2</v>
      </c>
      <c r="W374" s="225"/>
      <c r="X374" s="225"/>
      <c r="Y374" s="225"/>
      <c r="Z374" s="225"/>
      <c r="AA374" s="225"/>
      <c r="AB374" s="225">
        <v>0.1</v>
      </c>
      <c r="AC374" s="225"/>
      <c r="AD374" s="225"/>
      <c r="AE374" s="225"/>
      <c r="AF374" s="225">
        <v>0.3</v>
      </c>
      <c r="AG374" s="225"/>
      <c r="AH374" s="222">
        <f t="shared" si="52"/>
        <v>1</v>
      </c>
      <c r="AI374" s="29">
        <v>0</v>
      </c>
      <c r="AJ374" s="30" t="s">
        <v>875</v>
      </c>
      <c r="AK374" s="236" t="s">
        <v>82</v>
      </c>
      <c r="AL374" s="236" t="s">
        <v>82</v>
      </c>
      <c r="AM374" s="31" t="s">
        <v>863</v>
      </c>
      <c r="AN374" s="31" t="s">
        <v>864</v>
      </c>
      <c r="AO374" s="31" t="s">
        <v>973</v>
      </c>
      <c r="AP374" s="25" t="s">
        <v>444</v>
      </c>
      <c r="AQ374" s="185"/>
    </row>
    <row r="375" spans="1:43" s="184" customFormat="1" ht="42.75" hidden="1" customHeight="1" x14ac:dyDescent="0.25">
      <c r="A375" s="177" t="s">
        <v>41</v>
      </c>
      <c r="B375" s="178" t="s">
        <v>437</v>
      </c>
      <c r="C375" s="178">
        <v>424</v>
      </c>
      <c r="D375" s="230" t="s">
        <v>860</v>
      </c>
      <c r="E375" s="230" t="s">
        <v>876</v>
      </c>
      <c r="F375" s="169">
        <v>44593</v>
      </c>
      <c r="G375" s="169">
        <v>44895</v>
      </c>
      <c r="H375" s="272"/>
      <c r="I375" s="225">
        <v>0.1</v>
      </c>
      <c r="J375" s="225"/>
      <c r="K375" s="225"/>
      <c r="L375" s="225">
        <v>0.1</v>
      </c>
      <c r="M375" s="225"/>
      <c r="N375" s="225"/>
      <c r="O375" s="225"/>
      <c r="P375" s="225"/>
      <c r="Q375" s="225"/>
      <c r="R375" s="225">
        <v>0.2</v>
      </c>
      <c r="S375" s="225"/>
      <c r="T375" s="225">
        <v>0.2</v>
      </c>
      <c r="U375" s="225"/>
      <c r="V375" s="225"/>
      <c r="W375" s="225"/>
      <c r="X375" s="225"/>
      <c r="Y375" s="225"/>
      <c r="Z375" s="225"/>
      <c r="AA375" s="225"/>
      <c r="AB375" s="225">
        <v>0.3</v>
      </c>
      <c r="AC375" s="225"/>
      <c r="AD375" s="225">
        <v>0.2</v>
      </c>
      <c r="AE375" s="225"/>
      <c r="AF375" s="225"/>
      <c r="AG375" s="225"/>
      <c r="AH375" s="222">
        <f t="shared" si="52"/>
        <v>1</v>
      </c>
      <c r="AI375" s="29">
        <v>0</v>
      </c>
      <c r="AJ375" s="30" t="s">
        <v>877</v>
      </c>
      <c r="AK375" s="236" t="s">
        <v>82</v>
      </c>
      <c r="AL375" s="236" t="s">
        <v>82</v>
      </c>
      <c r="AM375" s="31" t="s">
        <v>863</v>
      </c>
      <c r="AN375" s="31" t="s">
        <v>864</v>
      </c>
      <c r="AO375" s="31" t="s">
        <v>973</v>
      </c>
      <c r="AP375" s="25" t="s">
        <v>444</v>
      </c>
      <c r="AQ375" s="185"/>
    </row>
    <row r="376" spans="1:43" s="184" customFormat="1" ht="68.25" hidden="1" customHeight="1" x14ac:dyDescent="0.25">
      <c r="A376" s="177" t="s">
        <v>41</v>
      </c>
      <c r="B376" s="178" t="s">
        <v>437</v>
      </c>
      <c r="C376" s="178">
        <v>424</v>
      </c>
      <c r="D376" s="230" t="s">
        <v>860</v>
      </c>
      <c r="E376" s="230" t="s">
        <v>878</v>
      </c>
      <c r="F376" s="169">
        <v>44593</v>
      </c>
      <c r="G376" s="169">
        <v>44926</v>
      </c>
      <c r="H376" s="272"/>
      <c r="I376" s="225">
        <v>0.1</v>
      </c>
      <c r="J376" s="225"/>
      <c r="K376" s="225"/>
      <c r="L376" s="225">
        <v>0.1</v>
      </c>
      <c r="M376" s="225"/>
      <c r="N376" s="225">
        <v>0.2</v>
      </c>
      <c r="O376" s="225"/>
      <c r="P376" s="225"/>
      <c r="Q376" s="225"/>
      <c r="R376" s="225">
        <v>0.15</v>
      </c>
      <c r="S376" s="225"/>
      <c r="T376" s="225"/>
      <c r="U376" s="225"/>
      <c r="V376" s="225"/>
      <c r="W376" s="225"/>
      <c r="X376" s="225"/>
      <c r="Y376" s="225"/>
      <c r="Z376" s="225">
        <v>0.25</v>
      </c>
      <c r="AA376" s="225"/>
      <c r="AB376" s="225"/>
      <c r="AC376" s="225"/>
      <c r="AD376" s="225"/>
      <c r="AE376" s="225"/>
      <c r="AF376" s="225">
        <v>0.3</v>
      </c>
      <c r="AG376" s="225"/>
      <c r="AH376" s="222">
        <f t="shared" si="52"/>
        <v>1</v>
      </c>
      <c r="AI376" s="29">
        <v>0</v>
      </c>
      <c r="AJ376" s="30" t="s">
        <v>879</v>
      </c>
      <c r="AK376" s="236" t="s">
        <v>82</v>
      </c>
      <c r="AL376" s="236" t="s">
        <v>82</v>
      </c>
      <c r="AM376" s="31" t="s">
        <v>863</v>
      </c>
      <c r="AN376" s="31" t="s">
        <v>864</v>
      </c>
      <c r="AO376" s="31" t="s">
        <v>973</v>
      </c>
      <c r="AP376" s="25" t="s">
        <v>444</v>
      </c>
      <c r="AQ376" s="185"/>
    </row>
    <row r="377" spans="1:43" s="184" customFormat="1" ht="56.25" hidden="1" customHeight="1" x14ac:dyDescent="0.25">
      <c r="A377" s="177" t="s">
        <v>41</v>
      </c>
      <c r="B377" s="178" t="s">
        <v>437</v>
      </c>
      <c r="C377" s="178">
        <v>424</v>
      </c>
      <c r="D377" s="230" t="s">
        <v>860</v>
      </c>
      <c r="E377" s="230" t="s">
        <v>880</v>
      </c>
      <c r="F377" s="169">
        <v>44593</v>
      </c>
      <c r="G377" s="169">
        <v>44926</v>
      </c>
      <c r="H377" s="272"/>
      <c r="I377" s="225">
        <v>0.1</v>
      </c>
      <c r="J377" s="225"/>
      <c r="K377" s="225"/>
      <c r="L377" s="225">
        <v>0.2</v>
      </c>
      <c r="M377" s="225"/>
      <c r="N377" s="225">
        <v>0.2</v>
      </c>
      <c r="O377" s="225"/>
      <c r="P377" s="225"/>
      <c r="Q377" s="225"/>
      <c r="R377" s="225"/>
      <c r="S377" s="225"/>
      <c r="T377" s="225"/>
      <c r="U377" s="225"/>
      <c r="V377" s="225">
        <v>0.4</v>
      </c>
      <c r="W377" s="225"/>
      <c r="X377" s="225"/>
      <c r="Y377" s="225"/>
      <c r="Z377" s="225"/>
      <c r="AA377" s="225"/>
      <c r="AB377" s="225"/>
      <c r="AC377" s="225"/>
      <c r="AD377" s="225"/>
      <c r="AE377" s="225"/>
      <c r="AF377" s="225">
        <v>0.2</v>
      </c>
      <c r="AG377" s="225"/>
      <c r="AH377" s="222">
        <f t="shared" si="52"/>
        <v>1</v>
      </c>
      <c r="AI377" s="29">
        <v>0</v>
      </c>
      <c r="AJ377" s="30" t="s">
        <v>881</v>
      </c>
      <c r="AK377" s="236" t="s">
        <v>82</v>
      </c>
      <c r="AL377" s="236" t="s">
        <v>82</v>
      </c>
      <c r="AM377" s="31" t="s">
        <v>863</v>
      </c>
      <c r="AN377" s="31" t="s">
        <v>864</v>
      </c>
      <c r="AO377" s="31" t="s">
        <v>973</v>
      </c>
      <c r="AP377" s="25" t="s">
        <v>444</v>
      </c>
      <c r="AQ377" s="185"/>
    </row>
    <row r="378" spans="1:43" s="184" customFormat="1" ht="55.5" hidden="1" customHeight="1" x14ac:dyDescent="0.25">
      <c r="A378" s="177" t="s">
        <v>41</v>
      </c>
      <c r="B378" s="178" t="s">
        <v>437</v>
      </c>
      <c r="C378" s="178">
        <v>424</v>
      </c>
      <c r="D378" s="230" t="s">
        <v>860</v>
      </c>
      <c r="E378" s="230" t="s">
        <v>571</v>
      </c>
      <c r="F378" s="169">
        <v>44713</v>
      </c>
      <c r="G378" s="169">
        <v>44742</v>
      </c>
      <c r="H378" s="272"/>
      <c r="I378" s="225">
        <v>0.1</v>
      </c>
      <c r="J378" s="225"/>
      <c r="K378" s="225"/>
      <c r="L378" s="225"/>
      <c r="M378" s="225"/>
      <c r="N378" s="225"/>
      <c r="O378" s="225"/>
      <c r="P378" s="225"/>
      <c r="Q378" s="225"/>
      <c r="R378" s="225"/>
      <c r="S378" s="225"/>
      <c r="T378" s="225">
        <v>1</v>
      </c>
      <c r="U378" s="225"/>
      <c r="V378" s="225"/>
      <c r="W378" s="225"/>
      <c r="X378" s="225"/>
      <c r="Y378" s="225"/>
      <c r="Z378" s="225"/>
      <c r="AA378" s="225"/>
      <c r="AB378" s="225"/>
      <c r="AC378" s="225"/>
      <c r="AD378" s="225"/>
      <c r="AE378" s="225"/>
      <c r="AF378" s="225"/>
      <c r="AG378" s="225"/>
      <c r="AH378" s="222">
        <f t="shared" si="52"/>
        <v>1</v>
      </c>
      <c r="AI378" s="29">
        <v>0</v>
      </c>
      <c r="AJ378" s="230" t="s">
        <v>522</v>
      </c>
      <c r="AK378" s="236" t="s">
        <v>82</v>
      </c>
      <c r="AL378" s="236" t="s">
        <v>82</v>
      </c>
      <c r="AM378" s="31" t="s">
        <v>863</v>
      </c>
      <c r="AN378" s="31" t="s">
        <v>864</v>
      </c>
      <c r="AO378" s="31" t="s">
        <v>973</v>
      </c>
      <c r="AP378" s="25" t="s">
        <v>444</v>
      </c>
      <c r="AQ378" s="185"/>
    </row>
    <row r="379" spans="1:43" s="184" customFormat="1" ht="123" hidden="1" customHeight="1" x14ac:dyDescent="0.25">
      <c r="A379" s="177" t="s">
        <v>41</v>
      </c>
      <c r="B379" s="178" t="s">
        <v>437</v>
      </c>
      <c r="C379" s="178">
        <v>424</v>
      </c>
      <c r="D379" s="230" t="s">
        <v>1002</v>
      </c>
      <c r="E379" s="230" t="s">
        <v>988</v>
      </c>
      <c r="F379" s="169">
        <v>44713</v>
      </c>
      <c r="G379" s="169">
        <v>44925</v>
      </c>
      <c r="H379" s="222">
        <f>+I379</f>
        <v>1</v>
      </c>
      <c r="I379" s="225">
        <v>1</v>
      </c>
      <c r="J379" s="225"/>
      <c r="K379" s="225"/>
      <c r="L379" s="225"/>
      <c r="M379" s="225"/>
      <c r="N379" s="225"/>
      <c r="O379" s="225"/>
      <c r="P379" s="225"/>
      <c r="Q379" s="225"/>
      <c r="R379" s="225"/>
      <c r="S379" s="225"/>
      <c r="T379" s="225">
        <v>0.1</v>
      </c>
      <c r="U379" s="225"/>
      <c r="V379" s="225">
        <v>0.15</v>
      </c>
      <c r="W379" s="225"/>
      <c r="X379" s="225">
        <v>0.15</v>
      </c>
      <c r="Y379" s="225"/>
      <c r="Z379" s="225">
        <v>0.15</v>
      </c>
      <c r="AA379" s="225"/>
      <c r="AB379" s="225">
        <v>0.15</v>
      </c>
      <c r="AC379" s="225"/>
      <c r="AD379" s="225">
        <v>0.15</v>
      </c>
      <c r="AE379" s="225"/>
      <c r="AF379" s="225">
        <v>0.15</v>
      </c>
      <c r="AG379" s="225"/>
      <c r="AH379" s="222">
        <f t="shared" si="52"/>
        <v>1</v>
      </c>
      <c r="AI379" s="29">
        <v>0</v>
      </c>
      <c r="AJ379" s="230" t="s">
        <v>989</v>
      </c>
      <c r="AK379" s="236" t="s">
        <v>82</v>
      </c>
      <c r="AL379" s="236" t="s">
        <v>82</v>
      </c>
      <c r="AM379" s="31" t="s">
        <v>990</v>
      </c>
      <c r="AN379" s="31" t="s">
        <v>991</v>
      </c>
      <c r="AO379" s="31" t="s">
        <v>992</v>
      </c>
      <c r="AP379" s="25" t="s">
        <v>993</v>
      </c>
      <c r="AQ379" s="185"/>
    </row>
    <row r="380" spans="1:43" x14ac:dyDescent="0.25">
      <c r="AL380" s="67"/>
    </row>
    <row r="385" spans="5:5" ht="15" x14ac:dyDescent="0.25">
      <c r="E385" s="39"/>
    </row>
  </sheetData>
  <autoFilter ref="A7:AQ379">
    <filterColumn colId="4">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0">
    <mergeCell ref="AQ354:AQ355"/>
    <mergeCell ref="AQ357:AQ358"/>
    <mergeCell ref="H349:H358"/>
    <mergeCell ref="AQ361:AQ362"/>
    <mergeCell ref="H359:H368"/>
    <mergeCell ref="AQ332:AQ333"/>
    <mergeCell ref="AQ335:AQ336"/>
    <mergeCell ref="AQ99:AQ100"/>
    <mergeCell ref="H92:H100"/>
    <mergeCell ref="AQ64:AQ65"/>
    <mergeCell ref="AQ260:AQ261"/>
    <mergeCell ref="AQ271:AQ272"/>
    <mergeCell ref="AQ280:AQ281"/>
    <mergeCell ref="AQ286:AQ287"/>
    <mergeCell ref="AQ289:AQ290"/>
    <mergeCell ref="H276:H290"/>
    <mergeCell ref="AQ294:AQ295"/>
    <mergeCell ref="AQ165:AQ166"/>
    <mergeCell ref="AQ172:AQ173"/>
    <mergeCell ref="AQ221:AQ222"/>
    <mergeCell ref="AQ232:AQ233"/>
    <mergeCell ref="AQ237:AQ238"/>
    <mergeCell ref="H231:H238"/>
    <mergeCell ref="AK231:AK238"/>
    <mergeCell ref="AL225:AL238"/>
    <mergeCell ref="AQ241:AQ242"/>
    <mergeCell ref="AQ111:AQ112"/>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8:AK91"/>
    <mergeCell ref="AL88:AL91"/>
    <mergeCell ref="D23:D25"/>
    <mergeCell ref="H23:H30"/>
    <mergeCell ref="H31:H53"/>
    <mergeCell ref="H54:H70"/>
    <mergeCell ref="H71:H75"/>
    <mergeCell ref="H76:H78"/>
    <mergeCell ref="H101:H110"/>
    <mergeCell ref="H111:H113"/>
    <mergeCell ref="H114:H123"/>
    <mergeCell ref="H124:H130"/>
    <mergeCell ref="H131:H142"/>
    <mergeCell ref="H143:H148"/>
    <mergeCell ref="H79:H84"/>
    <mergeCell ref="H85:H87"/>
    <mergeCell ref="H88:H91"/>
    <mergeCell ref="H175:H178"/>
    <mergeCell ref="AK175:AK178"/>
    <mergeCell ref="AL175:AL178"/>
    <mergeCell ref="H179:H183"/>
    <mergeCell ref="AK179:AK183"/>
    <mergeCell ref="AL179:AL183"/>
    <mergeCell ref="H150:H160"/>
    <mergeCell ref="AK150:AK160"/>
    <mergeCell ref="AL150:AL160"/>
    <mergeCell ref="H161:H167"/>
    <mergeCell ref="AK161:AK167"/>
    <mergeCell ref="AL161:AL174"/>
    <mergeCell ref="H168:H174"/>
    <mergeCell ref="AK168:AK174"/>
    <mergeCell ref="H184:H190"/>
    <mergeCell ref="H192:H196"/>
    <mergeCell ref="AK192:AK196"/>
    <mergeCell ref="AL192:AL196"/>
    <mergeCell ref="H199:H205"/>
    <mergeCell ref="AK199:AK205"/>
    <mergeCell ref="AL199:AL210"/>
    <mergeCell ref="H206:H210"/>
    <mergeCell ref="AK206:AK210"/>
    <mergeCell ref="H211:H220"/>
    <mergeCell ref="H221:H224"/>
    <mergeCell ref="AK221:AK224"/>
    <mergeCell ref="AL221:AL224"/>
    <mergeCell ref="H225:H230"/>
    <mergeCell ref="AK225:AK230"/>
    <mergeCell ref="H271:H275"/>
    <mergeCell ref="AK271:AK275"/>
    <mergeCell ref="AL271:AL308"/>
    <mergeCell ref="H291:H308"/>
    <mergeCell ref="AK291:AK292"/>
    <mergeCell ref="H240:H248"/>
    <mergeCell ref="AL250:AL257"/>
    <mergeCell ref="H251:H252"/>
    <mergeCell ref="H253:H257"/>
    <mergeCell ref="AK253:AK257"/>
    <mergeCell ref="H258:H262"/>
    <mergeCell ref="AK258:AK262"/>
    <mergeCell ref="AL258:AL262"/>
    <mergeCell ref="AQ7:AQ9"/>
    <mergeCell ref="H345:H348"/>
    <mergeCell ref="AK349:AK356"/>
    <mergeCell ref="AL349:AL356"/>
    <mergeCell ref="H369:H378"/>
    <mergeCell ref="AL325:AL327"/>
    <mergeCell ref="H328:H338"/>
    <mergeCell ref="AK328:AK338"/>
    <mergeCell ref="AL328:AL338"/>
    <mergeCell ref="H340:H344"/>
    <mergeCell ref="AK340:AK344"/>
    <mergeCell ref="AL340:AL344"/>
    <mergeCell ref="H309:H312"/>
    <mergeCell ref="H313:H315"/>
    <mergeCell ref="H316:H319"/>
    <mergeCell ref="H320:H323"/>
    <mergeCell ref="H325:H327"/>
    <mergeCell ref="AK325:AK327"/>
    <mergeCell ref="H264:H268"/>
    <mergeCell ref="AK264:AK268"/>
    <mergeCell ref="AL264:AL268"/>
    <mergeCell ref="H269:H270"/>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47:F65247 E65237:F65238"/>
    <dataValidation allowBlank="1" showInputMessage="1" showErrorMessage="1" prompt="Son los hitos o grandes actividades a ejecutar en el plan de acción y que se pueden medir en tiempo de ejecución, producto o entregables._x000a__x000a_Nota: formular en infinitivo" sqref="D65247 D65237:D65238"/>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5"/>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PAI 2022</vt:lpstr>
      <vt:lpstr>Modificación 1. CIGD 2</vt:lpstr>
      <vt:lpstr>Modificación 2. CIGD 3</vt:lpstr>
      <vt:lpstr>Modificación 3. CIGD 4</vt:lpstr>
      <vt:lpstr>Modificación 4. CIGD 5</vt:lpstr>
      <vt:lpstr>Modificación 5. CIGD 6</vt:lpstr>
      <vt:lpstr>Modificación 6 CIGD 7</vt:lpstr>
      <vt:lpstr>Modficación 7 CIGD 8</vt:lpstr>
      <vt:lpstr>'Modficación 7 CIGD 8'!Área_de_impresión</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'Modificación 6 CIGD 7'!Área_de_impresión</vt:lpstr>
      <vt:lpstr>'PAI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2022-09-05T21:25:44Z</dcterms:modified>
</cp:coreProperties>
</file>