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3256" windowHeight="13176"/>
  </bookViews>
  <sheets>
    <sheet name="PAI 2023" sheetId="1" r:id="rId1"/>
    <sheet name="Modificación 1. CIGD 2" sheetId="2" state="hidden" r:id="rId2"/>
    <sheet name="Modificación 2. CIGD 3" sheetId="3" state="hidden" r:id="rId3"/>
    <sheet name="Modificación 3. CIGD 4" sheetId="4" state="hidden" r:id="rId4"/>
  </sheets>
  <definedNames>
    <definedName name="_100.000_aportes_realizados_en_la_plataforma__Bogotá_Abierta">#REF!</definedName>
    <definedName name="_100__del_marco_de_gestión_de_TI___Arquitectura_empresarial_implementado">#REF!</definedName>
    <definedName name="_1013_Formación_para_una_participación_ciudadana_incidente_en_los_asuntos_públicos_de_la_ciudad.">#REF!</definedName>
    <definedName name="_1014_Fortalecimiento_a_las_organizaciones_para_la_participación_incidente_en_la_ciudad.">#REF!</definedName>
    <definedName name="_1080_Fortalecimiento_y_modernización_de_la_gestión_institucional">#REF!</definedName>
    <definedName name="_1088_Estrategias_para_la_modernización_de_las_Organizaciones_Comunales_en_el_Distrito_Capital.__1">#REF!</definedName>
    <definedName name="_1089_Promoción_para_una_participación_incidente_en_el_Distrito_Capital.">#REF!</definedName>
    <definedName name="_1193_Modernización_de_las_herramientas_tecnológicas_del_IDPAC.">#REF!</definedName>
    <definedName name="_20_de_puntos_de_participación_IDPAC_en_las_localidades.">#REF!</definedName>
    <definedName name="_xlnm._FilterDatabase" localSheetId="1" hidden="1">'Modificación 1. CIGD 2'!$A$9:$DL$9</definedName>
    <definedName name="_xlnm._FilterDatabase" localSheetId="2" hidden="1">'Modificación 2. CIGD 3'!$A$9:$DL$299</definedName>
    <definedName name="_xlnm._FilterDatabase" localSheetId="3" hidden="1">'Modificación 3. CIGD 4'!$A$9:$DL$9</definedName>
    <definedName name="_xlnm._FilterDatabase" localSheetId="0" hidden="1">'PAI 2023'!$A$9:$DL$9</definedName>
    <definedName name="_Llevar_a_un_100__la_implementación_de_las_leyes_1712_de_2014_y_1474_de_2011">#REF!</definedName>
    <definedName name="Acompañar_50acciones_de_participación_ciudadana_realizadas_por_organizaciones_de_Propiedad_horizontal.">#REF!</definedName>
    <definedName name="Acompañar_el_50__de_las_organizaciones_comunales_de_primer_grado_en_temas_relacionados_con_acción_comunal.">#REF!</definedName>
    <definedName name="Acompañar_técnicamente_100_instancias_de_participación_en_el_Distrito_Capital.">#REF!</definedName>
    <definedName name="Acompañar100__de_las_organizaciones_comunales_de_segundo_grado_en_temas_relacionados_con_acción_comunal">#REF!</definedName>
    <definedName name="Adecuar_en_un_100__las_redes_y_hardware_de_acuerdo_a_las_necesidades_del_IDPAC.">#REF!</definedName>
    <definedName name="_xlnm.Print_Area" localSheetId="1">'Modificación 1. CIGD 2'!$A$1:$AO$326</definedName>
    <definedName name="_xlnm.Print_Area" localSheetId="2">'Modificación 2. CIGD 3'!$A$1:$AP$299</definedName>
    <definedName name="_xlnm.Print_Area" localSheetId="3">'Modificación 3. CIGD 4'!$A$1:$AP$298</definedName>
    <definedName name="_xlnm.Print_Area" localSheetId="0">'PAI 2023'!$A$1:$AO$293</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#REF!</definedName>
    <definedName name="EA1_Adecuar_y_mantener_el_Sistema_Integrado_de_Gestión_del_IDPAC">#REF!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#REF!</definedName>
    <definedName name="Formar_10.000_ciudadanos_en_participación">#REF!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#REF!</definedName>
    <definedName name="Fortalecer_100__la_capacidad_operativa_en_los_procesos_estratégicos_y_de_apoyo">#REF!</definedName>
    <definedName name="Fortalecer_150_organizaciones_de_mujer_y_género_en_espacios_y_procesos_de_participación">#REF!</definedName>
    <definedName name="Fortalecer_150_organizaciones_étnicas_en_espacios_y_procesos_de_participación">#REF!</definedName>
    <definedName name="Fortalecer_50__organizaciones_sociales_de_población_con_discapacidad_en_espacios_y_procesos_de_participación">#REF!</definedName>
    <definedName name="Fortalecer_50_organizaciones_de_nuevas_expresiones_en_espacios_y_procesos_de_participación">#REF!</definedName>
    <definedName name="Fortalecer_los_19_Consejos_Locales_de_Propiedad_Horizontal_en_el_Distrito_Capital">#REF!</definedName>
    <definedName name="Generar_1_alianza_anual_con_entidad_pública_o_privada_para_el_fortalecimiento_de_las_JAC">#REF!</definedName>
    <definedName name="GM1_Modernizar_la_participación_en_el_Distrito_Capital">#REF!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#REF!</definedName>
    <definedName name="Incrementar_a_un_90__la_sostenibilidad_del_SIG_en_el_Gobierno_Distrital">#REF!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#REF!</definedName>
    <definedName name="Mejorar_las_herramientas_administrativas_del_IDPAC">#REF!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#REF!</definedName>
    <definedName name="Propiciar_64_espacios_de_transferencia_de_conocimiento_realizados_por_los_líderes_formados.">#REF!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#REF!</definedName>
    <definedName name="Registrar_40.000_ciudadanos_en_la_plataforma_Bogotá_Abierta">#REF!</definedName>
    <definedName name="RI1_Fortalecer_la_capacidad_operativa_del_IDPAC">#REF!</definedName>
    <definedName name="Sostener_en_un_100__el_Sistema_Integrado_de_Gestión___SIG">#REF!</definedName>
    <definedName name="Subdirección_de_Fortalecimiento_de_la_Organización_Social">#REF!</definedName>
    <definedName name="Subdirección_de_Promoción_de_la_Participación">#REF!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72" i="3" l="1"/>
  <c r="AH171" i="3"/>
  <c r="AH186" i="1" l="1"/>
  <c r="I158" i="1" l="1"/>
  <c r="AH163" i="4"/>
  <c r="AH221" i="1"/>
  <c r="AH192" i="4" l="1"/>
  <c r="I160" i="4"/>
  <c r="AH162" i="4"/>
  <c r="AH154" i="4"/>
  <c r="AH152" i="4"/>
  <c r="AH184" i="4"/>
  <c r="I293" i="4"/>
  <c r="AH292" i="4"/>
  <c r="AH291" i="4"/>
  <c r="AH290" i="4"/>
  <c r="AH289" i="4"/>
  <c r="AH288" i="4"/>
  <c r="AH287" i="4"/>
  <c r="AH286" i="4"/>
  <c r="AH285" i="4"/>
  <c r="I285" i="4"/>
  <c r="AH284" i="4"/>
  <c r="AH283" i="4"/>
  <c r="I283" i="4"/>
  <c r="AH282" i="4"/>
  <c r="AH281" i="4"/>
  <c r="AH280" i="4"/>
  <c r="AH279" i="4"/>
  <c r="AH278" i="4"/>
  <c r="AH277" i="4"/>
  <c r="AH276" i="4"/>
  <c r="AH275" i="4"/>
  <c r="AH274" i="4"/>
  <c r="AH273" i="4"/>
  <c r="AH272" i="4"/>
  <c r="AH271" i="4"/>
  <c r="AH270" i="4"/>
  <c r="AH269" i="4"/>
  <c r="I269" i="4"/>
  <c r="AH268" i="4"/>
  <c r="AH267" i="4"/>
  <c r="I267" i="4"/>
  <c r="AH266" i="4"/>
  <c r="AH265" i="4"/>
  <c r="AH264" i="4"/>
  <c r="AH263" i="4"/>
  <c r="AH262" i="4"/>
  <c r="AH261" i="4"/>
  <c r="AH260" i="4"/>
  <c r="AH259" i="4"/>
  <c r="AH258" i="4"/>
  <c r="AH257" i="4"/>
  <c r="AH255" i="4"/>
  <c r="AH254" i="4"/>
  <c r="AH253" i="4"/>
  <c r="AH252" i="4"/>
  <c r="AH251" i="4"/>
  <c r="AH250" i="4"/>
  <c r="AH249" i="4"/>
  <c r="I249" i="4"/>
  <c r="AH248" i="4"/>
  <c r="AH247" i="4"/>
  <c r="AH246" i="4"/>
  <c r="AH245" i="4"/>
  <c r="AH244" i="4"/>
  <c r="AH243" i="4"/>
  <c r="AH242" i="4"/>
  <c r="AH241" i="4"/>
  <c r="AH240" i="4"/>
  <c r="AH239" i="4"/>
  <c r="AH238" i="4"/>
  <c r="I238" i="4"/>
  <c r="AH237" i="4"/>
  <c r="AH236" i="4"/>
  <c r="AH235" i="4"/>
  <c r="AH234" i="4"/>
  <c r="AH233" i="4"/>
  <c r="AH232" i="4"/>
  <c r="AH231" i="4"/>
  <c r="AH230" i="4"/>
  <c r="AH229" i="4"/>
  <c r="AH228" i="4"/>
  <c r="I228" i="4"/>
  <c r="AH225" i="4"/>
  <c r="AF224" i="4"/>
  <c r="AD224" i="4"/>
  <c r="AB224" i="4"/>
  <c r="Z224" i="4"/>
  <c r="X224" i="4"/>
  <c r="V224" i="4"/>
  <c r="T224" i="4"/>
  <c r="R224" i="4"/>
  <c r="P224" i="4"/>
  <c r="N224" i="4"/>
  <c r="L224" i="4"/>
  <c r="J224" i="4"/>
  <c r="AH223" i="4"/>
  <c r="I223" i="4"/>
  <c r="AH222" i="4"/>
  <c r="AH221" i="4"/>
  <c r="AH220" i="4"/>
  <c r="AH219" i="4"/>
  <c r="AH218" i="4"/>
  <c r="AH217" i="4"/>
  <c r="AH216" i="4"/>
  <c r="I216" i="4"/>
  <c r="AH215" i="4"/>
  <c r="AH214" i="4"/>
  <c r="I214" i="4"/>
  <c r="AH213" i="4"/>
  <c r="AH212" i="4"/>
  <c r="AH211" i="4"/>
  <c r="AH210" i="4"/>
  <c r="AH209" i="4"/>
  <c r="AH208" i="4"/>
  <c r="AH207" i="4"/>
  <c r="AH206" i="4"/>
  <c r="AH205" i="4"/>
  <c r="AH204" i="4"/>
  <c r="AH203" i="4"/>
  <c r="AH202" i="4"/>
  <c r="AH201" i="4"/>
  <c r="I201" i="4"/>
  <c r="AH200" i="4"/>
  <c r="AH199" i="4"/>
  <c r="AH198" i="4"/>
  <c r="AH197" i="4"/>
  <c r="AH196" i="4"/>
  <c r="AH195" i="4"/>
  <c r="I195" i="4"/>
  <c r="AH194" i="4"/>
  <c r="I194" i="4"/>
  <c r="AH193" i="4"/>
  <c r="AH191" i="4"/>
  <c r="AH190" i="4"/>
  <c r="AH189" i="4"/>
  <c r="AH188" i="4"/>
  <c r="AH187" i="4"/>
  <c r="AH186" i="4"/>
  <c r="AH185" i="4"/>
  <c r="I185" i="4"/>
  <c r="AH183" i="4"/>
  <c r="AH182" i="4"/>
  <c r="AH181" i="4"/>
  <c r="AH180" i="4"/>
  <c r="I180" i="4"/>
  <c r="AH179" i="4"/>
  <c r="AH178" i="4"/>
  <c r="AH177" i="4"/>
  <c r="AH176" i="4"/>
  <c r="AH175" i="4"/>
  <c r="AH174" i="4"/>
  <c r="I174" i="4"/>
  <c r="AH172" i="4"/>
  <c r="AH170" i="4"/>
  <c r="I170" i="4"/>
  <c r="AH169" i="4"/>
  <c r="I169" i="4"/>
  <c r="AH168" i="4"/>
  <c r="AH167" i="4"/>
  <c r="AH166" i="4"/>
  <c r="AH165" i="4"/>
  <c r="AH164" i="4"/>
  <c r="I164" i="4"/>
  <c r="AH161" i="4"/>
  <c r="AH160" i="4"/>
  <c r="AH159" i="4"/>
  <c r="AH158" i="4"/>
  <c r="AH157" i="4"/>
  <c r="AH156" i="4"/>
  <c r="AH155" i="4"/>
  <c r="AH153" i="4"/>
  <c r="AH151" i="4"/>
  <c r="AH150" i="4"/>
  <c r="I150" i="4"/>
  <c r="AH148" i="4"/>
  <c r="AH147" i="4"/>
  <c r="I147" i="4"/>
  <c r="AH146" i="4"/>
  <c r="AH145" i="4"/>
  <c r="AH144" i="4"/>
  <c r="AH143" i="4"/>
  <c r="AH142" i="4"/>
  <c r="AH141" i="4"/>
  <c r="I141" i="4"/>
  <c r="AH140" i="4"/>
  <c r="AH139" i="4"/>
  <c r="AH138" i="4"/>
  <c r="AH137" i="4"/>
  <c r="AH136" i="4"/>
  <c r="AH135" i="4"/>
  <c r="AH134" i="4"/>
  <c r="AH133" i="4"/>
  <c r="AH132" i="4"/>
  <c r="I132" i="4"/>
  <c r="AH131" i="4"/>
  <c r="I131" i="4"/>
  <c r="AH130" i="4"/>
  <c r="I130" i="4"/>
  <c r="AH129" i="4"/>
  <c r="AH128" i="4"/>
  <c r="I128" i="4"/>
  <c r="AH127" i="4"/>
  <c r="AH126" i="4"/>
  <c r="AH125" i="4"/>
  <c r="AH124" i="4"/>
  <c r="AH123" i="4"/>
  <c r="AH122" i="4"/>
  <c r="AH120" i="4"/>
  <c r="I120" i="4"/>
  <c r="AH119" i="4"/>
  <c r="AH118" i="4"/>
  <c r="AH117" i="4"/>
  <c r="I117" i="4"/>
  <c r="AH116" i="4"/>
  <c r="AH115" i="4"/>
  <c r="AH114" i="4"/>
  <c r="AH113" i="4"/>
  <c r="AH112" i="4"/>
  <c r="AH111" i="4"/>
  <c r="I111" i="4"/>
  <c r="AH110" i="4"/>
  <c r="I110" i="4"/>
  <c r="AH109" i="4"/>
  <c r="AH108" i="4"/>
  <c r="AH107" i="4"/>
  <c r="AH106" i="4"/>
  <c r="I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I82" i="4"/>
  <c r="AH81" i="4"/>
  <c r="AH80" i="4"/>
  <c r="AH79" i="4"/>
  <c r="AH78" i="4"/>
  <c r="AH77" i="4"/>
  <c r="AH76" i="4"/>
  <c r="I76" i="4"/>
  <c r="AH75" i="4"/>
  <c r="AH74" i="4"/>
  <c r="AH73" i="4"/>
  <c r="AH72" i="4"/>
  <c r="AH71" i="4"/>
  <c r="AH70" i="4"/>
  <c r="I70" i="4"/>
  <c r="AH69" i="4"/>
  <c r="AH68" i="4"/>
  <c r="AH67" i="4"/>
  <c r="AH66" i="4"/>
  <c r="AH65" i="4"/>
  <c r="AH64" i="4"/>
  <c r="AH63" i="4"/>
  <c r="AH62" i="4"/>
  <c r="AH61" i="4"/>
  <c r="I61" i="4"/>
  <c r="AH60" i="4"/>
  <c r="AH59" i="4"/>
  <c r="I59" i="4"/>
  <c r="AH58" i="4"/>
  <c r="AH57" i="4"/>
  <c r="AH56" i="4"/>
  <c r="AH55" i="4"/>
  <c r="AH54" i="4"/>
  <c r="AH53" i="4"/>
  <c r="AH52" i="4"/>
  <c r="I52" i="4"/>
  <c r="AH50" i="4"/>
  <c r="AH49" i="4"/>
  <c r="I49" i="4"/>
  <c r="AH48" i="4"/>
  <c r="AH47" i="4"/>
  <c r="I47" i="4"/>
  <c r="AH46" i="4"/>
  <c r="AH45" i="4"/>
  <c r="AH44" i="4"/>
  <c r="AH43" i="4"/>
  <c r="AH42" i="4"/>
  <c r="I42" i="4"/>
  <c r="I41" i="4"/>
  <c r="AH40" i="4"/>
  <c r="AH39" i="4"/>
  <c r="AH38" i="4"/>
  <c r="I38" i="4"/>
  <c r="AH37" i="4"/>
  <c r="AH36" i="4"/>
  <c r="AH35" i="4"/>
  <c r="I35" i="4"/>
  <c r="AH34" i="4"/>
  <c r="AH33" i="4"/>
  <c r="AH32" i="4"/>
  <c r="AH31" i="4"/>
  <c r="I31" i="4"/>
  <c r="AH30" i="4"/>
  <c r="AH29" i="4"/>
  <c r="I29" i="4"/>
  <c r="AH28" i="4"/>
  <c r="AH27" i="4"/>
  <c r="I27" i="4"/>
  <c r="AH26" i="4"/>
  <c r="AH25" i="4"/>
  <c r="AH24" i="4"/>
  <c r="AH23" i="4"/>
  <c r="AH22" i="4"/>
  <c r="AH21" i="4"/>
  <c r="AH20" i="4"/>
  <c r="I20" i="4"/>
  <c r="AH19" i="4"/>
  <c r="AH18" i="4"/>
  <c r="AH17" i="4"/>
  <c r="I17" i="4"/>
  <c r="AH16" i="4"/>
  <c r="AH15" i="4"/>
  <c r="AH14" i="4"/>
  <c r="I14" i="4"/>
  <c r="AH13" i="4"/>
  <c r="AH12" i="4"/>
  <c r="AH11" i="4"/>
  <c r="AH10" i="4"/>
  <c r="I10" i="4"/>
  <c r="AH158" i="3"/>
  <c r="AH154" i="3"/>
  <c r="AH224" i="4" l="1"/>
  <c r="AH106" i="3"/>
  <c r="I107" i="3"/>
  <c r="AH107" i="3"/>
  <c r="I294" i="3"/>
  <c r="AH293" i="3"/>
  <c r="AH292" i="3"/>
  <c r="AH291" i="3"/>
  <c r="AH290" i="3"/>
  <c r="AH289" i="3"/>
  <c r="AH288" i="3"/>
  <c r="AH287" i="3"/>
  <c r="AH286" i="3"/>
  <c r="I286" i="3"/>
  <c r="AH285" i="3"/>
  <c r="AH284" i="3"/>
  <c r="I284" i="3"/>
  <c r="AH283" i="3"/>
  <c r="AH282" i="3"/>
  <c r="AH281" i="3"/>
  <c r="AH280" i="3"/>
  <c r="AH279" i="3"/>
  <c r="AH278" i="3"/>
  <c r="AH277" i="3"/>
  <c r="AH276" i="3"/>
  <c r="AH275" i="3"/>
  <c r="AH274" i="3"/>
  <c r="AH273" i="3"/>
  <c r="AH272" i="3"/>
  <c r="AH271" i="3"/>
  <c r="AH270" i="3"/>
  <c r="I270" i="3"/>
  <c r="AH269" i="3"/>
  <c r="AH268" i="3"/>
  <c r="I268" i="3"/>
  <c r="AH267" i="3"/>
  <c r="AH266" i="3"/>
  <c r="AH265" i="3"/>
  <c r="AH264" i="3"/>
  <c r="AH263" i="3"/>
  <c r="AH262" i="3"/>
  <c r="AH261" i="3"/>
  <c r="AH260" i="3"/>
  <c r="AH259" i="3"/>
  <c r="AH258" i="3"/>
  <c r="AH256" i="3"/>
  <c r="AH255" i="3"/>
  <c r="AH254" i="3"/>
  <c r="AH253" i="3"/>
  <c r="AH252" i="3"/>
  <c r="AH251" i="3"/>
  <c r="AH250" i="3"/>
  <c r="I250" i="3"/>
  <c r="AH249" i="3"/>
  <c r="AH248" i="3"/>
  <c r="AH247" i="3"/>
  <c r="AH246" i="3"/>
  <c r="AH245" i="3"/>
  <c r="AH244" i="3"/>
  <c r="AH243" i="3"/>
  <c r="AH242" i="3"/>
  <c r="AH241" i="3"/>
  <c r="AH240" i="3"/>
  <c r="AH239" i="3"/>
  <c r="I239" i="3"/>
  <c r="AH238" i="3"/>
  <c r="AH237" i="3"/>
  <c r="AH236" i="3"/>
  <c r="AH235" i="3"/>
  <c r="AH234" i="3"/>
  <c r="AH233" i="3"/>
  <c r="AH232" i="3"/>
  <c r="AH231" i="3"/>
  <c r="AH230" i="3"/>
  <c r="AH229" i="3"/>
  <c r="I229" i="3"/>
  <c r="AH226" i="3"/>
  <c r="AF225" i="3"/>
  <c r="AD225" i="3"/>
  <c r="AB225" i="3"/>
  <c r="Z225" i="3"/>
  <c r="X225" i="3"/>
  <c r="V225" i="3"/>
  <c r="T225" i="3"/>
  <c r="R225" i="3"/>
  <c r="P225" i="3"/>
  <c r="N225" i="3"/>
  <c r="L225" i="3"/>
  <c r="J225" i="3"/>
  <c r="AH224" i="3"/>
  <c r="I224" i="3"/>
  <c r="AH223" i="3"/>
  <c r="AH222" i="3"/>
  <c r="AH221" i="3"/>
  <c r="AH220" i="3"/>
  <c r="AH219" i="3"/>
  <c r="AH218" i="3"/>
  <c r="AH217" i="3"/>
  <c r="I217" i="3"/>
  <c r="AH216" i="3"/>
  <c r="AH215" i="3"/>
  <c r="I215" i="3"/>
  <c r="AH214" i="3"/>
  <c r="AH213" i="3"/>
  <c r="AH212" i="3"/>
  <c r="AH211" i="3"/>
  <c r="AH210" i="3"/>
  <c r="AH209" i="3"/>
  <c r="AH208" i="3"/>
  <c r="AH207" i="3"/>
  <c r="AH206" i="3"/>
  <c r="AH205" i="3"/>
  <c r="AH204" i="3"/>
  <c r="AH203" i="3"/>
  <c r="AH202" i="3"/>
  <c r="I202" i="3"/>
  <c r="AH201" i="3"/>
  <c r="AH200" i="3"/>
  <c r="AH199" i="3"/>
  <c r="AH198" i="3"/>
  <c r="AH197" i="3"/>
  <c r="AH196" i="3"/>
  <c r="I196" i="3"/>
  <c r="AH195" i="3"/>
  <c r="I195" i="3"/>
  <c r="AH194" i="3"/>
  <c r="AH193" i="3"/>
  <c r="AH192" i="3"/>
  <c r="AH191" i="3"/>
  <c r="AH190" i="3"/>
  <c r="AH189" i="3"/>
  <c r="AH188" i="3"/>
  <c r="AH187" i="3"/>
  <c r="I187" i="3"/>
  <c r="AH186" i="3"/>
  <c r="AH185" i="3"/>
  <c r="AH184" i="3"/>
  <c r="AH183" i="3"/>
  <c r="I183" i="3"/>
  <c r="AH182" i="3"/>
  <c r="AH181" i="3"/>
  <c r="AH180" i="3"/>
  <c r="AH179" i="3"/>
  <c r="AH178" i="3"/>
  <c r="AH177" i="3"/>
  <c r="I177" i="3"/>
  <c r="AH175" i="3"/>
  <c r="AH170" i="3"/>
  <c r="I170" i="3"/>
  <c r="AH169" i="3"/>
  <c r="I169" i="3"/>
  <c r="AH168" i="3"/>
  <c r="AH167" i="3"/>
  <c r="AH166" i="3"/>
  <c r="AH165" i="3"/>
  <c r="AH164" i="3"/>
  <c r="I164" i="3"/>
  <c r="AH163" i="3"/>
  <c r="AH162" i="3"/>
  <c r="I162" i="3"/>
  <c r="AH161" i="3"/>
  <c r="AH160" i="3"/>
  <c r="AH159" i="3"/>
  <c r="AH157" i="3"/>
  <c r="AH156" i="3"/>
  <c r="AH155" i="3"/>
  <c r="AH153" i="3"/>
  <c r="AH152" i="3"/>
  <c r="I152" i="3"/>
  <c r="AH150" i="3"/>
  <c r="AH149" i="3"/>
  <c r="I149" i="3"/>
  <c r="AH148" i="3"/>
  <c r="AH147" i="3"/>
  <c r="AH146" i="3"/>
  <c r="AH145" i="3"/>
  <c r="AH144" i="3"/>
  <c r="AH143" i="3"/>
  <c r="I143" i="3"/>
  <c r="AH142" i="3"/>
  <c r="AH141" i="3"/>
  <c r="AH140" i="3"/>
  <c r="AH139" i="3"/>
  <c r="AH138" i="3"/>
  <c r="AH137" i="3"/>
  <c r="AH136" i="3"/>
  <c r="AH135" i="3"/>
  <c r="AH134" i="3"/>
  <c r="I134" i="3"/>
  <c r="AH133" i="3"/>
  <c r="I133" i="3"/>
  <c r="AH132" i="3"/>
  <c r="I132" i="3"/>
  <c r="AH131" i="3"/>
  <c r="AH130" i="3"/>
  <c r="I130" i="3"/>
  <c r="AH129" i="3"/>
  <c r="AH128" i="3"/>
  <c r="AH127" i="3"/>
  <c r="AH126" i="3"/>
  <c r="AH125" i="3"/>
  <c r="AH124" i="3"/>
  <c r="AH122" i="3"/>
  <c r="I122" i="3"/>
  <c r="AH121" i="3"/>
  <c r="AH120" i="3"/>
  <c r="AH119" i="3"/>
  <c r="I119" i="3"/>
  <c r="AH118" i="3"/>
  <c r="AH117" i="3"/>
  <c r="AH116" i="3"/>
  <c r="AH115" i="3"/>
  <c r="AH114" i="3"/>
  <c r="AH113" i="3"/>
  <c r="AH112" i="3"/>
  <c r="I112" i="3"/>
  <c r="AH111" i="3"/>
  <c r="I111" i="3"/>
  <c r="AH110" i="3"/>
  <c r="AH109" i="3"/>
  <c r="AH108" i="3"/>
  <c r="AH105" i="3"/>
  <c r="AH104" i="3"/>
  <c r="AH103" i="3"/>
  <c r="AH102" i="3"/>
  <c r="AH101" i="3"/>
  <c r="AH100" i="3"/>
  <c r="AH99" i="3"/>
  <c r="AH98" i="3"/>
  <c r="AH97" i="3"/>
  <c r="AH96" i="3"/>
  <c r="AH95" i="3"/>
  <c r="AH94" i="3"/>
  <c r="AH93" i="3"/>
  <c r="AH92" i="3"/>
  <c r="AH91" i="3"/>
  <c r="AH90" i="3"/>
  <c r="AH89" i="3"/>
  <c r="AH88" i="3"/>
  <c r="AH87" i="3"/>
  <c r="AH86" i="3"/>
  <c r="AH85" i="3"/>
  <c r="AH84" i="3"/>
  <c r="AH83" i="3"/>
  <c r="AH82" i="3"/>
  <c r="I82" i="3"/>
  <c r="AH81" i="3"/>
  <c r="AH80" i="3"/>
  <c r="AH79" i="3"/>
  <c r="AH78" i="3"/>
  <c r="AH77" i="3"/>
  <c r="AH76" i="3"/>
  <c r="I76" i="3"/>
  <c r="AH75" i="3"/>
  <c r="AH74" i="3"/>
  <c r="AH73" i="3"/>
  <c r="AH72" i="3"/>
  <c r="AH71" i="3"/>
  <c r="AH70" i="3"/>
  <c r="I70" i="3"/>
  <c r="AH69" i="3"/>
  <c r="AH68" i="3"/>
  <c r="AH67" i="3"/>
  <c r="AH66" i="3"/>
  <c r="AH65" i="3"/>
  <c r="AH64" i="3"/>
  <c r="AH63" i="3"/>
  <c r="AH62" i="3"/>
  <c r="AH61" i="3"/>
  <c r="I61" i="3"/>
  <c r="AH60" i="3"/>
  <c r="AH59" i="3"/>
  <c r="I59" i="3"/>
  <c r="AH58" i="3"/>
  <c r="AH57" i="3"/>
  <c r="AH56" i="3"/>
  <c r="AH55" i="3"/>
  <c r="AH54" i="3"/>
  <c r="AH53" i="3"/>
  <c r="AH52" i="3"/>
  <c r="I52" i="3"/>
  <c r="AH50" i="3"/>
  <c r="AH49" i="3"/>
  <c r="I49" i="3"/>
  <c r="AH48" i="3"/>
  <c r="AH47" i="3"/>
  <c r="I47" i="3"/>
  <c r="AH46" i="3"/>
  <c r="AH45" i="3"/>
  <c r="AH44" i="3"/>
  <c r="AH43" i="3"/>
  <c r="AH42" i="3"/>
  <c r="I42" i="3"/>
  <c r="I41" i="3"/>
  <c r="AH40" i="3"/>
  <c r="AH39" i="3"/>
  <c r="AH38" i="3"/>
  <c r="I38" i="3"/>
  <c r="AH37" i="3"/>
  <c r="AH36" i="3"/>
  <c r="AH35" i="3"/>
  <c r="I35" i="3"/>
  <c r="AH34" i="3"/>
  <c r="AH33" i="3"/>
  <c r="AH32" i="3"/>
  <c r="AH31" i="3"/>
  <c r="I31" i="3"/>
  <c r="AH30" i="3"/>
  <c r="AH29" i="3"/>
  <c r="I29" i="3"/>
  <c r="AH28" i="3"/>
  <c r="AH27" i="3"/>
  <c r="I27" i="3"/>
  <c r="AH26" i="3"/>
  <c r="AH25" i="3"/>
  <c r="AH24" i="3"/>
  <c r="AH23" i="3"/>
  <c r="AH22" i="3"/>
  <c r="AH21" i="3"/>
  <c r="AH20" i="3"/>
  <c r="I20" i="3"/>
  <c r="AH19" i="3"/>
  <c r="AH18" i="3"/>
  <c r="AH17" i="3"/>
  <c r="I17" i="3"/>
  <c r="AH16" i="3"/>
  <c r="AH15" i="3"/>
  <c r="AH14" i="3"/>
  <c r="I14" i="3"/>
  <c r="AH13" i="3"/>
  <c r="AH12" i="3"/>
  <c r="AH11" i="3"/>
  <c r="AH10" i="3"/>
  <c r="I10" i="3"/>
  <c r="I52" i="1"/>
  <c r="AH216" i="1"/>
  <c r="AH215" i="1"/>
  <c r="AH214" i="1"/>
  <c r="AH213" i="1"/>
  <c r="AH212" i="1"/>
  <c r="AH211" i="1"/>
  <c r="AH210" i="1"/>
  <c r="AH195" i="1"/>
  <c r="AH189" i="1"/>
  <c r="AH181" i="1"/>
  <c r="AH180" i="1"/>
  <c r="AH179" i="1"/>
  <c r="AH178" i="1"/>
  <c r="AH177" i="1"/>
  <c r="AH176" i="1"/>
  <c r="AH173" i="1"/>
  <c r="AH170" i="1"/>
  <c r="AH172" i="1"/>
  <c r="AH171" i="1"/>
  <c r="AH162" i="1"/>
  <c r="I41" i="1"/>
  <c r="I17" i="1"/>
  <c r="AH18" i="1"/>
  <c r="AH225" i="3" l="1"/>
  <c r="AH204" i="2"/>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1" i="2" s="1"/>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41" i="1"/>
  <c r="I132" i="1"/>
  <c r="AH146" i="1"/>
  <c r="AH145" i="1"/>
  <c r="AH144" i="1"/>
  <c r="AH143" i="1"/>
  <c r="AH142" i="1"/>
  <c r="AH141" i="1"/>
  <c r="AH140" i="1"/>
  <c r="AH139" i="1"/>
  <c r="AH138" i="1"/>
  <c r="AH137" i="1"/>
  <c r="AH136" i="1"/>
  <c r="AH135" i="1"/>
  <c r="AH134" i="1"/>
  <c r="AH133" i="1"/>
  <c r="AH132" i="1"/>
  <c r="I288" i="1" l="1"/>
  <c r="AH285" i="1"/>
  <c r="AH284" i="1"/>
  <c r="AH286" i="1"/>
  <c r="AH287" i="1"/>
  <c r="AH279" i="1"/>
  <c r="AH278" i="1"/>
  <c r="AH277" i="1"/>
  <c r="AH276" i="1"/>
  <c r="I280" i="1"/>
  <c r="I278" i="1"/>
  <c r="I264" i="1"/>
  <c r="I262" i="1"/>
  <c r="I244" i="1"/>
  <c r="AH242" i="1"/>
  <c r="I233" i="1"/>
  <c r="AH228" i="1"/>
  <c r="AH227" i="1"/>
  <c r="AH223" i="1"/>
  <c r="I223" i="1"/>
  <c r="I165" i="1"/>
  <c r="I208" i="1"/>
  <c r="I188" i="1"/>
  <c r="I210" i="1"/>
  <c r="AH205" i="1"/>
  <c r="AH206" i="1"/>
  <c r="AH207" i="1"/>
  <c r="I189" i="1"/>
  <c r="I176" i="1"/>
  <c r="I170" i="1"/>
  <c r="I150" i="1"/>
  <c r="AH147" i="1"/>
  <c r="I147" i="1"/>
  <c r="I131" i="1"/>
  <c r="I120" i="1"/>
  <c r="I106" i="1"/>
  <c r="I76" i="1"/>
  <c r="I70" i="1"/>
  <c r="AH49" i="1"/>
  <c r="I47" i="1"/>
  <c r="I38" i="1"/>
  <c r="I35" i="1"/>
  <c r="I31" i="1"/>
  <c r="I29" i="1"/>
  <c r="I27" i="1"/>
  <c r="I20" i="1"/>
  <c r="AH16" i="1"/>
  <c r="AH11" i="1" l="1"/>
  <c r="AH263" i="1" l="1"/>
  <c r="AH28" i="1" l="1"/>
  <c r="AH26" i="1"/>
  <c r="AH127" i="1" l="1"/>
  <c r="AH111" i="1"/>
  <c r="AH39" i="1"/>
  <c r="AH123" i="1" l="1"/>
  <c r="AH122" i="1"/>
  <c r="AH209" i="1" l="1"/>
  <c r="AH165" i="1"/>
  <c r="AH188" i="1"/>
  <c r="AH208" i="1"/>
  <c r="AH262" i="1"/>
  <c r="AH261" i="1"/>
  <c r="AH264" i="1"/>
  <c r="AH273" i="1"/>
  <c r="AH272" i="1"/>
  <c r="AH271" i="1"/>
  <c r="AH270" i="1"/>
  <c r="AH269" i="1"/>
  <c r="AH268" i="1"/>
  <c r="AH267" i="1"/>
  <c r="AH266" i="1"/>
  <c r="AH265" i="1"/>
  <c r="AH250" i="1" l="1"/>
  <c r="AH241" i="1"/>
  <c r="AH231" i="1"/>
  <c r="AH224" i="1"/>
  <c r="AH226" i="1"/>
  <c r="AH230" i="1"/>
  <c r="AH274" i="1"/>
  <c r="AH225" i="1"/>
  <c r="AH254" i="1"/>
  <c r="AH232" i="1"/>
  <c r="AH253" i="1"/>
  <c r="AH252" i="1"/>
  <c r="AH229" i="1"/>
  <c r="AH246" i="1"/>
  <c r="AH245" i="1"/>
  <c r="AH260" i="1"/>
  <c r="AH259" i="1"/>
  <c r="AH258" i="1"/>
  <c r="AH239" i="1"/>
  <c r="AH238" i="1"/>
  <c r="AH237" i="1"/>
  <c r="AH236" i="1"/>
  <c r="AH243" i="1"/>
  <c r="AH244" i="1"/>
  <c r="AH275" i="1"/>
  <c r="AH234" i="1"/>
  <c r="AH235" i="1"/>
  <c r="AH233" i="1"/>
  <c r="AH240" i="1"/>
  <c r="AH257" i="1"/>
  <c r="AH256" i="1"/>
  <c r="AH255" i="1"/>
  <c r="AH249" i="1"/>
  <c r="AH248" i="1"/>
  <c r="AH247" i="1"/>
  <c r="AH283" i="1"/>
  <c r="AH282" i="1"/>
  <c r="AH281" i="1"/>
  <c r="AH280" i="1"/>
  <c r="AH15" i="1"/>
  <c r="AH14" i="1"/>
  <c r="I14" i="1"/>
  <c r="AH204" i="1" l="1"/>
  <c r="AH203" i="1"/>
  <c r="AH202" i="1"/>
  <c r="AH201" i="1"/>
  <c r="I180" i="1" l="1"/>
  <c r="I160" i="1"/>
  <c r="I166" i="1"/>
  <c r="I111" i="1" l="1"/>
  <c r="I110" i="1"/>
  <c r="I61" i="1" l="1"/>
  <c r="I59" i="1"/>
  <c r="AH82" i="1" l="1"/>
  <c r="I82" i="1"/>
  <c r="AH80" i="1"/>
  <c r="AH76" i="1"/>
  <c r="AH77" i="1"/>
  <c r="AH78" i="1"/>
  <c r="AH79" i="1"/>
  <c r="AH81" i="1"/>
  <c r="AH66" i="1" l="1"/>
  <c r="AH219" i="1" l="1"/>
  <c r="AF218" i="1"/>
  <c r="AD218" i="1"/>
  <c r="AB218" i="1"/>
  <c r="Z218" i="1"/>
  <c r="X218" i="1"/>
  <c r="V218" i="1"/>
  <c r="T218" i="1"/>
  <c r="R218" i="1"/>
  <c r="P218" i="1"/>
  <c r="N218" i="1"/>
  <c r="L218" i="1"/>
  <c r="J218" i="1"/>
  <c r="AH217" i="1"/>
  <c r="I217" i="1"/>
  <c r="AH218" i="1" l="1"/>
  <c r="AH200" i="1"/>
  <c r="AH199" i="1"/>
  <c r="AH198" i="1"/>
  <c r="AH197" i="1"/>
  <c r="AH196" i="1"/>
  <c r="I195" i="1"/>
  <c r="AH194" i="1"/>
  <c r="AH193" i="1"/>
  <c r="AH192" i="1"/>
  <c r="AH191" i="1"/>
  <c r="AH190" i="1"/>
  <c r="AH61" i="1" l="1"/>
  <c r="AH48" i="1" l="1"/>
  <c r="AH40" i="1"/>
  <c r="AH32" i="1" l="1"/>
  <c r="AH158" i="1" l="1"/>
  <c r="AH12" i="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2" i="1"/>
  <c r="AH63" i="1"/>
  <c r="AH64" i="1"/>
  <c r="AH65" i="1"/>
  <c r="AH67" i="1"/>
  <c r="AH68" i="1"/>
  <c r="AH69" i="1"/>
  <c r="AH70" i="1"/>
  <c r="AH71" i="1"/>
  <c r="AH72" i="1"/>
  <c r="AH73" i="1"/>
  <c r="AH74" i="1"/>
  <c r="AH75"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2" i="1"/>
  <c r="AH114" i="1"/>
  <c r="AH115" i="1"/>
  <c r="AH116" i="1"/>
  <c r="AH113" i="1"/>
  <c r="AH117" i="1"/>
  <c r="AH118" i="1"/>
  <c r="AH119" i="1"/>
  <c r="AH120" i="1"/>
  <c r="AH124" i="1"/>
  <c r="AH125" i="1"/>
  <c r="AH126" i="1"/>
  <c r="AH128" i="1"/>
  <c r="AH129" i="1"/>
  <c r="AH130" i="1"/>
  <c r="AH131" i="1"/>
  <c r="AH148" i="1"/>
  <c r="AH150" i="1"/>
  <c r="AH151" i="1"/>
  <c r="AH152" i="1"/>
  <c r="AH153" i="1"/>
  <c r="AH154" i="1"/>
  <c r="AH155" i="1"/>
  <c r="AH156" i="1"/>
  <c r="AH157" i="1"/>
  <c r="AH159" i="1"/>
  <c r="AH160" i="1"/>
  <c r="AH161" i="1"/>
  <c r="AH163" i="1"/>
  <c r="AH164" i="1"/>
  <c r="AH166" i="1"/>
  <c r="AH168" i="1"/>
  <c r="AH174" i="1"/>
  <c r="AH175" i="1"/>
  <c r="AH182" i="1"/>
  <c r="AH183" i="1"/>
  <c r="AH184" i="1"/>
  <c r="AH185" i="1"/>
  <c r="AH187" i="1"/>
  <c r="I130" i="1" l="1"/>
  <c r="I128" i="1"/>
  <c r="I117" i="1"/>
  <c r="I10" i="1" l="1"/>
  <c r="I49" i="1"/>
  <c r="I42" i="1"/>
  <c r="AH10" i="1"/>
</calcChain>
</file>

<file path=xl/comments1.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tc={6EDF344A-DD17-4223-B23E-432D39BDD7C6}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tc={D4D6284F-DA48-42DB-8298-066A90A3ADF0}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tc={1FCA19B3-549A-4EB4-92E6-2B2E2B491DCE}</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<sst xmlns="http://schemas.openxmlformats.org/spreadsheetml/2006/main" count="13227" uniqueCount="835">
  <si>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</si>
  <si>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</si>
  <si>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</si>
  <si>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</si>
  <si>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</si>
  <si>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</si>
  <si>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</si>
  <si>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</si>
  <si>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</si>
  <si>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</si>
  <si>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</si>
  <si>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</si>
  <si>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</si>
  <si>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</si>
  <si>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</si>
  <si>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</si>
  <si>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</si>
  <si>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</si>
  <si>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</si>
  <si>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</si>
  <si>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</si>
  <si>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</si>
  <si>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</si>
  <si>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</si>
  <si>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</si>
  <si>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</si>
  <si>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</si>
  <si>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</si>
  <si>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</si>
  <si>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</si>
  <si>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</si>
  <si>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</si>
  <si>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</si>
  <si>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</si>
  <si>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</si>
  <si>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</si>
  <si>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</si>
  <si>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</si>
  <si>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</si>
  <si>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</si>
  <si>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</si>
  <si>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</si>
  <si>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</si>
  <si>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</si>
  <si>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</si>
  <si>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</si>
  <si>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</si>
  <si>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</si>
  <si>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</si>
  <si>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</si>
  <si>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</si>
  <si>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</si>
  <si>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</si>
  <si>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</si>
  <si>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</si>
  <si>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</si>
  <si>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</si>
  <si>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</si>
  <si>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</si>
  <si>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</si>
  <si>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</si>
  <si>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</si>
  <si>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</si>
  <si>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</si>
  <si>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</si>
  <si>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</si>
  <si>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</si>
  <si>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</si>
  <si>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</si>
  <si>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</si>
  <si>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</si>
  <si>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</si>
  <si>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</si>
  <si>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</si>
  <si>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</si>
  <si>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</si>
  <si>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</si>
  <si>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</si>
  <si>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</si>
  <si>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</si>
  <si>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</si>
  <si>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</si>
  <si>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</si>
  <si>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</si>
  <si>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</si>
  <si>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</si>
  <si>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</si>
  <si>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</si>
  <si>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</si>
  <si>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</si>
  <si>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</si>
  <si>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</si>
  <si>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</si>
  <si>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</si>
  <si>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</si>
  <si>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</si>
  <si>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</si>
  <si>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</si>
  <si>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</si>
  <si>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</si>
  <si>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</si>
  <si>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</si>
  <si>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</si>
  <si>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</si>
  <si>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</si>
  <si>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</si>
  <si>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</si>
  <si>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</si>
  <si>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</si>
  <si>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</si>
  <si>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</si>
  <si>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</si>
  <si>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</si>
  <si>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</si>
  <si>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</si>
  <si>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</si>
  <si>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</si>
  <si>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</si>
  <si>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</si>
  <si>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</si>
  <si>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</si>
  <si>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</si>
  <si>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</si>
  <si>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</si>
  <si>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</si>
  <si>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</si>
  <si>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</si>
  <si>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</si>
  <si>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</si>
  <si>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</si>
  <si>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</si>
  <si>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</si>
  <si>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</si>
  <si>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</si>
  <si>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</si>
  <si>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</si>
  <si>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</si>
  <si>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</si>
  <si>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</si>
  <si>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</si>
  <si>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</si>
  <si>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</si>
  <si>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</si>
  <si>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</si>
  <si>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</si>
  <si>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</si>
  <si>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</si>
  <si>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</si>
  <si>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</si>
  <si>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</si>
  <si>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</si>
  <si>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</si>
  <si>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</si>
  <si>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</si>
  <si>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</si>
  <si>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</si>
  <si>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</si>
  <si>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</si>
  <si>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</si>
  <si>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</si>
  <si>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</si>
  <si>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</si>
  <si>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</si>
  <si>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</si>
  <si>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</si>
  <si>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</si>
  <si>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</si>
  <si>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</si>
  <si>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</si>
  <si>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</si>
  <si>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</si>
  <si>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</si>
  <si>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</si>
  <si>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</si>
  <si>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</si>
  <si>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</si>
  <si>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</si>
  <si>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</si>
  <si>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</si>
  <si>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</si>
  <si>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</si>
  <si>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</si>
  <si>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</si>
  <si>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</si>
  <si>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</si>
  <si>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</si>
  <si>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</si>
  <si>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</si>
  <si>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</si>
  <si>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</si>
  <si>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</si>
  <si>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</si>
  <si>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</si>
  <si>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</si>
  <si>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</si>
  <si>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</si>
  <si>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</si>
  <si>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</si>
  <si>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</si>
  <si>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</si>
  <si>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</si>
  <si>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</si>
  <si>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</si>
  <si>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</si>
  <si>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</si>
  <si>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</si>
  <si>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</si>
  <si>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</si>
  <si>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</si>
  <si>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</si>
  <si>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</si>
  <si>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</si>
  <si>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</si>
  <si>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</si>
  <si>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</si>
  <si>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</si>
  <si>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</si>
  <si>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</si>
  <si>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</si>
  <si>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</si>
  <si>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</si>
  <si>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</si>
  <si>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</si>
  <si>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</si>
  <si>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</si>
  <si>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</si>
  <si>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</si>
  <si>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</si>
  <si>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</si>
  <si>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</si>
  <si>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</si>
  <si>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</si>
  <si>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</si>
  <si>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</si>
  <si>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</si>
  <si>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</si>
  <si>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</si>
  <si>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</si>
  <si>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</si>
  <si>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</si>
  <si>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</si>
  <si>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</si>
  <si>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</si>
  <si>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</si>
  <si>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</si>
  <si>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</si>
  <si>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</si>
  <si>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</si>
  <si>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</si>
  <si>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</si>
  <si>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</si>
  <si>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</si>
  <si>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</si>
  <si>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</si>
  <si>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</si>
  <si>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</si>
  <si>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</si>
  <si>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</si>
  <si>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</si>
  <si>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</si>
  <si>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</si>
  <si>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</si>
  <si>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</si>
  <si>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</si>
  <si>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</si>
  <si>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</si>
  <si>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</si>
  <si>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</si>
  <si>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</si>
  <si>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</si>
  <si>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</si>
  <si>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</si>
  <si>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</si>
  <si>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</si>
  <si>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</si>
  <si>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</si>
  <si>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</si>
  <si>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</si>
  <si>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</si>
  <si>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</si>
  <si>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</si>
  <si>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</si>
  <si>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</si>
  <si>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</si>
  <si>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</si>
  <si>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</si>
  <si>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</si>
  <si>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</si>
  <si>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</si>
  <si>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</si>
  <si>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</si>
  <si>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</si>
  <si>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</si>
  <si>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</si>
  <si>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</si>
  <si>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</si>
  <si>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</si>
  <si>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</si>
  <si>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</si>
  <si>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</si>
  <si>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</si>
  <si>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</si>
  <si>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</si>
  <si>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</si>
  <si>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</si>
  <si>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</si>
  <si>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</si>
  <si>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</si>
  <si>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</si>
  <si>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</si>
  <si>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</si>
  <si>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</si>
  <si>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</si>
  <si>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</si>
  <si>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</si>
  <si>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</si>
  <si>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</si>
  <si>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</si>
  <si>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</si>
  <si>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</si>
  <si>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</si>
  <si>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</si>
  <si>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</si>
  <si>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</si>
  <si>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</si>
  <si>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</si>
  <si>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</si>
  <si>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</si>
  <si>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</si>
  <si>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</si>
  <si>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</si>
  <si>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</si>
  <si>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</si>
  <si>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</si>
  <si>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</si>
  <si>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</si>
  <si>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</si>
  <si>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</si>
  <si>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</si>
  <si>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</si>
  <si>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</si>
  <si>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</si>
  <si>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</si>
  <si>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</si>
  <si>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</si>
  <si>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</si>
  <si>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</si>
  <si>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</si>
  <si>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</si>
  <si>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</si>
  <si>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</si>
  <si>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</si>
  <si>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</si>
  <si>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</si>
  <si>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</si>
  <si>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</si>
  <si>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</si>
  <si>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</si>
  <si>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</si>
  <si>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</si>
  <si>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</si>
  <si>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</si>
  <si>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</si>
  <si>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</si>
  <si>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</si>
  <si>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</si>
  <si>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</si>
  <si>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</si>
  <si>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</si>
  <si>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</si>
  <si>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</si>
  <si>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</si>
  <si>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</si>
  <si>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</si>
  <si>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</si>
  <si>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</si>
  <si>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</si>
  <si>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</si>
  <si>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</si>
  <si>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</si>
  <si>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</si>
  <si>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</si>
  <si>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</si>
  <si>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</si>
  <si>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</si>
  <si>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</si>
  <si>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</si>
  <si>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</si>
  <si>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</si>
  <si>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</si>
  <si>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</si>
  <si>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</si>
  <si>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</si>
  <si>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</si>
  <si>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</si>
  <si>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</si>
  <si>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</si>
  <si>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</si>
  <si>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</si>
  <si>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</si>
  <si>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</si>
  <si>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</si>
  <si>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</si>
  <si>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</si>
  <si>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</si>
  <si>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</si>
  <si>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</si>
  <si>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</si>
  <si>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</si>
  <si>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</si>
  <si>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</si>
  <si>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</si>
  <si>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</si>
  <si>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</si>
  <si>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</si>
  <si>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</si>
  <si>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</si>
  <si>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</si>
  <si>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</si>
  <si>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</si>
  <si>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</si>
  <si>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</si>
  <si>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</si>
  <si>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</si>
  <si>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</si>
  <si>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</si>
  <si>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</si>
  <si>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</si>
  <si>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</si>
  <si>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</si>
  <si>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</si>
  <si>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</si>
  <si>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</si>
  <si>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</si>
  <si>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</si>
  <si>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</si>
  <si>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</si>
  <si>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</si>
  <si>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</si>
  <si>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</si>
  <si>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</si>
  <si>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</si>
  <si>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</si>
  <si>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</si>
  <si>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</si>
  <si>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</si>
  <si>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</si>
  <si>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</si>
  <si>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</si>
  <si>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</si>
  <si>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</si>
  <si>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</si>
  <si>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</si>
  <si>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</si>
  <si>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</si>
  <si>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</si>
  <si>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</si>
  <si>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</si>
  <si>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</si>
  <si>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</si>
  <si>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</si>
  <si>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</si>
  <si>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</si>
  <si>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</si>
  <si>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</si>
  <si>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</si>
  <si>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</si>
  <si>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</si>
  <si>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</si>
  <si>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</si>
  <si>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</si>
  <si>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</si>
  <si>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</si>
  <si>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</si>
  <si>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</si>
  <si>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</si>
  <si>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</si>
  <si>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</si>
  <si>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</si>
  <si>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</si>
  <si>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</si>
  <si>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</si>
  <si>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</si>
  <si>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</si>
  <si>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</si>
  <si>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</si>
  <si>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</si>
  <si>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</si>
  <si>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</si>
  <si>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</si>
  <si>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</si>
  <si>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</si>
  <si>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</si>
  <si>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</si>
  <si>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</si>
  <si>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</si>
  <si>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</si>
  <si>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</si>
  <si>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</si>
  <si>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</si>
  <si>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</si>
  <si>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</si>
  <si>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</si>
  <si>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</si>
  <si>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</si>
  <si>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</si>
  <si>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</si>
  <si>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</si>
  <si>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</si>
  <si>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</si>
  <si>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</si>
  <si>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</si>
  <si>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</si>
  <si>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</si>
  <si>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</si>
  <si>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</si>
  <si>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</si>
  <si>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</si>
  <si>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</si>
  <si>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</si>
  <si>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</si>
  <si>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</si>
  <si>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</si>
  <si>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</si>
  <si>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</si>
  <si>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</si>
  <si>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</si>
  <si>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</si>
  <si>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</si>
  <si>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</si>
  <si>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</si>
  <si>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</si>
  <si>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</si>
  <si>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</si>
  <si>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</si>
  <si>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</si>
  <si>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</si>
  <si>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</si>
  <si>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</si>
  <si>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</si>
  <si>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</si>
  <si>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</si>
  <si>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</si>
  <si>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</si>
  <si>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</si>
  <si>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</si>
  <si>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</si>
  <si>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</si>
  <si>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</si>
  <si>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</si>
  <si>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</si>
  <si>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</si>
  <si>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</si>
  <si>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</si>
  <si>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</si>
  <si>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</si>
  <si>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</si>
  <si>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</si>
  <si>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</si>
  <si>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</si>
  <si>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</si>
  <si>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</si>
  <si>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</si>
  <si>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</si>
  <si>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</si>
  <si>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</si>
  <si>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</si>
  <si>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</si>
  <si>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</si>
  <si>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</si>
  <si>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</si>
  <si>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</si>
  <si>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</si>
  <si>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</si>
  <si>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</si>
  <si>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</si>
  <si>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</si>
  <si>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</si>
  <si>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</si>
  <si>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</si>
  <si>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</si>
  <si>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</si>
  <si>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</si>
  <si>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</si>
  <si>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</si>
  <si>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</si>
  <si>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</si>
  <si>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</si>
  <si>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</si>
  <si>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</si>
  <si>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</si>
  <si>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</si>
  <si>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</si>
  <si>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</si>
  <si>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</si>
  <si>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</si>
  <si>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</si>
  <si>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</si>
  <si>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</si>
  <si>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</si>
  <si>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</si>
  <si>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</si>
  <si>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</si>
  <si>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</si>
  <si>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</si>
  <si>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</si>
  <si>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</si>
  <si>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</si>
  <si>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</si>
  <si>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</si>
  <si>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</si>
  <si>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</si>
  <si>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</si>
  <si>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</si>
  <si>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</si>
  <si>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</si>
  <si>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</si>
  <si>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</si>
  <si>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</si>
  <si>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</si>
  <si>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</si>
  <si>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</si>
  <si>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</si>
  <si>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</si>
  <si>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</si>
  <si>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</si>
  <si>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</si>
  <si>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</si>
  <si>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</si>
  <si>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</si>
  <si>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</si>
  <si>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</si>
  <si>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</si>
  <si>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</si>
  <si>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</si>
  <si>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</si>
  <si>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</si>
  <si>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</si>
  <si>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</si>
  <si>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</si>
  <si>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</si>
  <si>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</si>
  <si>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</si>
  <si>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</si>
  <si>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</si>
  <si>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</si>
  <si>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</si>
  <si>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</si>
  <si>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</si>
  <si>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</si>
  <si>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</si>
  <si>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</si>
  <si>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</si>
  <si>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</si>
  <si>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</si>
  <si>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</si>
  <si>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</si>
  <si>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</si>
  <si>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</si>
  <si>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</si>
  <si>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</si>
  <si>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</si>
  <si>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</si>
  <si>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</si>
  <si>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</si>
  <si>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</si>
  <si>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</si>
  <si>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</si>
  <si>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</si>
  <si>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</si>
  <si>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</si>
  <si>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</si>
  <si>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</si>
  <si>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</si>
  <si>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</si>
  <si>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</si>
  <si>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</si>
  <si>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</si>
  <si>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</si>
  <si>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</si>
  <si>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</si>
  <si>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</si>
  <si>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</si>
  <si>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</si>
  <si>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</si>
  <si>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</si>
  <si>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</si>
  <si>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</si>
  <si>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</si>
  <si>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</si>
  <si>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</si>
  <si>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</si>
  <si>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</si>
  <si>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</si>
  <si>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</si>
  <si>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</si>
  <si>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</si>
  <si>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</si>
  <si>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</si>
  <si>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</si>
  <si>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</si>
  <si>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</si>
  <si>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</si>
  <si>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</si>
  <si>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</si>
  <si>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</si>
  <si>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</si>
  <si>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</si>
  <si>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</si>
  <si>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</si>
  <si>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</si>
  <si>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</si>
  <si>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</si>
  <si>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</si>
  <si>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</si>
  <si>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</si>
  <si>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</si>
  <si>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</si>
  <si>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</si>
  <si>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</si>
  <si>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</si>
  <si>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</si>
  <si>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</si>
  <si>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</si>
  <si>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</si>
  <si>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</si>
  <si>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</si>
  <si>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</si>
  <si>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</si>
  <si>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</si>
  <si>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</si>
  <si>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</si>
  <si>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</si>
  <si>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</si>
  <si>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</si>
  <si>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</si>
  <si>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</si>
  <si>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</si>
  <si>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</si>
  <si>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</si>
  <si>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</si>
  <si>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</si>
  <si>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</si>
  <si>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</si>
  <si>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</si>
  <si>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</si>
  <si>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</si>
  <si>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</si>
  <si>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</si>
  <si>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</si>
  <si>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</si>
  <si>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</si>
  <si>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</si>
  <si>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</si>
  <si>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</si>
  <si>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</si>
  <si>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</si>
  <si>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</si>
  <si>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</si>
  <si>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</si>
  <si>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</si>
  <si>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</si>
  <si>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</si>
  <si>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</si>
  <si>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</si>
  <si>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</si>
  <si>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</si>
  <si>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</si>
  <si>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</si>
  <si>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</si>
  <si>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</si>
  <si>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</si>
  <si>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</si>
  <si>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</si>
  <si>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</si>
  <si>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</si>
  <si>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</si>
  <si>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</si>
  <si>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</si>
  <si>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</si>
  <si>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</si>
  <si>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</si>
  <si>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</si>
  <si>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</si>
  <si>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</si>
  <si>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</si>
  <si>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</si>
  <si>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</si>
  <si>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</si>
  <si>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</si>
  <si>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</si>
  <si>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</si>
  <si>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</si>
  <si>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</si>
  <si>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</si>
  <si>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</si>
  <si>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</si>
  <si>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</si>
  <si>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</si>
  <si>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</si>
  <si>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</si>
  <si>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</si>
  <si>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</si>
  <si>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</si>
  <si>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</si>
  <si>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</si>
  <si>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</si>
  <si>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</si>
  <si>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</si>
  <si>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</si>
  <si>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</si>
  <si>
    <t>Laura Marcela Acuña</t>
  </si>
  <si>
    <t>Adelantar procesos de mediación de conflictos y construcción de pactos con participación ciudadana.</t>
  </si>
  <si>
    <t>Justificación</t>
  </si>
  <si>
    <t>Se hace necesario cambiar la redacción de esta actividad teniendo en cuenta que no se suscriben 17 pactos en esta vigencia si no 18, en los cuales intervienen diferentes procesos de mediación configurados por sus etapas, de tal manera que podamos ir reportando el avance de cada etapa surtida para lograr la firma del pacto y no solo el pacto firmado.</t>
  </si>
  <si>
    <r>
      <rPr>
        <b/>
        <sz val="12"/>
        <color rgb="FFFF0000"/>
        <rFont val="Arial"/>
        <family val="2"/>
      </rPr>
      <t xml:space="preserve">Actividad estratégica - Subdirección de Promoción de la Participación - </t>
    </r>
    <r>
      <rPr>
        <sz val="12"/>
        <color rgb="FFFF0000"/>
        <rFont val="Arial"/>
        <family val="2"/>
      </rPr>
      <t>Implementar una (1) estrategia para promover expresiones y acciones diversas e innovadoras de participación ciudadana y social para aportar a sujetos y procesos activos en la sostenibilidad del nuevo contrato social.</t>
    </r>
  </si>
  <si>
    <t xml:space="preserve">De acuerdo con correo electrónico proveniente de la Dirección General, fuimos informados que la estrategia Juntos Cuidamos Bogotá fue replanteada por parte del despacho de la Alcaldía Mayor de Bogotá desde el mes de noviembre de 2022, razón por la cual no se ha requerido apoyo de los y las articuladoras de la SPP. En este sentido, solicitamos eliminar la actividad. </t>
  </si>
  <si>
    <t>Se modifica lel porcentaje programado para la actividad,  lo anterior teniendo en cuenta que hasta el mes de marzo se contó con la totalidad del personal en territorio para iniciar con los acercamientos y gestiones pertinentes.</t>
  </si>
  <si>
    <t xml:space="preserve">se amplía 2 meses la ejecución, lo anterior debido a los tiempos empleados en conseguir el perfil del profesional encargado de diseñar la metrología. La persona fue apenas seleccionada la semana pasada, y teniendo en cuenta los tiempos de contratación actuales de la entidad se prevé que la contratación se dé durante el mes de abril y que la actividad se lleve a cabo durante los meses de mayo, junio y julio. Se modifica fecha inicial y final de la actividad </t>
  </si>
  <si>
    <t>Se corre un mes la ejecución toda vez que no se alcanzó a abrir la convocatoria durante el mes de marzo. Lo anterior debido principalmente a la necesidad de coordinación con otros entidades y aprobación documental por parte de estas. Si bien se modifica fecha de inicio de la actividad no se modifica fecha de finalización. </t>
  </si>
  <si>
    <t>Entregar incentivos a 19 organizaciones de propiedad horizontal</t>
  </si>
  <si>
    <t>La entrega de los incentivos a los Consejos Locales de Propiedad Horizontal y el Distrital se realizarán en el día de la Propiedad Horizontal en el mes de Agosto y se solicita ajuste por error de digitación del número de Consejos Locales, dado que estos son 19 y no 24</t>
  </si>
  <si>
    <t>31/09/2023</t>
  </si>
  <si>
    <t>En el marco del memorando de entendimiento con la Universidad del Rosario, el aliado estratégico solicita el cambio de fecha</t>
  </si>
  <si>
    <t>Para el desarrollo de los papers las temáticas son validadas con la Dirección General de la entidad. Este proceso este año tuvo algunas demoras en la selección por la cantidad de posibilidades y debido a que se tuvo que coordinar con Observatorio para garantizar la no repetición de temas a abordar. Este proceso administrativo de aprobación tardó más de lo esperado, razón por la cual se realiza dicha solicitud</t>
  </si>
  <si>
    <t>Teniendo en cuenta las fechas definidas para el Seminario Internacional de Presupuestos Participativos (26, 27 y 28 de julio) se identifica la necesidad de mover la fecha de finalización de la actividad pues esta estaba programada para el mes de mayo. Sin embargo, no se modifica la fecha de inicio, teniendo en cuenta que desde el mes de marzo se está llevando acciones desde el equipo de Escuela para dar cumplimiento a la actividad</t>
  </si>
  <si>
    <t>Definir el Mapa de conocimiento de la entidad</t>
  </si>
  <si>
    <t xml:space="preserve">Se requiere crear esta actividad con el fin de dejar constancia en este plan es explícita para garantizar el cumplimiento de los lineamientos contenidos en la política. </t>
  </si>
  <si>
    <t>Mapa de conocimiento de la entidad</t>
  </si>
  <si>
    <t>Juan Camilo Mantilla</t>
  </si>
  <si>
    <t xml:space="preserve">Se ajusta la magnitud de la actividad, ya que la realización de los programas puede estar sujeto a ajustes durante la vigencia. Adicionalmente, se amplia la descripción de la actividad para incorporar actividades con organizaciones comunales y de propiedad horizontal. </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</si>
  <si>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</si>
  <si>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</si>
  <si>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 xml:space="preserve">Diseñar la estrategia de difusión del portafolio de servicios institucional con las demás subdirecciones y la Secretaria General - Servicio a la ciudadanía 
</t>
  </si>
  <si>
    <t xml:space="preserve">Teniendo en cuenta las articulaciones y la búsqueda realizada desde la Subdirección de Promoción, se evidenció que esta actividad no corresponde como tal, a una estrategia metodológica para ser creada en un documento parametrizado en el Sigparticipo de la entidad, si no que surgió más, como la creación de una herramienta o lineamiento para que los funcionarios y servidores del IDPAC bajaran a territorio la oferta de servicios en un mismo lenguaje o dialogo con la comunidad.
Para ello se define que la elaboración de los parámetros de la estrategia del portafolio de servicios deberá ser diseñada por la Oficina asesora de Comunicaciones y la Oficina Asesora de planeación, lo anterior lo soportan las actas de reunión de directivos correspondientes al 4 de marzo de 2022 y del 5 de Julio de 2022.
Así las cosas,  se realizó mesa de trabajo y acercamiento con la oficina Asesora de Comunicaciones quien al respecto contextualizó el enfoque por el cual surge esta actividad en la entidad para el año 2022, razón por la cual se determina que debe ajustarse más a realizar una batería de herramientas para la difusión del portafolio en el territorio que unifique la oferta institucional.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</si>
</sst>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quot;$&quot;\ #,##0;[Red]\-&quot;$&quot;\ #,##0"/>
    <numFmt numFmtId="165" formatCode="_-&quot;$&quot;\ * #,##0_-;\-&quot;$&quot;\ * #,##0_-;_-&quot;$&quot;\ * &quot;-&quot;_-;_-@_-"/>
    <numFmt numFmtId="166" formatCode="_-&quot;$&quot;\ * #,##0.00_-;\-&quot;$&quot;\ * #,##0.00_-;_-&quot;$&quot;\ * &quot;-&quot;??_-;_-@_-"/>
    <numFmt numFmtId="167" formatCode="&quot;$&quot;\ #,##0"/>
    <numFmt numFmtId="168" formatCode="_(&quot;$&quot;\ * #,##0.00_);_(&quot;$&quot;\ * \(#,##0.00\);_(&quot;$&quot;\ * &quot;-&quot;??_);_(@_)"/>
  </numFmts>
  <fonts count="22"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166"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cellStyleXfs>
  <cellXfs count="275">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7"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165"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7"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7"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7"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7"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7"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165" fontId="12" fillId="15" borderId="1" xfId="6"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0" fontId="19" fillId="15" borderId="1" xfId="0" applyFont="1" applyFill="1" applyBorder="1" applyAlignment="1" applyProtection="1">
      <alignment horizontal="justify" vertical="center" wrapText="1"/>
      <protection locked="0"/>
    </xf>
    <xf numFmtId="0" fontId="19" fillId="3" borderId="0" xfId="1" applyFont="1" applyFill="1" applyAlignment="1" applyProtection="1">
      <alignment vertical="center" wrapText="1"/>
    </xf>
    <xf numFmtId="9" fontId="19" fillId="15" borderId="3" xfId="4" applyFont="1" applyFill="1" applyBorder="1" applyAlignment="1" applyProtection="1">
      <alignment vertical="center" wrapText="1"/>
    </xf>
    <xf numFmtId="9" fontId="19" fillId="15" borderId="1" xfId="0" applyNumberFormat="1" applyFont="1" applyFill="1" applyBorder="1" applyAlignment="1">
      <alignment horizontal="center" vertical="center" wrapText="1"/>
    </xf>
    <xf numFmtId="14" fontId="19" fillId="15" borderId="1" xfId="0" applyNumberFormat="1" applyFont="1" applyFill="1" applyBorder="1" applyAlignment="1">
      <alignment horizontal="center" vertical="center" wrapText="1"/>
    </xf>
    <xf numFmtId="14" fontId="12" fillId="15" borderId="1" xfId="0" applyNumberFormat="1" applyFont="1" applyFill="1" applyBorder="1" applyAlignment="1">
      <alignment horizontal="center" vertical="center" wrapText="1"/>
    </xf>
    <xf numFmtId="0" fontId="12" fillId="11" borderId="0" xfId="1" applyFont="1" applyFill="1" applyAlignment="1" applyProtection="1">
      <alignment vertical="center" wrapText="1"/>
    </xf>
    <xf numFmtId="0" fontId="12" fillId="0" borderId="1"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9" fillId="15" borderId="1" xfId="0" applyFont="1" applyFill="1" applyBorder="1" applyAlignment="1">
      <alignment horizontal="center" vertical="center" wrapText="1"/>
    </xf>
    <xf numFmtId="0" fontId="12" fillId="0" borderId="1" xfId="1" applyFont="1" applyFill="1" applyBorder="1" applyAlignment="1" applyProtection="1">
      <alignment horizontal="justify" vertical="center" wrapText="1"/>
    </xf>
    <xf numFmtId="0" fontId="12" fillId="0" borderId="1" xfId="1" applyFont="1" applyFill="1" applyBorder="1" applyAlignment="1" applyProtection="1">
      <alignment horizontal="center" vertical="center" wrapText="1"/>
    </xf>
    <xf numFmtId="0" fontId="12" fillId="0" borderId="1" xfId="0" applyFont="1" applyFill="1" applyBorder="1" applyAlignment="1">
      <alignment horizontal="justify" vertical="center" wrapText="1"/>
    </xf>
    <xf numFmtId="9"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14" fontId="12" fillId="0" borderId="1" xfId="1" applyNumberFormat="1" applyFont="1" applyFill="1" applyBorder="1" applyAlignment="1" applyProtection="1">
      <alignment horizontal="center" vertical="center" wrapText="1"/>
    </xf>
    <xf numFmtId="0" fontId="4" fillId="0" borderId="0" xfId="1" applyFont="1" applyFill="1" applyAlignment="1" applyProtection="1">
      <alignment vertical="center" wrapText="1"/>
    </xf>
    <xf numFmtId="0" fontId="4" fillId="15" borderId="0" xfId="1" applyFont="1" applyFill="1" applyAlignment="1" applyProtection="1">
      <alignment vertical="center" wrapText="1"/>
    </xf>
    <xf numFmtId="0" fontId="12" fillId="0" borderId="1" xfId="0" applyFont="1" applyFill="1" applyBorder="1" applyAlignment="1" applyProtection="1">
      <alignment horizontal="justify" vertical="center" wrapText="1"/>
      <protection locked="0"/>
    </xf>
    <xf numFmtId="9" fontId="12" fillId="0" borderId="1" xfId="1" applyNumberFormat="1" applyFont="1" applyFill="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165"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165" fontId="12" fillId="0" borderId="2" xfId="6" applyFont="1" applyFill="1" applyBorder="1" applyAlignment="1" applyProtection="1">
      <alignment horizontal="center" vertical="center" wrapText="1"/>
    </xf>
    <xf numFmtId="165" fontId="12" fillId="0" borderId="3" xfId="6" applyFont="1" applyFill="1" applyBorder="1" applyAlignment="1" applyProtection="1">
      <alignment horizontal="center" vertical="center" wrapText="1"/>
    </xf>
    <xf numFmtId="165" fontId="12" fillId="0" borderId="4" xfId="6"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165" fontId="12" fillId="0" borderId="1" xfId="6" applyFont="1" applyFill="1" applyBorder="1" applyAlignment="1" applyProtection="1">
      <alignment horizontal="center" vertical="center"/>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164" fontId="12" fillId="0" borderId="2" xfId="6" applyNumberFormat="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0" fontId="12" fillId="0" borderId="2" xfId="1" applyFont="1" applyFill="1" applyBorder="1" applyAlignment="1" applyProtection="1">
      <alignment horizontal="center" vertical="center" wrapText="1"/>
    </xf>
    <xf numFmtId="0" fontId="12" fillId="0" borderId="3" xfId="1" applyFont="1" applyFill="1" applyBorder="1" applyAlignment="1" applyProtection="1">
      <alignment horizontal="center" vertical="center" wrapText="1"/>
    </xf>
    <xf numFmtId="0" fontId="12" fillId="0" borderId="4" xfId="1" applyFont="1" applyFill="1" applyBorder="1" applyAlignment="1" applyProtection="1">
      <alignment horizontal="center" vertical="center" wrapText="1"/>
    </xf>
    <xf numFmtId="9" fontId="12" fillId="0" borderId="2" xfId="1" applyNumberFormat="1" applyFont="1" applyFill="1" applyBorder="1" applyAlignment="1" applyProtection="1">
      <alignment horizontal="center" vertical="center" wrapText="1"/>
    </xf>
    <xf numFmtId="9" fontId="12" fillId="0" borderId="3" xfId="1" applyNumberFormat="1" applyFont="1" applyFill="1" applyBorder="1" applyAlignment="1" applyProtection="1">
      <alignment horizontal="center" vertical="center" wrapText="1"/>
    </xf>
    <xf numFmtId="9" fontId="12" fillId="0" borderId="4" xfId="1" applyNumberFormat="1" applyFont="1" applyFill="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165" fontId="6" fillId="0" borderId="2" xfId="6" applyFont="1" applyFill="1" applyBorder="1" applyAlignment="1" applyProtection="1">
      <alignment horizontal="right" vertical="center" wrapText="1"/>
    </xf>
    <xf numFmtId="165" fontId="6" fillId="0" borderId="3" xfId="6" applyFont="1" applyFill="1" applyBorder="1" applyAlignment="1" applyProtection="1">
      <alignment horizontal="right" vertical="center" wrapText="1"/>
    </xf>
    <xf numFmtId="165" fontId="6" fillId="0" borderId="4" xfId="6" applyFont="1" applyFill="1" applyBorder="1" applyAlignment="1" applyProtection="1">
      <alignment horizontal="right" vertical="center" wrapText="1"/>
    </xf>
    <xf numFmtId="165"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0" fontId="4" fillId="2" borderId="1" xfId="1" applyFont="1" applyFill="1" applyBorder="1" applyAlignment="1" applyProtection="1">
      <alignment horizontal="center" vertical="center" wrapText="1"/>
    </xf>
    <xf numFmtId="0" fontId="10" fillId="7" borderId="1" xfId="0" applyFont="1" applyFill="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0" borderId="1" xfId="0" applyFont="1" applyBorder="1" applyAlignment="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165" fontId="18" fillId="0" borderId="2" xfId="6" applyFont="1" applyFill="1" applyBorder="1" applyAlignment="1" applyProtection="1">
      <alignment horizontal="center" vertical="center" wrapText="1"/>
    </xf>
    <xf numFmtId="165" fontId="18" fillId="0" borderId="3" xfId="6" applyFont="1" applyFill="1" applyBorder="1" applyAlignment="1" applyProtection="1">
      <alignment horizontal="center" vertical="center" wrapText="1"/>
    </xf>
    <xf numFmtId="165" fontId="18" fillId="0"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165" fontId="18" fillId="2" borderId="2" xfId="6" applyFont="1" applyFill="1" applyBorder="1" applyAlignment="1" applyProtection="1">
      <alignment horizontal="center" vertical="center" wrapText="1"/>
    </xf>
    <xf numFmtId="165" fontId="18" fillId="2" borderId="3" xfId="6" applyFont="1" applyFill="1" applyBorder="1" applyAlignment="1" applyProtection="1">
      <alignment horizontal="center" vertical="center" wrapText="1"/>
    </xf>
    <xf numFmtId="165" fontId="18" fillId="2" borderId="4" xfId="6" applyFont="1" applyFill="1" applyBorder="1" applyAlignment="1" applyProtection="1">
      <alignment horizontal="center" vertical="center" wrapText="1"/>
    </xf>
    <xf numFmtId="165" fontId="12" fillId="0" borderId="1" xfId="6" applyFont="1" applyBorder="1" applyAlignment="1" applyProtection="1">
      <alignment horizontal="right" vertical="center" wrapText="1"/>
    </xf>
    <xf numFmtId="165" fontId="12" fillId="0" borderId="3" xfId="6" applyFont="1" applyFill="1" applyBorder="1" applyAlignment="1" applyProtection="1">
      <alignment horizontal="right" vertical="center" wrapText="1"/>
    </xf>
    <xf numFmtId="9" fontId="15" fillId="0" borderId="3" xfId="1" applyNumberFormat="1" applyFont="1" applyBorder="1" applyAlignment="1" applyProtection="1">
      <alignment horizontal="center" vertical="center" wrapText="1"/>
    </xf>
    <xf numFmtId="165" fontId="6" fillId="0" borderId="2" xfId="6" applyFont="1" applyBorder="1" applyAlignment="1" applyProtection="1">
      <alignment horizontal="right" vertical="center" wrapText="1"/>
    </xf>
    <xf numFmtId="165" fontId="6" fillId="0" borderId="3" xfId="6" applyFont="1" applyBorder="1" applyAlignment="1" applyProtection="1">
      <alignment horizontal="right" vertical="center" wrapText="1"/>
    </xf>
    <xf numFmtId="165" fontId="6" fillId="0" borderId="4" xfId="6" applyFont="1" applyBorder="1" applyAlignment="1" applyProtection="1">
      <alignment horizontal="right" vertical="center" wrapText="1"/>
    </xf>
  </cellXfs>
  <cellStyles count="8">
    <cellStyle name="Millares [0]" xfId="5" builtinId="6"/>
    <cellStyle name="Moneda" xfId="3" builtinId="4"/>
    <cellStyle name="Moneda [0]" xfId="6" builtinId="7"/>
    <cellStyle name="Moneda 2" xfId="7"/>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290</xdr:row>
      <xdr:rowOff>0</xdr:rowOff>
    </xdr:from>
    <xdr:to>
      <xdr:col>0</xdr:col>
      <xdr:colOff>304800</xdr:colOff>
      <xdr:row>290</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291</xdr:row>
      <xdr:rowOff>0</xdr:rowOff>
    </xdr:from>
    <xdr:to>
      <xdr:col>0</xdr:col>
      <xdr:colOff>304800</xdr:colOff>
      <xdr:row>291</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292</xdr:row>
      <xdr:rowOff>0</xdr:rowOff>
    </xdr:from>
    <xdr:to>
      <xdr:col>0</xdr:col>
      <xdr:colOff>304800</xdr:colOff>
      <xdr:row>292</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292</xdr:row>
      <xdr:rowOff>0</xdr:rowOff>
    </xdr:from>
    <xdr:to>
      <xdr:col>0</xdr:col>
      <xdr:colOff>304800</xdr:colOff>
      <xdr:row>292</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292</xdr:row>
      <xdr:rowOff>0</xdr:rowOff>
    </xdr:from>
    <xdr:to>
      <xdr:col>0</xdr:col>
      <xdr:colOff>619125</xdr:colOff>
      <xdr:row>292</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260</xdr:row>
      <xdr:rowOff>0</xdr:rowOff>
    </xdr:from>
    <xdr:to>
      <xdr:col>0</xdr:col>
      <xdr:colOff>304800</xdr:colOff>
      <xdr:row>260</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260</xdr:row>
      <xdr:rowOff>0</xdr:rowOff>
    </xdr:from>
    <xdr:to>
      <xdr:col>0</xdr:col>
      <xdr:colOff>619125</xdr:colOff>
      <xdr:row>260</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262</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262</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262</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262</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186999</xdr:rowOff>
    </xdr:from>
    <xdr:to>
      <xdr:col>2</xdr:col>
      <xdr:colOff>464119</xdr:colOff>
      <xdr:row>1</xdr:row>
      <xdr:rowOff>596714</xdr:rowOff>
    </xdr:to>
    <xdr:pic>
      <xdr:nvPicPr>
        <xdr:cNvPr id="2" name="Imagen 1" descr="Logo Instituto Distrital de la Participación y Acción Comunal&#10;&#10;Nombre del IDPAC - Instituto Distrital de la Participación y Acción Comunal con el logo de alcaldia mayor de Bogotá">
          <a:extLst>
            <a:ext uri="{FF2B5EF4-FFF2-40B4-BE49-F238E27FC236}">
              <a16:creationId xmlns="" xmlns:a16="http://schemas.microsoft.com/office/drawing/2014/main" id="{C89C40C3-3B26-4A78-AFF7-1923A5EE7A94}"/>
            </a:ext>
          </a:extLst>
        </xdr:cNvPr>
        <xdr:cNvPicPr>
          <a:picLocks noChangeAspect="1"/>
        </xdr:cNvPicPr>
      </xdr:nvPicPr>
      <xdr:blipFill>
        <a:blip xmlns:r="http://schemas.openxmlformats.org/officeDocument/2006/relationships" r:embed="rId1"/>
        <a:stretch>
          <a:fillRect/>
        </a:stretch>
      </xdr:blipFill>
      <xdr:spPr>
        <a:xfrm>
          <a:off x="0" y="186999"/>
          <a:ext cx="4337619"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12C89442-62DE-4339-BEB1-3BACB8A70BBE}"/>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582D81C9-41FE-4021-AC40-CC20AA1DF304}"/>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CA1EE884-CE87-4183-B4BE-DECE3E1391E7}"/>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49430818-78B7-4C0B-B0D4-C8EB83165E46}"/>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F0EF574F-FD62-49BC-B4C5-6DE0AF752901}"/>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7EBEB57C-B1FB-4A83-931F-64CB790F1453}"/>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31DE65E-556D-4CCF-90A3-F08AE4D72C46}"/>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2CEE349-DE2E-4863-BDC7-0318BBFA75F3}"/>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FC400FA-9775-46F1-B980-1DC6ADE9A175}"/>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BC748DF-0089-465C-8670-5EC304A01D3D}"/>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1F78D20-EAED-4215-AEFB-508408A4E288}"/>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B4C0CC79-0188-407A-8DA4-0B95219CED96}"/>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300</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B0BB8079-6C82-4C18-8E25-6D173A99C91A}"/>
            </a:ext>
          </a:extLst>
        </xdr:cNvPr>
        <xdr:cNvSpPr>
          <a:spLocks noChangeAspect="1" noChangeArrowheads="1"/>
        </xdr:cNvSpPr>
      </xdr:nvSpPr>
      <xdr:spPr bwMode="auto">
        <a:xfrm>
          <a:off x="0" y="33220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300</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15326E85-CD6C-4540-822E-EA044AE136F1}"/>
            </a:ext>
          </a:extLst>
        </xdr:cNvPr>
        <xdr:cNvSpPr>
          <a:spLocks noChangeAspect="1" noChangeArrowheads="1"/>
        </xdr:cNvSpPr>
      </xdr:nvSpPr>
      <xdr:spPr bwMode="auto">
        <a:xfrm>
          <a:off x="0" y="333641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D909374C-2E9D-4598-BB93-69F3218643AA}"/>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EF8665A-4818-4B0C-BBD3-7C0146A56336}"/>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300</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5C489206-4612-44A2-9728-84D13315CA3C}"/>
            </a:ext>
          </a:extLst>
        </xdr:cNvPr>
        <xdr:cNvSpPr>
          <a:spLocks noChangeAspect="1" noChangeArrowheads="1"/>
        </xdr:cNvSpPr>
      </xdr:nvSpPr>
      <xdr:spPr bwMode="auto">
        <a:xfrm>
          <a:off x="314325"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300</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37884CA3-AF71-451A-A166-CE016770EF91}"/>
            </a:ext>
          </a:extLst>
        </xdr:cNvPr>
        <xdr:cNvSpPr>
          <a:spLocks noChangeAspect="1" noChangeArrowheads="1"/>
        </xdr:cNvSpPr>
      </xdr:nvSpPr>
      <xdr:spPr bwMode="auto">
        <a:xfrm>
          <a:off x="0"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300</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5D50AF69-A483-49DA-B3D6-E47D9D07A1FF}"/>
            </a:ext>
          </a:extLst>
        </xdr:cNvPr>
        <xdr:cNvSpPr>
          <a:spLocks noChangeAspect="1" noChangeArrowheads="1"/>
        </xdr:cNvSpPr>
      </xdr:nvSpPr>
      <xdr:spPr bwMode="auto">
        <a:xfrm>
          <a:off x="314325"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F6D282C3-77D2-4D90-81BD-2809481709CB}"/>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9E76094-4E48-4C0D-B4EC-0693D0043D27}"/>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50C605C-AFDC-4219-BB2D-083B4BF3CD3B}"/>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CCB2C190-AED9-497B-A94E-050F6816B1F3}"/>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467088B0-5FD9-4568-8DA6-786CCD637B5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295</xdr:row>
      <xdr:rowOff>0</xdr:rowOff>
    </xdr:from>
    <xdr:to>
      <xdr:col>0</xdr:col>
      <xdr:colOff>304800</xdr:colOff>
      <xdr:row>299</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C3810E03-8A19-464E-BC7B-AFD50D29A08E}"/>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299</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7CE758BE-1A0D-49CD-A924-0F43BAEC55F2}"/>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6A135F23-54BF-48BC-AF7A-8EF7166AF643}"/>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63057336-1AEC-400F-BFE3-30622B0BD361}"/>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297</xdr:row>
      <xdr:rowOff>0</xdr:rowOff>
    </xdr:from>
    <xdr:to>
      <xdr:col>0</xdr:col>
      <xdr:colOff>619125</xdr:colOff>
      <xdr:row>299</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D7B6B34F-24B2-40B1-B370-B52BCBF2279C}"/>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265</xdr:row>
      <xdr:rowOff>0</xdr:rowOff>
    </xdr:from>
    <xdr:to>
      <xdr:col>0</xdr:col>
      <xdr:colOff>304800</xdr:colOff>
      <xdr:row>299</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4E6D81DF-53BB-4077-8868-40D5C6D0C90C}"/>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265</xdr:row>
      <xdr:rowOff>0</xdr:rowOff>
    </xdr:from>
    <xdr:to>
      <xdr:col>0</xdr:col>
      <xdr:colOff>619125</xdr:colOff>
      <xdr:row>299</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5631A493-0F69-4F46-9BFD-08AB66DC48EE}"/>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E7F82E6-A3A7-46D9-AB9D-1AD99A7596BE}"/>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755A9000-F8EF-4241-AEBB-254785AFC6CD}"/>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FA88310-81D3-41D4-B54F-DC21562ECA38}"/>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5F057A23-61C2-4FCC-97CE-B30C7D712D8E}"/>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D4D6284F-DA48-42DB-8298-066A90A3ADF0}">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1FCA19B3-549A-4EB4-92E6-2B2E2B491DCE}">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298"/>
  <sheetViews>
    <sheetView tabSelected="1" view="pageBreakPreview" zoomScale="60" zoomScaleNormal="60" workbookViewId="0">
      <selection activeCell="F5" sqref="F5"/>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42"/>
      <c r="B1" s="242"/>
      <c r="C1" s="242"/>
      <c r="D1" s="247" t="s">
        <v>0</v>
      </c>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9"/>
      <c r="AN1" s="253" t="s">
        <v>1</v>
      </c>
      <c r="AO1" s="253"/>
    </row>
    <row r="2" spans="1:41" ht="55.5" customHeight="1" x14ac:dyDescent="0.3">
      <c r="A2" s="242"/>
      <c r="B2" s="242"/>
      <c r="C2" s="242"/>
      <c r="D2" s="247" t="s">
        <v>2</v>
      </c>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9"/>
      <c r="AN2" s="253"/>
      <c r="AO2" s="253"/>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45044</v>
      </c>
      <c r="E5" s="13"/>
      <c r="F5" s="13"/>
      <c r="G5" s="13"/>
      <c r="H5" s="13"/>
      <c r="I5" s="14" t="s">
        <v>5</v>
      </c>
      <c r="J5" s="244" t="s">
        <v>6</v>
      </c>
      <c r="K5" s="245"/>
      <c r="L5" s="245"/>
      <c r="M5" s="245"/>
      <c r="N5" s="245"/>
      <c r="O5" s="245"/>
      <c r="P5" s="246"/>
      <c r="Q5" s="15"/>
      <c r="R5" s="15"/>
      <c r="S5" s="15"/>
      <c r="T5" s="15"/>
      <c r="U5" s="15"/>
      <c r="V5" s="15"/>
      <c r="W5" s="15"/>
      <c r="X5" s="15"/>
      <c r="Y5" s="15"/>
      <c r="Z5" s="15"/>
      <c r="AA5" s="15"/>
      <c r="AB5" s="15"/>
      <c r="AC5" s="15"/>
      <c r="AD5" s="15"/>
      <c r="AE5" s="15"/>
      <c r="AF5" s="15"/>
      <c r="AG5" s="15"/>
      <c r="AH5" s="15"/>
      <c r="AI5" s="15"/>
      <c r="AJ5" s="15"/>
      <c r="AK5" s="15"/>
      <c r="AL5" s="15"/>
      <c r="AM5" s="15"/>
      <c r="AN5" s="16" t="s">
        <v>7</v>
      </c>
      <c r="AO5" s="17">
        <v>4</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43" t="s">
        <v>8</v>
      </c>
      <c r="B7" s="243" t="s">
        <v>9</v>
      </c>
      <c r="C7" s="243" t="s">
        <v>10</v>
      </c>
      <c r="D7" s="243" t="s">
        <v>11</v>
      </c>
      <c r="E7" s="250" t="s">
        <v>12</v>
      </c>
      <c r="F7" s="243" t="s">
        <v>13</v>
      </c>
      <c r="G7" s="243" t="s">
        <v>14</v>
      </c>
      <c r="H7" s="243" t="s">
        <v>15</v>
      </c>
      <c r="I7" s="243" t="s">
        <v>16</v>
      </c>
      <c r="J7" s="243" t="s">
        <v>17</v>
      </c>
      <c r="K7" s="243"/>
      <c r="L7" s="243"/>
      <c r="M7" s="243"/>
      <c r="N7" s="243"/>
      <c r="O7" s="243"/>
      <c r="P7" s="243"/>
      <c r="Q7" s="243"/>
      <c r="R7" s="243"/>
      <c r="S7" s="243"/>
      <c r="T7" s="243"/>
      <c r="U7" s="243"/>
      <c r="V7" s="243"/>
      <c r="W7" s="243"/>
      <c r="X7" s="243"/>
      <c r="Y7" s="243"/>
      <c r="Z7" s="243"/>
      <c r="AA7" s="243"/>
      <c r="AB7" s="243"/>
      <c r="AC7" s="243"/>
      <c r="AD7" s="243"/>
      <c r="AE7" s="243"/>
      <c r="AF7" s="243"/>
      <c r="AG7" s="243"/>
      <c r="AH7" s="243" t="s">
        <v>18</v>
      </c>
      <c r="AI7" s="243" t="s">
        <v>19</v>
      </c>
      <c r="AJ7" s="243" t="s">
        <v>20</v>
      </c>
      <c r="AK7" s="243" t="s">
        <v>21</v>
      </c>
      <c r="AL7" s="243" t="s">
        <v>22</v>
      </c>
      <c r="AM7" s="243" t="s">
        <v>23</v>
      </c>
      <c r="AN7" s="243" t="s">
        <v>24</v>
      </c>
      <c r="AO7" s="243" t="s">
        <v>25</v>
      </c>
    </row>
    <row r="8" spans="1:41" ht="27" customHeight="1" x14ac:dyDescent="0.3">
      <c r="A8" s="243"/>
      <c r="B8" s="243"/>
      <c r="C8" s="243"/>
      <c r="D8" s="243"/>
      <c r="E8" s="251"/>
      <c r="F8" s="243"/>
      <c r="G8" s="243"/>
      <c r="H8" s="243"/>
      <c r="I8" s="243"/>
      <c r="J8" s="243" t="s">
        <v>26</v>
      </c>
      <c r="K8" s="243"/>
      <c r="L8" s="243" t="s">
        <v>27</v>
      </c>
      <c r="M8" s="243"/>
      <c r="N8" s="243" t="s">
        <v>28</v>
      </c>
      <c r="O8" s="243"/>
      <c r="P8" s="243" t="s">
        <v>29</v>
      </c>
      <c r="Q8" s="243"/>
      <c r="R8" s="243" t="s">
        <v>30</v>
      </c>
      <c r="S8" s="243"/>
      <c r="T8" s="243" t="s">
        <v>31</v>
      </c>
      <c r="U8" s="243"/>
      <c r="V8" s="243" t="s">
        <v>32</v>
      </c>
      <c r="W8" s="243"/>
      <c r="X8" s="243" t="s">
        <v>33</v>
      </c>
      <c r="Y8" s="243"/>
      <c r="Z8" s="243" t="s">
        <v>34</v>
      </c>
      <c r="AA8" s="243"/>
      <c r="AB8" s="243" t="s">
        <v>35</v>
      </c>
      <c r="AC8" s="243"/>
      <c r="AD8" s="243" t="s">
        <v>36</v>
      </c>
      <c r="AE8" s="243"/>
      <c r="AF8" s="243" t="s">
        <v>37</v>
      </c>
      <c r="AG8" s="243" t="s">
        <v>37</v>
      </c>
      <c r="AH8" s="243"/>
      <c r="AI8" s="243"/>
      <c r="AJ8" s="243"/>
      <c r="AK8" s="243"/>
      <c r="AL8" s="243"/>
      <c r="AM8" s="243"/>
      <c r="AN8" s="243"/>
      <c r="AO8" s="243"/>
    </row>
    <row r="9" spans="1:41" ht="63" customHeight="1" x14ac:dyDescent="0.3">
      <c r="A9" s="243"/>
      <c r="B9" s="243"/>
      <c r="C9" s="243"/>
      <c r="D9" s="243"/>
      <c r="E9" s="252"/>
      <c r="F9" s="243"/>
      <c r="G9" s="243"/>
      <c r="H9" s="243"/>
      <c r="I9" s="243"/>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3"/>
      <c r="AI9" s="243"/>
      <c r="AJ9" s="243"/>
      <c r="AK9" s="243"/>
      <c r="AL9" s="243"/>
      <c r="AM9" s="243"/>
      <c r="AN9" s="243"/>
      <c r="AO9" s="243"/>
    </row>
    <row r="10" spans="1:41" s="28" customFormat="1" ht="57" customHeight="1" x14ac:dyDescent="0.3">
      <c r="A10" s="43" t="s">
        <v>40</v>
      </c>
      <c r="B10" s="60" t="s">
        <v>41</v>
      </c>
      <c r="C10" s="60">
        <v>526</v>
      </c>
      <c r="D10" s="205">
        <v>1</v>
      </c>
      <c r="E10" s="210">
        <v>2680661000</v>
      </c>
      <c r="F10" s="44" t="s">
        <v>42</v>
      </c>
      <c r="G10" s="44" t="s">
        <v>43</v>
      </c>
      <c r="H10" s="31">
        <v>0.2</v>
      </c>
      <c r="I10" s="208">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x14ac:dyDescent="0.3">
      <c r="A11" s="43" t="s">
        <v>40</v>
      </c>
      <c r="B11" s="60" t="s">
        <v>41</v>
      </c>
      <c r="C11" s="60">
        <v>526</v>
      </c>
      <c r="D11" s="206"/>
      <c r="E11" s="211"/>
      <c r="F11" s="44" t="s">
        <v>42</v>
      </c>
      <c r="G11" s="44" t="s">
        <v>48</v>
      </c>
      <c r="H11" s="31">
        <v>0.4</v>
      </c>
      <c r="I11" s="208"/>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x14ac:dyDescent="0.3">
      <c r="A12" s="43" t="s">
        <v>40</v>
      </c>
      <c r="B12" s="60" t="s">
        <v>41</v>
      </c>
      <c r="C12" s="60">
        <v>526</v>
      </c>
      <c r="D12" s="206"/>
      <c r="E12" s="211"/>
      <c r="F12" s="44" t="s">
        <v>42</v>
      </c>
      <c r="G12" s="44" t="s">
        <v>50</v>
      </c>
      <c r="H12" s="31">
        <v>0.2</v>
      </c>
      <c r="I12" s="208"/>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0" x14ac:dyDescent="0.3">
      <c r="A13" s="43" t="s">
        <v>40</v>
      </c>
      <c r="B13" s="60" t="s">
        <v>41</v>
      </c>
      <c r="C13" s="60">
        <v>526</v>
      </c>
      <c r="D13" s="207"/>
      <c r="E13" s="211"/>
      <c r="F13" s="44" t="s">
        <v>42</v>
      </c>
      <c r="G13" s="44" t="s">
        <v>52</v>
      </c>
      <c r="H13" s="31">
        <v>0.2</v>
      </c>
      <c r="I13" s="208"/>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x14ac:dyDescent="0.3">
      <c r="A14" s="43" t="s">
        <v>40</v>
      </c>
      <c r="B14" s="60" t="s">
        <v>41</v>
      </c>
      <c r="C14" s="60">
        <v>528</v>
      </c>
      <c r="D14" s="205">
        <v>1</v>
      </c>
      <c r="E14" s="211"/>
      <c r="F14" s="44" t="s">
        <v>54</v>
      </c>
      <c r="G14" s="44" t="s">
        <v>717</v>
      </c>
      <c r="H14" s="31">
        <v>0.2</v>
      </c>
      <c r="I14" s="219">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x14ac:dyDescent="0.3">
      <c r="A15" s="43" t="s">
        <v>40</v>
      </c>
      <c r="B15" s="60" t="s">
        <v>41</v>
      </c>
      <c r="C15" s="60">
        <v>528</v>
      </c>
      <c r="D15" s="206"/>
      <c r="E15" s="211"/>
      <c r="F15" s="44" t="s">
        <v>54</v>
      </c>
      <c r="G15" s="44" t="s">
        <v>58</v>
      </c>
      <c r="H15" s="31">
        <v>0.1</v>
      </c>
      <c r="I15" s="220"/>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x14ac:dyDescent="0.3">
      <c r="A16" s="43" t="s">
        <v>40</v>
      </c>
      <c r="B16" s="60" t="s">
        <v>41</v>
      </c>
      <c r="C16" s="60">
        <v>528</v>
      </c>
      <c r="D16" s="207"/>
      <c r="E16" s="212"/>
      <c r="F16" s="44" t="s">
        <v>54</v>
      </c>
      <c r="G16" s="44" t="s">
        <v>59</v>
      </c>
      <c r="H16" s="31">
        <v>0.7</v>
      </c>
      <c r="I16" s="221"/>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198" customFormat="1" ht="84.75" customHeight="1" x14ac:dyDescent="0.3">
      <c r="A17" s="191" t="s">
        <v>40</v>
      </c>
      <c r="B17" s="192" t="s">
        <v>41</v>
      </c>
      <c r="C17" s="192">
        <v>527</v>
      </c>
      <c r="D17" s="226">
        <v>1</v>
      </c>
      <c r="E17" s="210">
        <v>628314000</v>
      </c>
      <c r="F17" s="199" t="s">
        <v>61</v>
      </c>
      <c r="G17" s="199" t="s">
        <v>62</v>
      </c>
      <c r="H17" s="31">
        <v>0.33</v>
      </c>
      <c r="I17" s="229">
        <f>+H17+H18+H19</f>
        <v>1</v>
      </c>
      <c r="J17" s="200">
        <v>0.25</v>
      </c>
      <c r="K17" s="192"/>
      <c r="L17" s="200">
        <v>0.25</v>
      </c>
      <c r="M17" s="192"/>
      <c r="N17" s="200">
        <v>0.25</v>
      </c>
      <c r="O17" s="192"/>
      <c r="P17" s="200"/>
      <c r="Q17" s="192"/>
      <c r="R17" s="200">
        <v>0.25</v>
      </c>
      <c r="S17" s="192"/>
      <c r="T17" s="192"/>
      <c r="U17" s="192"/>
      <c r="V17" s="192"/>
      <c r="W17" s="192"/>
      <c r="X17" s="192"/>
      <c r="Y17" s="192"/>
      <c r="Z17" s="192"/>
      <c r="AA17" s="192"/>
      <c r="AB17" s="192"/>
      <c r="AC17" s="192"/>
      <c r="AD17" s="192"/>
      <c r="AE17" s="192"/>
      <c r="AF17" s="192"/>
      <c r="AG17" s="192"/>
      <c r="AH17" s="31">
        <f>+J17+L17+N17+P17+R17+T17+V17+X17+Z17+AB17+AD17+AF17</f>
        <v>1</v>
      </c>
      <c r="AI17" s="196">
        <v>44927</v>
      </c>
      <c r="AJ17" s="196">
        <v>45076</v>
      </c>
      <c r="AK17" s="191" t="s">
        <v>63</v>
      </c>
      <c r="AL17" s="191" t="s">
        <v>698</v>
      </c>
      <c r="AM17" s="191" t="s">
        <v>705</v>
      </c>
      <c r="AN17" s="191" t="s">
        <v>46</v>
      </c>
      <c r="AO17" s="25" t="s">
        <v>47</v>
      </c>
    </row>
    <row r="18" spans="1:42" s="166" customFormat="1" ht="48" customHeight="1" x14ac:dyDescent="0.3">
      <c r="A18" s="191" t="s">
        <v>40</v>
      </c>
      <c r="B18" s="192" t="s">
        <v>41</v>
      </c>
      <c r="C18" s="192">
        <v>527</v>
      </c>
      <c r="D18" s="227"/>
      <c r="E18" s="211"/>
      <c r="F18" s="199" t="s">
        <v>61</v>
      </c>
      <c r="G18" s="199" t="s">
        <v>64</v>
      </c>
      <c r="H18" s="31">
        <v>0.33</v>
      </c>
      <c r="I18" s="230"/>
      <c r="J18" s="192"/>
      <c r="K18" s="192"/>
      <c r="L18" s="200">
        <v>0.1</v>
      </c>
      <c r="M18" s="192"/>
      <c r="N18" s="200">
        <v>0.2</v>
      </c>
      <c r="O18" s="192"/>
      <c r="P18" s="200">
        <v>0.2</v>
      </c>
      <c r="Q18" s="192"/>
      <c r="R18" s="200">
        <v>0.3</v>
      </c>
      <c r="S18" s="192"/>
      <c r="T18" s="200">
        <v>0.2</v>
      </c>
      <c r="U18" s="192"/>
      <c r="V18" s="192"/>
      <c r="W18" s="192"/>
      <c r="X18" s="192"/>
      <c r="Y18" s="192"/>
      <c r="Z18" s="192"/>
      <c r="AA18" s="192"/>
      <c r="AB18" s="192"/>
      <c r="AC18" s="192"/>
      <c r="AD18" s="192"/>
      <c r="AE18" s="192"/>
      <c r="AF18" s="192"/>
      <c r="AG18" s="192"/>
      <c r="AH18" s="31">
        <f t="shared" ref="AH18" si="1">+J18+L18+N18+P18+R18+T18+V18+X18+Z18+AB18+AD18+AF18</f>
        <v>1</v>
      </c>
      <c r="AI18" s="196">
        <v>44958</v>
      </c>
      <c r="AJ18" s="196">
        <v>45107</v>
      </c>
      <c r="AK18" s="191" t="s">
        <v>65</v>
      </c>
      <c r="AL18" s="191" t="s">
        <v>698</v>
      </c>
      <c r="AM18" s="191" t="s">
        <v>705</v>
      </c>
      <c r="AN18" s="191" t="s">
        <v>46</v>
      </c>
      <c r="AO18" s="25" t="s">
        <v>47</v>
      </c>
      <c r="AP18" s="165"/>
    </row>
    <row r="19" spans="1:42" s="28" customFormat="1" ht="60" x14ac:dyDescent="0.3">
      <c r="A19" s="191" t="s">
        <v>40</v>
      </c>
      <c r="B19" s="192" t="s">
        <v>41</v>
      </c>
      <c r="C19" s="192">
        <v>527</v>
      </c>
      <c r="D19" s="228"/>
      <c r="E19" s="212"/>
      <c r="F19" s="199" t="s">
        <v>61</v>
      </c>
      <c r="G19" s="199" t="s">
        <v>67</v>
      </c>
      <c r="H19" s="31">
        <v>0.34</v>
      </c>
      <c r="I19" s="231"/>
      <c r="J19" s="200">
        <v>0.1</v>
      </c>
      <c r="K19" s="192"/>
      <c r="L19" s="200">
        <v>0.1</v>
      </c>
      <c r="M19" s="192"/>
      <c r="N19" s="200">
        <v>0.1</v>
      </c>
      <c r="O19" s="192"/>
      <c r="P19" s="200">
        <v>0.05</v>
      </c>
      <c r="Q19" s="192"/>
      <c r="R19" s="200">
        <v>0.1</v>
      </c>
      <c r="S19" s="192"/>
      <c r="T19" s="200">
        <v>0.1</v>
      </c>
      <c r="U19" s="192"/>
      <c r="V19" s="200">
        <v>0.05</v>
      </c>
      <c r="W19" s="192"/>
      <c r="X19" s="200">
        <v>0.1</v>
      </c>
      <c r="Y19" s="192"/>
      <c r="Z19" s="200">
        <v>0.05</v>
      </c>
      <c r="AA19" s="192"/>
      <c r="AB19" s="200">
        <v>0.05</v>
      </c>
      <c r="AC19" s="192"/>
      <c r="AD19" s="200">
        <v>0.1</v>
      </c>
      <c r="AE19" s="192"/>
      <c r="AF19" s="200">
        <v>0.1</v>
      </c>
      <c r="AG19" s="192"/>
      <c r="AH19" s="31">
        <f>+J19+L19+N19+P19+R19+T19+V19+X19+Z19+AB19+AD19+AF19</f>
        <v>1.0000000000000002</v>
      </c>
      <c r="AI19" s="196">
        <v>44928</v>
      </c>
      <c r="AJ19" s="196">
        <v>45290</v>
      </c>
      <c r="AK19" s="191" t="s">
        <v>68</v>
      </c>
      <c r="AL19" s="191" t="s">
        <v>69</v>
      </c>
      <c r="AM19" s="191" t="s">
        <v>705</v>
      </c>
      <c r="AN19" s="191" t="s">
        <v>46</v>
      </c>
      <c r="AO19" s="25" t="s">
        <v>47</v>
      </c>
    </row>
    <row r="20" spans="1:42" s="28" customFormat="1" ht="156" customHeight="1" x14ac:dyDescent="0.3">
      <c r="A20" s="43" t="s">
        <v>40</v>
      </c>
      <c r="B20" s="60" t="s">
        <v>41</v>
      </c>
      <c r="C20" s="60">
        <v>526</v>
      </c>
      <c r="D20" s="60" t="s">
        <v>70</v>
      </c>
      <c r="E20" s="60" t="s">
        <v>70</v>
      </c>
      <c r="F20" s="44" t="s">
        <v>71</v>
      </c>
      <c r="G20" s="44" t="s">
        <v>72</v>
      </c>
      <c r="H20" s="33">
        <v>0.36</v>
      </c>
      <c r="I20" s="204">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x14ac:dyDescent="0.3">
      <c r="A21" s="43" t="s">
        <v>40</v>
      </c>
      <c r="B21" s="60" t="s">
        <v>41</v>
      </c>
      <c r="C21" s="60">
        <v>526</v>
      </c>
      <c r="D21" s="60" t="s">
        <v>70</v>
      </c>
      <c r="E21" s="60" t="s">
        <v>70</v>
      </c>
      <c r="F21" s="44" t="s">
        <v>71</v>
      </c>
      <c r="G21" s="44" t="s">
        <v>75</v>
      </c>
      <c r="H21" s="33">
        <v>0.09</v>
      </c>
      <c r="I21" s="204"/>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customHeight="1" x14ac:dyDescent="0.3">
      <c r="A22" s="43" t="s">
        <v>40</v>
      </c>
      <c r="B22" s="60" t="s">
        <v>41</v>
      </c>
      <c r="C22" s="60">
        <v>526</v>
      </c>
      <c r="D22" s="60" t="s">
        <v>70</v>
      </c>
      <c r="E22" s="60" t="s">
        <v>70</v>
      </c>
      <c r="F22" s="44" t="s">
        <v>77</v>
      </c>
      <c r="G22" s="44" t="s">
        <v>78</v>
      </c>
      <c r="H22" s="33">
        <v>0.15</v>
      </c>
      <c r="I22" s="204"/>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customHeight="1" x14ac:dyDescent="0.3">
      <c r="A23" s="43" t="s">
        <v>40</v>
      </c>
      <c r="B23" s="60" t="s">
        <v>41</v>
      </c>
      <c r="C23" s="60">
        <v>526</v>
      </c>
      <c r="D23" s="60" t="s">
        <v>70</v>
      </c>
      <c r="E23" s="60" t="s">
        <v>70</v>
      </c>
      <c r="F23" s="44" t="s">
        <v>80</v>
      </c>
      <c r="G23" s="44" t="s">
        <v>81</v>
      </c>
      <c r="H23" s="33">
        <v>0.1</v>
      </c>
      <c r="I23" s="204"/>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x14ac:dyDescent="0.3">
      <c r="A24" s="43" t="s">
        <v>40</v>
      </c>
      <c r="B24" s="60" t="s">
        <v>41</v>
      </c>
      <c r="C24" s="60">
        <v>526</v>
      </c>
      <c r="D24" s="60" t="s">
        <v>70</v>
      </c>
      <c r="E24" s="60" t="s">
        <v>70</v>
      </c>
      <c r="F24" s="44" t="s">
        <v>83</v>
      </c>
      <c r="G24" s="44" t="s">
        <v>84</v>
      </c>
      <c r="H24" s="33">
        <v>0.1</v>
      </c>
      <c r="I24" s="204"/>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x14ac:dyDescent="0.3">
      <c r="A25" s="43" t="s">
        <v>40</v>
      </c>
      <c r="B25" s="60" t="s">
        <v>41</v>
      </c>
      <c r="C25" s="60">
        <v>526</v>
      </c>
      <c r="D25" s="60" t="s">
        <v>70</v>
      </c>
      <c r="E25" s="60" t="s">
        <v>70</v>
      </c>
      <c r="F25" s="44" t="s">
        <v>86</v>
      </c>
      <c r="G25" s="44" t="s">
        <v>87</v>
      </c>
      <c r="H25" s="33">
        <v>0.1</v>
      </c>
      <c r="I25" s="204"/>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customHeight="1" x14ac:dyDescent="0.3">
      <c r="A26" s="43" t="s">
        <v>40</v>
      </c>
      <c r="B26" s="60" t="s">
        <v>41</v>
      </c>
      <c r="C26" s="60">
        <v>526</v>
      </c>
      <c r="D26" s="60" t="s">
        <v>70</v>
      </c>
      <c r="E26" s="60" t="s">
        <v>70</v>
      </c>
      <c r="F26" s="44" t="s">
        <v>86</v>
      </c>
      <c r="G26" s="44" t="s">
        <v>89</v>
      </c>
      <c r="H26" s="33">
        <v>0.1</v>
      </c>
      <c r="I26" s="204"/>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x14ac:dyDescent="0.3">
      <c r="A27" s="43" t="s">
        <v>40</v>
      </c>
      <c r="B27" s="60" t="s">
        <v>41</v>
      </c>
      <c r="C27" s="60">
        <v>526</v>
      </c>
      <c r="D27" s="60" t="s">
        <v>70</v>
      </c>
      <c r="E27" s="60" t="s">
        <v>70</v>
      </c>
      <c r="F27" s="44" t="s">
        <v>91</v>
      </c>
      <c r="G27" s="44" t="s">
        <v>92</v>
      </c>
      <c r="H27" s="33">
        <v>0.2</v>
      </c>
      <c r="I27" s="223">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customHeight="1" x14ac:dyDescent="0.3">
      <c r="A28" s="43" t="s">
        <v>40</v>
      </c>
      <c r="B28" s="60" t="s">
        <v>41</v>
      </c>
      <c r="C28" s="60">
        <v>526</v>
      </c>
      <c r="D28" s="60" t="s">
        <v>70</v>
      </c>
      <c r="E28" s="60" t="s">
        <v>70</v>
      </c>
      <c r="F28" s="44" t="s">
        <v>91</v>
      </c>
      <c r="G28" s="44" t="s">
        <v>96</v>
      </c>
      <c r="H28" s="33">
        <v>0.8</v>
      </c>
      <c r="I28" s="225"/>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x14ac:dyDescent="0.3">
      <c r="A29" s="43" t="s">
        <v>40</v>
      </c>
      <c r="B29" s="60" t="s">
        <v>41</v>
      </c>
      <c r="C29" s="60">
        <v>526</v>
      </c>
      <c r="D29" s="60" t="s">
        <v>70</v>
      </c>
      <c r="E29" s="60" t="s">
        <v>70</v>
      </c>
      <c r="F29" s="44" t="s">
        <v>98</v>
      </c>
      <c r="G29" s="44" t="s">
        <v>99</v>
      </c>
      <c r="H29" s="33">
        <v>0.2</v>
      </c>
      <c r="I29" s="223">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x14ac:dyDescent="0.3">
      <c r="A30" s="43" t="s">
        <v>40</v>
      </c>
      <c r="B30" s="60" t="s">
        <v>41</v>
      </c>
      <c r="C30" s="60">
        <v>526</v>
      </c>
      <c r="D30" s="60" t="s">
        <v>70</v>
      </c>
      <c r="E30" s="60" t="s">
        <v>70</v>
      </c>
      <c r="F30" s="44" t="s">
        <v>98</v>
      </c>
      <c r="G30" s="44" t="s">
        <v>101</v>
      </c>
      <c r="H30" s="33">
        <v>0.8</v>
      </c>
      <c r="I30" s="225"/>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x14ac:dyDescent="0.3">
      <c r="A31" s="43" t="s">
        <v>40</v>
      </c>
      <c r="B31" s="60" t="s">
        <v>41</v>
      </c>
      <c r="C31" s="60">
        <v>526</v>
      </c>
      <c r="D31" s="60" t="s">
        <v>70</v>
      </c>
      <c r="E31" s="60" t="s">
        <v>70</v>
      </c>
      <c r="F31" s="44" t="s">
        <v>103</v>
      </c>
      <c r="G31" s="44" t="s">
        <v>104</v>
      </c>
      <c r="H31" s="33">
        <v>0.5</v>
      </c>
      <c r="I31" s="223">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x14ac:dyDescent="0.3">
      <c r="A32" s="43" t="s">
        <v>40</v>
      </c>
      <c r="B32" s="60" t="s">
        <v>41</v>
      </c>
      <c r="C32" s="60">
        <v>526</v>
      </c>
      <c r="D32" s="60" t="s">
        <v>70</v>
      </c>
      <c r="E32" s="60" t="s">
        <v>70</v>
      </c>
      <c r="F32" s="44" t="s">
        <v>103</v>
      </c>
      <c r="G32" s="44" t="s">
        <v>105</v>
      </c>
      <c r="H32" s="33">
        <v>0.5</v>
      </c>
      <c r="I32" s="225"/>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x14ac:dyDescent="0.3">
      <c r="A35" s="43" t="s">
        <v>40</v>
      </c>
      <c r="B35" s="60" t="s">
        <v>41</v>
      </c>
      <c r="C35" s="60">
        <v>526</v>
      </c>
      <c r="D35" s="60" t="s">
        <v>70</v>
      </c>
      <c r="E35" s="60" t="s">
        <v>70</v>
      </c>
      <c r="F35" s="44" t="s">
        <v>114</v>
      </c>
      <c r="G35" s="44" t="s">
        <v>115</v>
      </c>
      <c r="H35" s="33">
        <v>0.25</v>
      </c>
      <c r="I35" s="223">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customHeight="1" x14ac:dyDescent="0.3">
      <c r="A36" s="43" t="s">
        <v>40</v>
      </c>
      <c r="B36" s="60" t="s">
        <v>41</v>
      </c>
      <c r="C36" s="60">
        <v>526</v>
      </c>
      <c r="D36" s="60" t="s">
        <v>70</v>
      </c>
      <c r="E36" s="60" t="s">
        <v>70</v>
      </c>
      <c r="F36" s="44" t="s">
        <v>114</v>
      </c>
      <c r="G36" s="44" t="s">
        <v>117</v>
      </c>
      <c r="H36" s="33">
        <v>0.25</v>
      </c>
      <c r="I36" s="224"/>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customHeight="1" x14ac:dyDescent="0.3">
      <c r="A37" s="43" t="s">
        <v>40</v>
      </c>
      <c r="B37" s="60" t="s">
        <v>41</v>
      </c>
      <c r="C37" s="60">
        <v>526</v>
      </c>
      <c r="D37" s="60" t="s">
        <v>70</v>
      </c>
      <c r="E37" s="60" t="s">
        <v>70</v>
      </c>
      <c r="F37" s="44" t="s">
        <v>114</v>
      </c>
      <c r="G37" s="44" t="s">
        <v>119</v>
      </c>
      <c r="H37" s="33">
        <v>0.5</v>
      </c>
      <c r="I37" s="225"/>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x14ac:dyDescent="0.3">
      <c r="A38" s="43" t="s">
        <v>40</v>
      </c>
      <c r="B38" s="60" t="s">
        <v>41</v>
      </c>
      <c r="C38" s="60">
        <v>526</v>
      </c>
      <c r="D38" s="60" t="s">
        <v>70</v>
      </c>
      <c r="E38" s="60" t="s">
        <v>70</v>
      </c>
      <c r="F38" s="44" t="s">
        <v>121</v>
      </c>
      <c r="G38" s="44" t="s">
        <v>122</v>
      </c>
      <c r="H38" s="33">
        <v>0.2</v>
      </c>
      <c r="I38" s="223">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x14ac:dyDescent="0.3">
      <c r="A39" s="43" t="s">
        <v>40</v>
      </c>
      <c r="B39" s="60" t="s">
        <v>41</v>
      </c>
      <c r="C39" s="60">
        <v>526</v>
      </c>
      <c r="D39" s="60" t="s">
        <v>70</v>
      </c>
      <c r="E39" s="60" t="s">
        <v>70</v>
      </c>
      <c r="F39" s="44" t="s">
        <v>121</v>
      </c>
      <c r="G39" s="44" t="s">
        <v>124</v>
      </c>
      <c r="H39" s="33">
        <v>0.8</v>
      </c>
      <c r="I39" s="225"/>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customHeight="1" x14ac:dyDescent="0.3">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x14ac:dyDescent="0.3">
      <c r="A42" s="43" t="s">
        <v>40</v>
      </c>
      <c r="B42" s="60" t="s">
        <v>41</v>
      </c>
      <c r="C42" s="60">
        <v>527</v>
      </c>
      <c r="D42" s="60" t="s">
        <v>70</v>
      </c>
      <c r="E42" s="60" t="s">
        <v>70</v>
      </c>
      <c r="F42" s="44" t="s">
        <v>129</v>
      </c>
      <c r="G42" s="44" t="s">
        <v>130</v>
      </c>
      <c r="H42" s="31">
        <v>0.2</v>
      </c>
      <c r="I42" s="208">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x14ac:dyDescent="0.3">
      <c r="A43" s="43" t="s">
        <v>40</v>
      </c>
      <c r="B43" s="60" t="s">
        <v>41</v>
      </c>
      <c r="C43" s="60">
        <v>527</v>
      </c>
      <c r="D43" s="60" t="s">
        <v>70</v>
      </c>
      <c r="E43" s="60" t="s">
        <v>70</v>
      </c>
      <c r="F43" s="44" t="s">
        <v>129</v>
      </c>
      <c r="G43" s="44" t="s">
        <v>132</v>
      </c>
      <c r="H43" s="31">
        <v>0.25</v>
      </c>
      <c r="I43" s="209"/>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x14ac:dyDescent="0.3">
      <c r="A44" s="43" t="s">
        <v>40</v>
      </c>
      <c r="B44" s="60" t="s">
        <v>41</v>
      </c>
      <c r="C44" s="60">
        <v>527</v>
      </c>
      <c r="D44" s="60" t="s">
        <v>70</v>
      </c>
      <c r="E44" s="60" t="s">
        <v>70</v>
      </c>
      <c r="F44" s="44" t="s">
        <v>129</v>
      </c>
      <c r="G44" s="44" t="s">
        <v>134</v>
      </c>
      <c r="H44" s="31">
        <v>0.15</v>
      </c>
      <c r="I44" s="209"/>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x14ac:dyDescent="0.3">
      <c r="A45" s="43" t="s">
        <v>40</v>
      </c>
      <c r="B45" s="60" t="s">
        <v>41</v>
      </c>
      <c r="C45" s="60">
        <v>527</v>
      </c>
      <c r="D45" s="60" t="s">
        <v>70</v>
      </c>
      <c r="E45" s="60" t="s">
        <v>70</v>
      </c>
      <c r="F45" s="44" t="s">
        <v>129</v>
      </c>
      <c r="G45" s="44" t="s">
        <v>136</v>
      </c>
      <c r="H45" s="31">
        <v>0.2</v>
      </c>
      <c r="I45" s="209"/>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x14ac:dyDescent="0.3">
      <c r="A46" s="43" t="s">
        <v>40</v>
      </c>
      <c r="B46" s="60" t="s">
        <v>41</v>
      </c>
      <c r="C46" s="60">
        <v>527</v>
      </c>
      <c r="D46" s="60" t="s">
        <v>70</v>
      </c>
      <c r="E46" s="60" t="s">
        <v>70</v>
      </c>
      <c r="F46" s="44" t="s">
        <v>129</v>
      </c>
      <c r="G46" s="44" t="s">
        <v>138</v>
      </c>
      <c r="H46" s="31">
        <v>0.2</v>
      </c>
      <c r="I46" s="209"/>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x14ac:dyDescent="0.3">
      <c r="A47" s="43" t="s">
        <v>40</v>
      </c>
      <c r="B47" s="60" t="s">
        <v>41</v>
      </c>
      <c r="C47" s="60">
        <v>527</v>
      </c>
      <c r="D47" s="60" t="s">
        <v>70</v>
      </c>
      <c r="E47" s="60" t="s">
        <v>70</v>
      </c>
      <c r="F47" s="44" t="s">
        <v>140</v>
      </c>
      <c r="G47" s="44" t="s">
        <v>141</v>
      </c>
      <c r="H47" s="33">
        <v>0.5</v>
      </c>
      <c r="I47" s="219">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customHeight="1" x14ac:dyDescent="0.3">
      <c r="A48" s="43" t="s">
        <v>40</v>
      </c>
      <c r="B48" s="60" t="s">
        <v>41</v>
      </c>
      <c r="C48" s="60">
        <v>527</v>
      </c>
      <c r="D48" s="60" t="s">
        <v>70</v>
      </c>
      <c r="E48" s="60" t="s">
        <v>70</v>
      </c>
      <c r="F48" s="44" t="s">
        <v>140</v>
      </c>
      <c r="G48" s="44" t="s">
        <v>143</v>
      </c>
      <c r="H48" s="33">
        <v>0.5</v>
      </c>
      <c r="I48" s="221"/>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5" x14ac:dyDescent="0.3">
      <c r="A49" s="43" t="s">
        <v>40</v>
      </c>
      <c r="B49" s="60" t="s">
        <v>41</v>
      </c>
      <c r="C49" s="60">
        <v>527</v>
      </c>
      <c r="D49" s="60" t="s">
        <v>70</v>
      </c>
      <c r="E49" s="60" t="s">
        <v>70</v>
      </c>
      <c r="F49" s="44" t="s">
        <v>145</v>
      </c>
      <c r="G49" s="44" t="s">
        <v>146</v>
      </c>
      <c r="H49" s="33">
        <v>0.5</v>
      </c>
      <c r="I49" s="208">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5" x14ac:dyDescent="0.3">
      <c r="A50" s="43" t="s">
        <v>40</v>
      </c>
      <c r="B50" s="60" t="s">
        <v>41</v>
      </c>
      <c r="C50" s="60">
        <v>527</v>
      </c>
      <c r="D50" s="60" t="s">
        <v>70</v>
      </c>
      <c r="E50" s="60" t="s">
        <v>70</v>
      </c>
      <c r="F50" s="44" t="s">
        <v>145</v>
      </c>
      <c r="G50" s="44" t="s">
        <v>148</v>
      </c>
      <c r="H50" s="33">
        <v>0.5</v>
      </c>
      <c r="I50" s="209"/>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x14ac:dyDescent="0.3">
      <c r="A52" s="43" t="s">
        <v>152</v>
      </c>
      <c r="B52" s="60" t="s">
        <v>153</v>
      </c>
      <c r="C52" s="60">
        <v>329</v>
      </c>
      <c r="D52" s="219">
        <v>0.25</v>
      </c>
      <c r="E52" s="210">
        <v>1006256289</v>
      </c>
      <c r="F52" s="43" t="s">
        <v>154</v>
      </c>
      <c r="G52" s="43" t="s">
        <v>155</v>
      </c>
      <c r="H52" s="33">
        <v>0.2</v>
      </c>
      <c r="I52" s="204">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x14ac:dyDescent="0.3">
      <c r="A53" s="43" t="s">
        <v>152</v>
      </c>
      <c r="B53" s="60" t="s">
        <v>153</v>
      </c>
      <c r="C53" s="60">
        <v>329</v>
      </c>
      <c r="D53" s="206"/>
      <c r="E53" s="211"/>
      <c r="F53" s="43" t="s">
        <v>154</v>
      </c>
      <c r="G53" s="44" t="s">
        <v>161</v>
      </c>
      <c r="H53" s="33">
        <v>0.1</v>
      </c>
      <c r="I53" s="204"/>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x14ac:dyDescent="0.3">
      <c r="A54" s="43" t="s">
        <v>152</v>
      </c>
      <c r="B54" s="60" t="s">
        <v>153</v>
      </c>
      <c r="C54" s="60">
        <v>329</v>
      </c>
      <c r="D54" s="206"/>
      <c r="E54" s="211"/>
      <c r="F54" s="43" t="s">
        <v>154</v>
      </c>
      <c r="G54" s="44" t="s">
        <v>163</v>
      </c>
      <c r="H54" s="33">
        <v>0.2</v>
      </c>
      <c r="I54" s="204"/>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customHeight="1" x14ac:dyDescent="0.3">
      <c r="A55" s="43" t="s">
        <v>152</v>
      </c>
      <c r="B55" s="60" t="s">
        <v>153</v>
      </c>
      <c r="C55" s="60">
        <v>329</v>
      </c>
      <c r="D55" s="206"/>
      <c r="E55" s="211"/>
      <c r="F55" s="43" t="s">
        <v>154</v>
      </c>
      <c r="G55" s="44" t="s">
        <v>165</v>
      </c>
      <c r="H55" s="33">
        <v>0.1</v>
      </c>
      <c r="I55" s="204"/>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x14ac:dyDescent="0.3">
      <c r="A56" s="43" t="s">
        <v>152</v>
      </c>
      <c r="B56" s="60" t="s">
        <v>153</v>
      </c>
      <c r="C56" s="60">
        <v>329</v>
      </c>
      <c r="D56" s="206"/>
      <c r="E56" s="211"/>
      <c r="F56" s="43" t="s">
        <v>154</v>
      </c>
      <c r="G56" s="44" t="s">
        <v>167</v>
      </c>
      <c r="H56" s="33">
        <v>0.1</v>
      </c>
      <c r="I56" s="204"/>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x14ac:dyDescent="0.3">
      <c r="A57" s="43" t="s">
        <v>152</v>
      </c>
      <c r="B57" s="60" t="s">
        <v>153</v>
      </c>
      <c r="C57" s="60">
        <v>329</v>
      </c>
      <c r="D57" s="206"/>
      <c r="E57" s="211"/>
      <c r="F57" s="43" t="s">
        <v>154</v>
      </c>
      <c r="G57" s="44" t="s">
        <v>169</v>
      </c>
      <c r="H57" s="33">
        <v>0.2</v>
      </c>
      <c r="I57" s="204"/>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x14ac:dyDescent="0.3">
      <c r="A58" s="43" t="s">
        <v>152</v>
      </c>
      <c r="B58" s="60" t="s">
        <v>153</v>
      </c>
      <c r="C58" s="60">
        <v>329</v>
      </c>
      <c r="D58" s="206"/>
      <c r="E58" s="211"/>
      <c r="F58" s="43" t="s">
        <v>154</v>
      </c>
      <c r="G58" s="43" t="s">
        <v>171</v>
      </c>
      <c r="H58" s="33">
        <v>0.1</v>
      </c>
      <c r="I58" s="204"/>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x14ac:dyDescent="0.3">
      <c r="A59" s="43" t="s">
        <v>152</v>
      </c>
      <c r="B59" s="60" t="s">
        <v>153</v>
      </c>
      <c r="C59" s="60">
        <v>329</v>
      </c>
      <c r="D59" s="60" t="s">
        <v>70</v>
      </c>
      <c r="E59" s="60" t="s">
        <v>70</v>
      </c>
      <c r="F59" s="43" t="s">
        <v>175</v>
      </c>
      <c r="G59" s="43" t="s">
        <v>176</v>
      </c>
      <c r="H59" s="33">
        <v>0.5</v>
      </c>
      <c r="I59" s="223">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ref="AH59:AH70" si="3">+J59+L59+N59+P59+R59+T59+V59+X59+Z59+AB59+AD59+AF59</f>
        <v>0.99999999999999978</v>
      </c>
      <c r="AI59" s="64">
        <v>44928</v>
      </c>
      <c r="AJ59" s="64">
        <v>45291</v>
      </c>
      <c r="AK59" s="43" t="s">
        <v>177</v>
      </c>
      <c r="AL59" s="43" t="s">
        <v>157</v>
      </c>
      <c r="AM59" s="43" t="s">
        <v>158</v>
      </c>
      <c r="AN59" s="43" t="s">
        <v>159</v>
      </c>
      <c r="AO59" s="43" t="s">
        <v>160</v>
      </c>
    </row>
    <row r="60" spans="1:41" ht="75" x14ac:dyDescent="0.3">
      <c r="A60" s="43" t="s">
        <v>152</v>
      </c>
      <c r="B60" s="60" t="s">
        <v>153</v>
      </c>
      <c r="C60" s="60">
        <v>329</v>
      </c>
      <c r="D60" s="60" t="s">
        <v>70</v>
      </c>
      <c r="E60" s="60" t="s">
        <v>70</v>
      </c>
      <c r="F60" s="43" t="s">
        <v>175</v>
      </c>
      <c r="G60" s="43" t="s">
        <v>178</v>
      </c>
      <c r="H60" s="33">
        <v>0.5</v>
      </c>
      <c r="I60" s="225"/>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179</v>
      </c>
      <c r="AL60" s="43" t="s">
        <v>157</v>
      </c>
      <c r="AM60" s="43" t="s">
        <v>158</v>
      </c>
      <c r="AN60" s="43" t="s">
        <v>159</v>
      </c>
      <c r="AO60" s="43" t="s">
        <v>160</v>
      </c>
    </row>
    <row r="61" spans="1:41" ht="60" x14ac:dyDescent="0.3">
      <c r="A61" s="43" t="s">
        <v>40</v>
      </c>
      <c r="B61" s="60" t="s">
        <v>41</v>
      </c>
      <c r="C61" s="60">
        <v>528</v>
      </c>
      <c r="D61" s="60" t="s">
        <v>70</v>
      </c>
      <c r="E61" s="60" t="s">
        <v>70</v>
      </c>
      <c r="F61" s="44" t="s">
        <v>721</v>
      </c>
      <c r="G61" s="44" t="s">
        <v>180</v>
      </c>
      <c r="H61" s="31">
        <v>0.2</v>
      </c>
      <c r="I61" s="204">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3"/>
        <v>0.99999999999999978</v>
      </c>
      <c r="AI61" s="62">
        <v>44929</v>
      </c>
      <c r="AJ61" s="62">
        <v>45290</v>
      </c>
      <c r="AK61" s="44" t="s">
        <v>181</v>
      </c>
      <c r="AL61" s="44" t="s">
        <v>697</v>
      </c>
      <c r="AM61" s="25" t="s">
        <v>182</v>
      </c>
      <c r="AN61" s="25" t="s">
        <v>183</v>
      </c>
      <c r="AO61" s="25" t="s">
        <v>184</v>
      </c>
    </row>
    <row r="62" spans="1:41" ht="78" customHeight="1" x14ac:dyDescent="0.3">
      <c r="A62" s="43" t="s">
        <v>40</v>
      </c>
      <c r="B62" s="60" t="s">
        <v>41</v>
      </c>
      <c r="C62" s="60">
        <v>528</v>
      </c>
      <c r="D62" s="60" t="s">
        <v>70</v>
      </c>
      <c r="E62" s="60" t="s">
        <v>70</v>
      </c>
      <c r="F62" s="44" t="s">
        <v>721</v>
      </c>
      <c r="G62" s="44" t="s">
        <v>185</v>
      </c>
      <c r="H62" s="31">
        <v>0.2</v>
      </c>
      <c r="I62" s="204"/>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3"/>
        <v>0.99999999999999978</v>
      </c>
      <c r="AI62" s="62">
        <v>44929</v>
      </c>
      <c r="AJ62" s="62">
        <v>45290</v>
      </c>
      <c r="AK62" s="44" t="s">
        <v>186</v>
      </c>
      <c r="AL62" s="44" t="s">
        <v>697</v>
      </c>
      <c r="AM62" s="25" t="s">
        <v>182</v>
      </c>
      <c r="AN62" s="25" t="s">
        <v>183</v>
      </c>
      <c r="AO62" s="25" t="s">
        <v>184</v>
      </c>
    </row>
    <row r="63" spans="1:41" ht="60" x14ac:dyDescent="0.3">
      <c r="A63" s="43" t="s">
        <v>40</v>
      </c>
      <c r="B63" s="60" t="s">
        <v>41</v>
      </c>
      <c r="C63" s="60">
        <v>528</v>
      </c>
      <c r="D63" s="60" t="s">
        <v>70</v>
      </c>
      <c r="E63" s="60" t="s">
        <v>70</v>
      </c>
      <c r="F63" s="44" t="s">
        <v>721</v>
      </c>
      <c r="G63" s="44" t="s">
        <v>187</v>
      </c>
      <c r="H63" s="31">
        <v>0.1</v>
      </c>
      <c r="I63" s="204"/>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188</v>
      </c>
      <c r="AL63" s="44" t="s">
        <v>697</v>
      </c>
      <c r="AM63" s="25" t="s">
        <v>182</v>
      </c>
      <c r="AN63" s="25" t="s">
        <v>183</v>
      </c>
      <c r="AO63" s="25" t="s">
        <v>184</v>
      </c>
    </row>
    <row r="64" spans="1:41" ht="136.5" customHeight="1" x14ac:dyDescent="0.3">
      <c r="A64" s="43" t="s">
        <v>40</v>
      </c>
      <c r="B64" s="60" t="s">
        <v>41</v>
      </c>
      <c r="C64" s="60">
        <v>528</v>
      </c>
      <c r="D64" s="60" t="s">
        <v>70</v>
      </c>
      <c r="E64" s="60" t="s">
        <v>70</v>
      </c>
      <c r="F64" s="44" t="s">
        <v>721</v>
      </c>
      <c r="G64" s="44" t="s">
        <v>189</v>
      </c>
      <c r="H64" s="31">
        <v>0.2</v>
      </c>
      <c r="I64" s="204"/>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190</v>
      </c>
      <c r="AL64" s="44" t="s">
        <v>697</v>
      </c>
      <c r="AM64" s="25" t="s">
        <v>182</v>
      </c>
      <c r="AN64" s="25" t="s">
        <v>183</v>
      </c>
      <c r="AO64" s="25" t="s">
        <v>184</v>
      </c>
    </row>
    <row r="65" spans="1:41" ht="120" x14ac:dyDescent="0.3">
      <c r="A65" s="43" t="s">
        <v>40</v>
      </c>
      <c r="B65" s="60" t="s">
        <v>41</v>
      </c>
      <c r="C65" s="60">
        <v>528</v>
      </c>
      <c r="D65" s="60" t="s">
        <v>70</v>
      </c>
      <c r="E65" s="60" t="s">
        <v>70</v>
      </c>
      <c r="F65" s="44" t="s">
        <v>721</v>
      </c>
      <c r="G65" s="44" t="s">
        <v>191</v>
      </c>
      <c r="H65" s="31">
        <v>0.1</v>
      </c>
      <c r="I65" s="204"/>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3"/>
        <v>1</v>
      </c>
      <c r="AI65" s="62">
        <v>44929</v>
      </c>
      <c r="AJ65" s="62">
        <v>45290</v>
      </c>
      <c r="AK65" s="44" t="s">
        <v>192</v>
      </c>
      <c r="AL65" s="44" t="s">
        <v>697</v>
      </c>
      <c r="AM65" s="25" t="s">
        <v>182</v>
      </c>
      <c r="AN65" s="25" t="s">
        <v>183</v>
      </c>
      <c r="AO65" s="25" t="s">
        <v>184</v>
      </c>
    </row>
    <row r="66" spans="1:41" ht="75" x14ac:dyDescent="0.3">
      <c r="A66" s="43" t="s">
        <v>40</v>
      </c>
      <c r="B66" s="60" t="s">
        <v>41</v>
      </c>
      <c r="C66" s="60">
        <v>528</v>
      </c>
      <c r="D66" s="60" t="s">
        <v>70</v>
      </c>
      <c r="E66" s="60" t="s">
        <v>70</v>
      </c>
      <c r="F66" s="44" t="s">
        <v>721</v>
      </c>
      <c r="G66" s="44" t="s">
        <v>193</v>
      </c>
      <c r="H66" s="31">
        <v>0.1</v>
      </c>
      <c r="I66" s="204"/>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3"/>
        <v>1</v>
      </c>
      <c r="AI66" s="62">
        <v>45231</v>
      </c>
      <c r="AJ66" s="62">
        <v>45260</v>
      </c>
      <c r="AK66" s="44" t="s">
        <v>655</v>
      </c>
      <c r="AL66" s="44" t="s">
        <v>697</v>
      </c>
      <c r="AM66" s="25" t="s">
        <v>182</v>
      </c>
      <c r="AN66" s="25" t="s">
        <v>183</v>
      </c>
      <c r="AO66" s="25" t="s">
        <v>184</v>
      </c>
    </row>
    <row r="67" spans="1:41" ht="75" x14ac:dyDescent="0.3">
      <c r="A67" s="43" t="s">
        <v>40</v>
      </c>
      <c r="B67" s="60" t="s">
        <v>41</v>
      </c>
      <c r="C67" s="60">
        <v>528</v>
      </c>
      <c r="D67" s="60" t="s">
        <v>70</v>
      </c>
      <c r="E67" s="60" t="s">
        <v>70</v>
      </c>
      <c r="F67" s="44" t="s">
        <v>721</v>
      </c>
      <c r="G67" s="44" t="s">
        <v>194</v>
      </c>
      <c r="H67" s="31">
        <v>0.1</v>
      </c>
      <c r="I67" s="204"/>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3"/>
        <v>1</v>
      </c>
      <c r="AI67" s="62">
        <v>44986</v>
      </c>
      <c r="AJ67" s="62">
        <v>45229</v>
      </c>
      <c r="AK67" s="44" t="s">
        <v>195</v>
      </c>
      <c r="AL67" s="44" t="s">
        <v>697</v>
      </c>
      <c r="AM67" s="25" t="s">
        <v>182</v>
      </c>
      <c r="AN67" s="25" t="s">
        <v>183</v>
      </c>
      <c r="AO67" s="25" t="s">
        <v>184</v>
      </c>
    </row>
    <row r="68" spans="1:41" ht="90" x14ac:dyDescent="0.3">
      <c r="A68" s="43" t="s">
        <v>40</v>
      </c>
      <c r="B68" s="60" t="s">
        <v>41</v>
      </c>
      <c r="C68" s="60">
        <v>528</v>
      </c>
      <c r="D68" s="60">
        <v>1</v>
      </c>
      <c r="E68" s="60" t="s">
        <v>70</v>
      </c>
      <c r="F68" s="43" t="s">
        <v>196</v>
      </c>
      <c r="G68" s="43" t="s">
        <v>197</v>
      </c>
      <c r="H68" s="63">
        <v>0.5</v>
      </c>
      <c r="I68" s="208">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3"/>
        <v>0.99999999999999978</v>
      </c>
      <c r="AI68" s="64">
        <v>44958</v>
      </c>
      <c r="AJ68" s="64">
        <v>45291</v>
      </c>
      <c r="AK68" s="43" t="s">
        <v>198</v>
      </c>
      <c r="AL68" s="43" t="s">
        <v>541</v>
      </c>
      <c r="AM68" s="43" t="s">
        <v>199</v>
      </c>
      <c r="AN68" s="43" t="s">
        <v>200</v>
      </c>
      <c r="AO68" s="43" t="s">
        <v>200</v>
      </c>
    </row>
    <row r="69" spans="1:41" ht="91.5" customHeight="1" x14ac:dyDescent="0.3">
      <c r="A69" s="43" t="s">
        <v>40</v>
      </c>
      <c r="B69" s="60" t="s">
        <v>41</v>
      </c>
      <c r="C69" s="60">
        <v>528</v>
      </c>
      <c r="D69" s="60">
        <v>1</v>
      </c>
      <c r="E69" s="60" t="s">
        <v>70</v>
      </c>
      <c r="F69" s="43" t="s">
        <v>196</v>
      </c>
      <c r="G69" s="43" t="s">
        <v>201</v>
      </c>
      <c r="H69" s="63">
        <v>0.5</v>
      </c>
      <c r="I69" s="208"/>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3"/>
        <v>1</v>
      </c>
      <c r="AI69" s="64">
        <v>44958</v>
      </c>
      <c r="AJ69" s="64">
        <v>45291</v>
      </c>
      <c r="AK69" s="43" t="s">
        <v>202</v>
      </c>
      <c r="AL69" s="43" t="s">
        <v>541</v>
      </c>
      <c r="AM69" s="43" t="s">
        <v>199</v>
      </c>
      <c r="AN69" s="43" t="s">
        <v>200</v>
      </c>
      <c r="AO69" s="43" t="s">
        <v>200</v>
      </c>
    </row>
    <row r="70" spans="1:41" ht="75" x14ac:dyDescent="0.3">
      <c r="A70" s="43" t="s">
        <v>40</v>
      </c>
      <c r="B70" s="60" t="s">
        <v>203</v>
      </c>
      <c r="C70" s="60">
        <v>424</v>
      </c>
      <c r="D70" s="60" t="s">
        <v>70</v>
      </c>
      <c r="E70" s="60" t="s">
        <v>70</v>
      </c>
      <c r="F70" s="44" t="s">
        <v>204</v>
      </c>
      <c r="G70" s="43" t="s">
        <v>205</v>
      </c>
      <c r="H70" s="63">
        <v>0.16669999999999999</v>
      </c>
      <c r="I70" s="208">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3"/>
        <v>1</v>
      </c>
      <c r="AI70" s="64">
        <v>44986</v>
      </c>
      <c r="AJ70" s="64">
        <v>45291</v>
      </c>
      <c r="AK70" s="43" t="s">
        <v>206</v>
      </c>
      <c r="AL70" s="43" t="s">
        <v>618</v>
      </c>
      <c r="AM70" s="43" t="s">
        <v>207</v>
      </c>
      <c r="AN70" s="43" t="s">
        <v>712</v>
      </c>
      <c r="AO70" s="43" t="s">
        <v>785</v>
      </c>
    </row>
    <row r="71" spans="1:41" ht="60" x14ac:dyDescent="0.3">
      <c r="A71" s="43" t="s">
        <v>40</v>
      </c>
      <c r="B71" s="60" t="s">
        <v>203</v>
      </c>
      <c r="C71" s="60">
        <v>424</v>
      </c>
      <c r="D71" s="60" t="s">
        <v>70</v>
      </c>
      <c r="E71" s="60" t="s">
        <v>70</v>
      </c>
      <c r="F71" s="43" t="s">
        <v>204</v>
      </c>
      <c r="G71" s="43" t="s">
        <v>208</v>
      </c>
      <c r="H71" s="63">
        <v>0.1666</v>
      </c>
      <c r="I71" s="209"/>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ref="AH71:AH119" si="4">+J71+L71+N71+P71+R71+T71+V71+X71+Z71+AB71+AD71+AF71</f>
        <v>1</v>
      </c>
      <c r="AI71" s="64">
        <v>44986</v>
      </c>
      <c r="AJ71" s="64">
        <v>45291</v>
      </c>
      <c r="AK71" s="43" t="s">
        <v>209</v>
      </c>
      <c r="AL71" s="43" t="s">
        <v>618</v>
      </c>
      <c r="AM71" s="43" t="s">
        <v>207</v>
      </c>
      <c r="AN71" s="43" t="s">
        <v>712</v>
      </c>
      <c r="AO71" s="43" t="s">
        <v>785</v>
      </c>
    </row>
    <row r="72" spans="1:41" ht="60" x14ac:dyDescent="0.3">
      <c r="A72" s="43" t="s">
        <v>40</v>
      </c>
      <c r="B72" s="60" t="s">
        <v>203</v>
      </c>
      <c r="C72" s="60">
        <v>424</v>
      </c>
      <c r="D72" s="60" t="s">
        <v>70</v>
      </c>
      <c r="E72" s="60" t="s">
        <v>70</v>
      </c>
      <c r="F72" s="43" t="s">
        <v>204</v>
      </c>
      <c r="G72" s="43" t="s">
        <v>747</v>
      </c>
      <c r="H72" s="63">
        <v>0.1666</v>
      </c>
      <c r="I72" s="209"/>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4"/>
        <v>1</v>
      </c>
      <c r="AI72" s="64">
        <v>45108</v>
      </c>
      <c r="AJ72" s="64">
        <v>45260</v>
      </c>
      <c r="AK72" s="43" t="s">
        <v>210</v>
      </c>
      <c r="AL72" s="43" t="s">
        <v>618</v>
      </c>
      <c r="AM72" s="43" t="s">
        <v>207</v>
      </c>
      <c r="AN72" s="43" t="s">
        <v>712</v>
      </c>
      <c r="AO72" s="43" t="s">
        <v>785</v>
      </c>
    </row>
    <row r="73" spans="1:41" ht="75" x14ac:dyDescent="0.3">
      <c r="A73" s="43" t="s">
        <v>40</v>
      </c>
      <c r="B73" s="60" t="s">
        <v>203</v>
      </c>
      <c r="C73" s="60">
        <v>424</v>
      </c>
      <c r="D73" s="60" t="s">
        <v>70</v>
      </c>
      <c r="E73" s="60" t="s">
        <v>70</v>
      </c>
      <c r="F73" s="43" t="s">
        <v>204</v>
      </c>
      <c r="G73" s="43" t="s">
        <v>211</v>
      </c>
      <c r="H73" s="63">
        <v>0.16669999999999999</v>
      </c>
      <c r="I73" s="209"/>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4"/>
        <v>1</v>
      </c>
      <c r="AI73" s="64">
        <v>45108</v>
      </c>
      <c r="AJ73" s="64">
        <v>45229</v>
      </c>
      <c r="AK73" s="43" t="s">
        <v>212</v>
      </c>
      <c r="AL73" s="43" t="s">
        <v>618</v>
      </c>
      <c r="AM73" s="43" t="s">
        <v>207</v>
      </c>
      <c r="AN73" s="43" t="s">
        <v>712</v>
      </c>
      <c r="AO73" s="43" t="s">
        <v>785</v>
      </c>
    </row>
    <row r="74" spans="1:41" ht="90" x14ac:dyDescent="0.3">
      <c r="A74" s="43" t="s">
        <v>40</v>
      </c>
      <c r="B74" s="60" t="s">
        <v>203</v>
      </c>
      <c r="C74" s="60">
        <v>424</v>
      </c>
      <c r="D74" s="60" t="s">
        <v>70</v>
      </c>
      <c r="E74" s="60" t="s">
        <v>70</v>
      </c>
      <c r="F74" s="43" t="s">
        <v>204</v>
      </c>
      <c r="G74" s="43" t="s">
        <v>213</v>
      </c>
      <c r="H74" s="63">
        <v>0.16669999999999999</v>
      </c>
      <c r="I74" s="20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4"/>
        <v>1</v>
      </c>
      <c r="AI74" s="64">
        <v>44986</v>
      </c>
      <c r="AJ74" s="64">
        <v>45291</v>
      </c>
      <c r="AK74" s="43" t="s">
        <v>214</v>
      </c>
      <c r="AL74" s="43" t="s">
        <v>618</v>
      </c>
      <c r="AM74" s="43" t="s">
        <v>207</v>
      </c>
      <c r="AN74" s="43" t="s">
        <v>712</v>
      </c>
      <c r="AO74" s="43" t="s">
        <v>785</v>
      </c>
    </row>
    <row r="75" spans="1:41" ht="75" x14ac:dyDescent="0.3">
      <c r="A75" s="43" t="s">
        <v>40</v>
      </c>
      <c r="B75" s="60" t="s">
        <v>203</v>
      </c>
      <c r="C75" s="60">
        <v>424</v>
      </c>
      <c r="D75" s="60" t="s">
        <v>70</v>
      </c>
      <c r="E75" s="60" t="s">
        <v>70</v>
      </c>
      <c r="F75" s="43" t="s">
        <v>204</v>
      </c>
      <c r="G75" s="43" t="s">
        <v>215</v>
      </c>
      <c r="H75" s="63">
        <v>0.16669999999999999</v>
      </c>
      <c r="I75" s="209"/>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216</v>
      </c>
      <c r="AL75" s="43" t="s">
        <v>618</v>
      </c>
      <c r="AM75" s="43" t="s">
        <v>207</v>
      </c>
      <c r="AN75" s="43" t="s">
        <v>712</v>
      </c>
      <c r="AO75" s="43" t="s">
        <v>785</v>
      </c>
    </row>
    <row r="76" spans="1:41" ht="90.75" customHeight="1" x14ac:dyDescent="0.3">
      <c r="A76" s="43" t="s">
        <v>217</v>
      </c>
      <c r="B76" s="60" t="s">
        <v>218</v>
      </c>
      <c r="C76" s="60">
        <v>27</v>
      </c>
      <c r="D76" s="219">
        <v>0.2</v>
      </c>
      <c r="E76" s="222">
        <v>175000000</v>
      </c>
      <c r="F76" s="43" t="s">
        <v>656</v>
      </c>
      <c r="G76" s="43" t="s">
        <v>219</v>
      </c>
      <c r="H76" s="63">
        <v>0.18</v>
      </c>
      <c r="I76" s="208">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si="4"/>
        <v>1.004</v>
      </c>
      <c r="AI76" s="64">
        <v>44958</v>
      </c>
      <c r="AJ76" s="64">
        <v>45260</v>
      </c>
      <c r="AK76" s="43" t="s">
        <v>220</v>
      </c>
      <c r="AL76" s="43" t="s">
        <v>221</v>
      </c>
      <c r="AM76" s="43" t="s">
        <v>222</v>
      </c>
      <c r="AN76" s="43" t="s">
        <v>748</v>
      </c>
      <c r="AO76" s="43" t="s">
        <v>223</v>
      </c>
    </row>
    <row r="77" spans="1:41" ht="120" x14ac:dyDescent="0.3">
      <c r="A77" s="43" t="s">
        <v>217</v>
      </c>
      <c r="B77" s="60" t="s">
        <v>218</v>
      </c>
      <c r="C77" s="60">
        <v>27</v>
      </c>
      <c r="D77" s="220"/>
      <c r="E77" s="214"/>
      <c r="F77" s="43" t="s">
        <v>656</v>
      </c>
      <c r="G77" s="43" t="s">
        <v>224</v>
      </c>
      <c r="H77" s="63">
        <v>0.18</v>
      </c>
      <c r="I77" s="208"/>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225</v>
      </c>
      <c r="AL77" s="43" t="s">
        <v>221</v>
      </c>
      <c r="AM77" s="43" t="s">
        <v>222</v>
      </c>
      <c r="AN77" s="43" t="s">
        <v>748</v>
      </c>
      <c r="AO77" s="43" t="s">
        <v>223</v>
      </c>
    </row>
    <row r="78" spans="1:41" ht="75" x14ac:dyDescent="0.3">
      <c r="A78" s="43" t="s">
        <v>217</v>
      </c>
      <c r="B78" s="60" t="s">
        <v>218</v>
      </c>
      <c r="C78" s="60">
        <v>27</v>
      </c>
      <c r="D78" s="220"/>
      <c r="E78" s="214"/>
      <c r="F78" s="43" t="s">
        <v>656</v>
      </c>
      <c r="G78" s="43" t="s">
        <v>226</v>
      </c>
      <c r="H78" s="63">
        <v>0.18</v>
      </c>
      <c r="I78" s="208"/>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227</v>
      </c>
      <c r="AL78" s="43" t="s">
        <v>221</v>
      </c>
      <c r="AM78" s="43" t="s">
        <v>222</v>
      </c>
      <c r="AN78" s="43" t="s">
        <v>748</v>
      </c>
      <c r="AO78" s="43" t="s">
        <v>223</v>
      </c>
    </row>
    <row r="79" spans="1:41" ht="75" x14ac:dyDescent="0.3">
      <c r="A79" s="43" t="s">
        <v>217</v>
      </c>
      <c r="B79" s="60" t="s">
        <v>218</v>
      </c>
      <c r="C79" s="60">
        <v>27</v>
      </c>
      <c r="D79" s="220"/>
      <c r="E79" s="214"/>
      <c r="F79" s="43" t="s">
        <v>656</v>
      </c>
      <c r="G79" s="43" t="s">
        <v>228</v>
      </c>
      <c r="H79" s="63">
        <v>0.18</v>
      </c>
      <c r="I79" s="208"/>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225</v>
      </c>
      <c r="AL79" s="43" t="s">
        <v>221</v>
      </c>
      <c r="AM79" s="43" t="s">
        <v>222</v>
      </c>
      <c r="AN79" s="43" t="s">
        <v>748</v>
      </c>
      <c r="AO79" s="43" t="s">
        <v>223</v>
      </c>
    </row>
    <row r="80" spans="1:41" ht="75" x14ac:dyDescent="0.3">
      <c r="A80" s="43" t="s">
        <v>217</v>
      </c>
      <c r="B80" s="60" t="s">
        <v>218</v>
      </c>
      <c r="C80" s="60">
        <v>27</v>
      </c>
      <c r="D80" s="220"/>
      <c r="E80" s="214"/>
      <c r="F80" s="43" t="s">
        <v>656</v>
      </c>
      <c r="G80" s="43" t="s">
        <v>229</v>
      </c>
      <c r="H80" s="63">
        <v>0.18</v>
      </c>
      <c r="I80" s="208"/>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x14ac:dyDescent="0.3">
      <c r="A81" s="43" t="s">
        <v>217</v>
      </c>
      <c r="B81" s="60" t="s">
        <v>218</v>
      </c>
      <c r="C81" s="60">
        <v>27</v>
      </c>
      <c r="D81" s="221"/>
      <c r="E81" s="215"/>
      <c r="F81" s="43" t="s">
        <v>656</v>
      </c>
      <c r="G81" s="43" t="s">
        <v>231</v>
      </c>
      <c r="H81" s="63">
        <v>0.1</v>
      </c>
      <c r="I81" s="208"/>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232</v>
      </c>
      <c r="AL81" s="43" t="s">
        <v>221</v>
      </c>
      <c r="AM81" s="43" t="s">
        <v>222</v>
      </c>
      <c r="AN81" s="43" t="s">
        <v>748</v>
      </c>
      <c r="AO81" s="43" t="s">
        <v>223</v>
      </c>
    </row>
    <row r="82" spans="1:41" ht="75" x14ac:dyDescent="0.3">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4"/>
        <v>0.99990000000000001</v>
      </c>
      <c r="AI82" s="64">
        <v>45108</v>
      </c>
      <c r="AJ82" s="64">
        <v>45199</v>
      </c>
      <c r="AK82" s="43" t="s">
        <v>235</v>
      </c>
      <c r="AL82" s="43" t="s">
        <v>221</v>
      </c>
      <c r="AM82" s="43" t="s">
        <v>222</v>
      </c>
      <c r="AN82" s="43" t="s">
        <v>748</v>
      </c>
      <c r="AO82" s="43" t="s">
        <v>223</v>
      </c>
    </row>
    <row r="83" spans="1:41" ht="75" x14ac:dyDescent="0.3">
      <c r="A83" s="43" t="s">
        <v>152</v>
      </c>
      <c r="B83" s="60" t="s">
        <v>153</v>
      </c>
      <c r="C83" s="60">
        <v>325</v>
      </c>
      <c r="D83" s="205">
        <v>37</v>
      </c>
      <c r="E83" s="210">
        <v>450125201</v>
      </c>
      <c r="F83" s="44" t="s">
        <v>236</v>
      </c>
      <c r="G83" s="44" t="s">
        <v>237</v>
      </c>
      <c r="H83" s="31">
        <v>0.2</v>
      </c>
      <c r="I83" s="204">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4"/>
        <v>1</v>
      </c>
      <c r="AI83" s="62">
        <v>44958</v>
      </c>
      <c r="AJ83" s="62">
        <v>44985</v>
      </c>
      <c r="AK83" s="44" t="s">
        <v>238</v>
      </c>
      <c r="AL83" s="44" t="s">
        <v>239</v>
      </c>
      <c r="AM83" s="44" t="s">
        <v>240</v>
      </c>
      <c r="AN83" s="43" t="s">
        <v>241</v>
      </c>
      <c r="AO83" s="43" t="s">
        <v>160</v>
      </c>
    </row>
    <row r="84" spans="1:41" ht="125.25" customHeight="1" x14ac:dyDescent="0.3">
      <c r="A84" s="43" t="s">
        <v>152</v>
      </c>
      <c r="B84" s="60" t="s">
        <v>153</v>
      </c>
      <c r="C84" s="60">
        <v>325</v>
      </c>
      <c r="D84" s="206"/>
      <c r="E84" s="211"/>
      <c r="F84" s="44" t="s">
        <v>236</v>
      </c>
      <c r="G84" s="44" t="s">
        <v>242</v>
      </c>
      <c r="H84" s="31">
        <v>0.1</v>
      </c>
      <c r="I84" s="204"/>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4"/>
        <v>1</v>
      </c>
      <c r="AI84" s="62">
        <v>44986</v>
      </c>
      <c r="AJ84" s="62">
        <v>45077</v>
      </c>
      <c r="AK84" s="44" t="s">
        <v>243</v>
      </c>
      <c r="AL84" s="44" t="s">
        <v>239</v>
      </c>
      <c r="AM84" s="44" t="s">
        <v>240</v>
      </c>
      <c r="AN84" s="43" t="s">
        <v>241</v>
      </c>
      <c r="AO84" s="43" t="s">
        <v>160</v>
      </c>
    </row>
    <row r="85" spans="1:41" ht="75" x14ac:dyDescent="0.3">
      <c r="A85" s="43" t="s">
        <v>152</v>
      </c>
      <c r="B85" s="60" t="s">
        <v>153</v>
      </c>
      <c r="C85" s="60">
        <v>325</v>
      </c>
      <c r="D85" s="206"/>
      <c r="E85" s="211"/>
      <c r="F85" s="44" t="s">
        <v>236</v>
      </c>
      <c r="G85" s="44" t="s">
        <v>244</v>
      </c>
      <c r="H85" s="31">
        <v>0.05</v>
      </c>
      <c r="I85" s="204"/>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4"/>
        <v>1</v>
      </c>
      <c r="AI85" s="62">
        <v>44958</v>
      </c>
      <c r="AJ85" s="62">
        <v>45046</v>
      </c>
      <c r="AK85" s="44" t="s">
        <v>245</v>
      </c>
      <c r="AL85" s="44" t="s">
        <v>239</v>
      </c>
      <c r="AM85" s="44" t="s">
        <v>240</v>
      </c>
      <c r="AN85" s="43" t="s">
        <v>241</v>
      </c>
      <c r="AO85" s="43" t="s">
        <v>160</v>
      </c>
    </row>
    <row r="86" spans="1:41" ht="75" x14ac:dyDescent="0.3">
      <c r="A86" s="43" t="s">
        <v>152</v>
      </c>
      <c r="B86" s="60" t="s">
        <v>153</v>
      </c>
      <c r="C86" s="60">
        <v>325</v>
      </c>
      <c r="D86" s="206"/>
      <c r="E86" s="211"/>
      <c r="F86" s="44" t="s">
        <v>236</v>
      </c>
      <c r="G86" s="44" t="s">
        <v>246</v>
      </c>
      <c r="H86" s="31">
        <v>0.05</v>
      </c>
      <c r="I86" s="204"/>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4"/>
        <v>1</v>
      </c>
      <c r="AI86" s="62">
        <v>45078</v>
      </c>
      <c r="AJ86" s="62">
        <v>45138</v>
      </c>
      <c r="AK86" s="44" t="s">
        <v>247</v>
      </c>
      <c r="AL86" s="44" t="s">
        <v>239</v>
      </c>
      <c r="AM86" s="44" t="s">
        <v>240</v>
      </c>
      <c r="AN86" s="43" t="s">
        <v>241</v>
      </c>
      <c r="AO86" s="43" t="s">
        <v>160</v>
      </c>
    </row>
    <row r="87" spans="1:41" ht="75" x14ac:dyDescent="0.3">
      <c r="A87" s="43" t="s">
        <v>152</v>
      </c>
      <c r="B87" s="60" t="s">
        <v>153</v>
      </c>
      <c r="C87" s="60">
        <v>325</v>
      </c>
      <c r="D87" s="206"/>
      <c r="E87" s="211"/>
      <c r="F87" s="44" t="s">
        <v>236</v>
      </c>
      <c r="G87" s="44" t="s">
        <v>248</v>
      </c>
      <c r="H87" s="31">
        <v>0.1</v>
      </c>
      <c r="I87" s="204"/>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4"/>
        <v>1</v>
      </c>
      <c r="AI87" s="62">
        <v>45170</v>
      </c>
      <c r="AJ87" s="62">
        <v>45260</v>
      </c>
      <c r="AK87" s="44" t="s">
        <v>249</v>
      </c>
      <c r="AL87" s="44" t="s">
        <v>239</v>
      </c>
      <c r="AM87" s="44" t="s">
        <v>240</v>
      </c>
      <c r="AN87" s="43" t="s">
        <v>241</v>
      </c>
      <c r="AO87" s="43" t="s">
        <v>160</v>
      </c>
    </row>
    <row r="88" spans="1:41" ht="75" x14ac:dyDescent="0.3">
      <c r="A88" s="43" t="s">
        <v>152</v>
      </c>
      <c r="B88" s="60" t="s">
        <v>153</v>
      </c>
      <c r="C88" s="60">
        <v>325</v>
      </c>
      <c r="D88" s="206"/>
      <c r="E88" s="211"/>
      <c r="F88" s="44" t="s">
        <v>236</v>
      </c>
      <c r="G88" s="44" t="s">
        <v>250</v>
      </c>
      <c r="H88" s="31">
        <v>0.4</v>
      </c>
      <c r="I88" s="204"/>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4"/>
        <v>1</v>
      </c>
      <c r="AI88" s="62">
        <v>45200</v>
      </c>
      <c r="AJ88" s="62">
        <v>45290</v>
      </c>
      <c r="AK88" s="44" t="s">
        <v>251</v>
      </c>
      <c r="AL88" s="44" t="s">
        <v>239</v>
      </c>
      <c r="AM88" s="44" t="s">
        <v>240</v>
      </c>
      <c r="AN88" s="43" t="s">
        <v>241</v>
      </c>
      <c r="AO88" s="43" t="s">
        <v>160</v>
      </c>
    </row>
    <row r="89" spans="1:41" ht="75" x14ac:dyDescent="0.3">
      <c r="A89" s="43" t="s">
        <v>152</v>
      </c>
      <c r="B89" s="60" t="s">
        <v>153</v>
      </c>
      <c r="C89" s="60">
        <v>325</v>
      </c>
      <c r="D89" s="207"/>
      <c r="E89" s="211"/>
      <c r="F89" s="44" t="s">
        <v>236</v>
      </c>
      <c r="G89" s="44" t="s">
        <v>252</v>
      </c>
      <c r="H89" s="31">
        <v>0.1</v>
      </c>
      <c r="I89" s="204"/>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4"/>
        <v>1</v>
      </c>
      <c r="AI89" s="62">
        <v>45261</v>
      </c>
      <c r="AJ89" s="62">
        <v>45290</v>
      </c>
      <c r="AK89" s="44" t="s">
        <v>253</v>
      </c>
      <c r="AL89" s="44" t="s">
        <v>239</v>
      </c>
      <c r="AM89" s="44" t="s">
        <v>240</v>
      </c>
      <c r="AN89" s="43" t="s">
        <v>241</v>
      </c>
      <c r="AO89" s="43" t="s">
        <v>160</v>
      </c>
    </row>
    <row r="90" spans="1:41" ht="75" x14ac:dyDescent="0.3">
      <c r="A90" s="43" t="s">
        <v>152</v>
      </c>
      <c r="B90" s="60" t="s">
        <v>153</v>
      </c>
      <c r="C90" s="60">
        <v>328</v>
      </c>
      <c r="D90" s="205">
        <v>30</v>
      </c>
      <c r="E90" s="211"/>
      <c r="F90" s="44" t="s">
        <v>254</v>
      </c>
      <c r="G90" s="44" t="s">
        <v>255</v>
      </c>
      <c r="H90" s="31">
        <v>0.2</v>
      </c>
      <c r="I90" s="208">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4"/>
        <v>1</v>
      </c>
      <c r="AI90" s="62">
        <v>44986</v>
      </c>
      <c r="AJ90" s="62">
        <v>45199</v>
      </c>
      <c r="AK90" s="44" t="s">
        <v>256</v>
      </c>
      <c r="AL90" s="44" t="s">
        <v>239</v>
      </c>
      <c r="AM90" s="44" t="s">
        <v>240</v>
      </c>
      <c r="AN90" s="43" t="s">
        <v>241</v>
      </c>
      <c r="AO90" s="43" t="s">
        <v>160</v>
      </c>
    </row>
    <row r="91" spans="1:41" ht="75" x14ac:dyDescent="0.3">
      <c r="A91" s="43" t="s">
        <v>152</v>
      </c>
      <c r="B91" s="60" t="s">
        <v>153</v>
      </c>
      <c r="C91" s="60">
        <v>328</v>
      </c>
      <c r="D91" s="206"/>
      <c r="E91" s="211"/>
      <c r="F91" s="44" t="s">
        <v>254</v>
      </c>
      <c r="G91" s="44" t="s">
        <v>257</v>
      </c>
      <c r="H91" s="31">
        <v>0.05</v>
      </c>
      <c r="I91" s="209"/>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4"/>
        <v>1</v>
      </c>
      <c r="AI91" s="62">
        <v>45017</v>
      </c>
      <c r="AJ91" s="62">
        <v>45230</v>
      </c>
      <c r="AK91" s="44" t="s">
        <v>258</v>
      </c>
      <c r="AL91" s="44" t="s">
        <v>239</v>
      </c>
      <c r="AM91" s="44" t="s">
        <v>240</v>
      </c>
      <c r="AN91" s="43" t="s">
        <v>241</v>
      </c>
      <c r="AO91" s="43" t="s">
        <v>160</v>
      </c>
    </row>
    <row r="92" spans="1:41" ht="75" x14ac:dyDescent="0.3">
      <c r="A92" s="43" t="s">
        <v>152</v>
      </c>
      <c r="B92" s="60" t="s">
        <v>153</v>
      </c>
      <c r="C92" s="60">
        <v>328</v>
      </c>
      <c r="D92" s="206"/>
      <c r="E92" s="211"/>
      <c r="F92" s="44" t="s">
        <v>254</v>
      </c>
      <c r="G92" s="44" t="s">
        <v>259</v>
      </c>
      <c r="H92" s="31">
        <v>0.4</v>
      </c>
      <c r="I92" s="209"/>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4"/>
        <v>0.99999999999999989</v>
      </c>
      <c r="AI92" s="62">
        <v>44986</v>
      </c>
      <c r="AJ92" s="62">
        <v>45290</v>
      </c>
      <c r="AK92" s="44" t="s">
        <v>260</v>
      </c>
      <c r="AL92" s="44" t="s">
        <v>239</v>
      </c>
      <c r="AM92" s="44" t="s">
        <v>240</v>
      </c>
      <c r="AN92" s="43" t="s">
        <v>241</v>
      </c>
      <c r="AO92" s="43" t="s">
        <v>160</v>
      </c>
    </row>
    <row r="93" spans="1:41" ht="75" x14ac:dyDescent="0.3">
      <c r="A93" s="43" t="s">
        <v>152</v>
      </c>
      <c r="B93" s="60" t="s">
        <v>153</v>
      </c>
      <c r="C93" s="60">
        <v>328</v>
      </c>
      <c r="D93" s="206"/>
      <c r="E93" s="211"/>
      <c r="F93" s="44" t="s">
        <v>254</v>
      </c>
      <c r="G93" s="44" t="s">
        <v>261</v>
      </c>
      <c r="H93" s="31">
        <v>0.3</v>
      </c>
      <c r="I93" s="209"/>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4"/>
        <v>1</v>
      </c>
      <c r="AI93" s="62">
        <v>45078</v>
      </c>
      <c r="AJ93" s="62">
        <v>45230</v>
      </c>
      <c r="AK93" s="44" t="s">
        <v>262</v>
      </c>
      <c r="AL93" s="44" t="s">
        <v>239</v>
      </c>
      <c r="AM93" s="44" t="s">
        <v>240</v>
      </c>
      <c r="AN93" s="43" t="s">
        <v>241</v>
      </c>
      <c r="AO93" s="43" t="s">
        <v>160</v>
      </c>
    </row>
    <row r="94" spans="1:41" ht="75" x14ac:dyDescent="0.3">
      <c r="A94" s="43" t="s">
        <v>152</v>
      </c>
      <c r="B94" s="60" t="s">
        <v>153</v>
      </c>
      <c r="C94" s="60">
        <v>328</v>
      </c>
      <c r="D94" s="207"/>
      <c r="E94" s="212"/>
      <c r="F94" s="44" t="s">
        <v>254</v>
      </c>
      <c r="G94" s="44" t="s">
        <v>263</v>
      </c>
      <c r="H94" s="31">
        <v>0.05</v>
      </c>
      <c r="I94" s="209"/>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4"/>
        <v>1</v>
      </c>
      <c r="AI94" s="62">
        <v>45231</v>
      </c>
      <c r="AJ94" s="62">
        <v>45260</v>
      </c>
      <c r="AK94" s="44" t="s">
        <v>264</v>
      </c>
      <c r="AL94" s="44" t="s">
        <v>239</v>
      </c>
      <c r="AM94" s="44" t="s">
        <v>240</v>
      </c>
      <c r="AN94" s="43" t="s">
        <v>241</v>
      </c>
      <c r="AO94" s="43" t="s">
        <v>160</v>
      </c>
    </row>
    <row r="95" spans="1:41" ht="75" x14ac:dyDescent="0.3">
      <c r="A95" s="43" t="s">
        <v>152</v>
      </c>
      <c r="B95" s="60" t="s">
        <v>153</v>
      </c>
      <c r="C95" s="60">
        <v>326</v>
      </c>
      <c r="D95" s="60" t="s">
        <v>70</v>
      </c>
      <c r="E95" s="60" t="s">
        <v>70</v>
      </c>
      <c r="F95" s="44" t="s">
        <v>265</v>
      </c>
      <c r="G95" s="44" t="s">
        <v>266</v>
      </c>
      <c r="H95" s="31">
        <v>0.11</v>
      </c>
      <c r="I95" s="208">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4"/>
        <v>1</v>
      </c>
      <c r="AI95" s="62">
        <v>45047</v>
      </c>
      <c r="AJ95" s="62">
        <v>45290</v>
      </c>
      <c r="AK95" s="44" t="s">
        <v>267</v>
      </c>
      <c r="AL95" s="44" t="s">
        <v>239</v>
      </c>
      <c r="AM95" s="44" t="s">
        <v>240</v>
      </c>
      <c r="AN95" s="43" t="s">
        <v>241</v>
      </c>
      <c r="AO95" s="25" t="s">
        <v>785</v>
      </c>
    </row>
    <row r="96" spans="1:41" ht="75" x14ac:dyDescent="0.3">
      <c r="A96" s="43" t="s">
        <v>152</v>
      </c>
      <c r="B96" s="60" t="s">
        <v>153</v>
      </c>
      <c r="C96" s="60">
        <v>326</v>
      </c>
      <c r="D96" s="60" t="s">
        <v>70</v>
      </c>
      <c r="E96" s="60" t="s">
        <v>70</v>
      </c>
      <c r="F96" s="44" t="s">
        <v>265</v>
      </c>
      <c r="G96" s="44" t="s">
        <v>268</v>
      </c>
      <c r="H96" s="31">
        <v>0.11</v>
      </c>
      <c r="I96" s="209"/>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4"/>
        <v>1</v>
      </c>
      <c r="AI96" s="62">
        <v>44986</v>
      </c>
      <c r="AJ96" s="62">
        <v>45290</v>
      </c>
      <c r="AK96" s="44" t="s">
        <v>269</v>
      </c>
      <c r="AL96" s="44" t="s">
        <v>239</v>
      </c>
      <c r="AM96" s="44" t="s">
        <v>240</v>
      </c>
      <c r="AN96" s="43" t="s">
        <v>241</v>
      </c>
      <c r="AO96" s="25" t="s">
        <v>785</v>
      </c>
    </row>
    <row r="97" spans="1:41" ht="75" x14ac:dyDescent="0.3">
      <c r="A97" s="43" t="s">
        <v>152</v>
      </c>
      <c r="B97" s="60" t="s">
        <v>153</v>
      </c>
      <c r="C97" s="60">
        <v>326</v>
      </c>
      <c r="D97" s="60" t="s">
        <v>70</v>
      </c>
      <c r="E97" s="60" t="s">
        <v>70</v>
      </c>
      <c r="F97" s="44" t="s">
        <v>265</v>
      </c>
      <c r="G97" s="44" t="s">
        <v>270</v>
      </c>
      <c r="H97" s="31">
        <v>0.11</v>
      </c>
      <c r="I97" s="209"/>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4"/>
        <v>0.99599999999999989</v>
      </c>
      <c r="AI97" s="62">
        <v>44927</v>
      </c>
      <c r="AJ97" s="62">
        <v>45290</v>
      </c>
      <c r="AK97" s="44" t="s">
        <v>271</v>
      </c>
      <c r="AL97" s="44" t="s">
        <v>239</v>
      </c>
      <c r="AM97" s="44" t="s">
        <v>240</v>
      </c>
      <c r="AN97" s="43" t="s">
        <v>241</v>
      </c>
      <c r="AO97" s="25" t="s">
        <v>785</v>
      </c>
    </row>
    <row r="98" spans="1:41" ht="75" x14ac:dyDescent="0.3">
      <c r="A98" s="43" t="s">
        <v>152</v>
      </c>
      <c r="B98" s="60" t="s">
        <v>153</v>
      </c>
      <c r="C98" s="60">
        <v>326</v>
      </c>
      <c r="D98" s="60" t="s">
        <v>70</v>
      </c>
      <c r="E98" s="60" t="s">
        <v>70</v>
      </c>
      <c r="F98" s="44" t="s">
        <v>265</v>
      </c>
      <c r="G98" s="44" t="s">
        <v>272</v>
      </c>
      <c r="H98" s="31">
        <v>0.12</v>
      </c>
      <c r="I98" s="209"/>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4"/>
        <v>1</v>
      </c>
      <c r="AI98" s="62">
        <v>44986</v>
      </c>
      <c r="AJ98" s="62">
        <v>45290</v>
      </c>
      <c r="AK98" s="44" t="s">
        <v>273</v>
      </c>
      <c r="AL98" s="44" t="s">
        <v>239</v>
      </c>
      <c r="AM98" s="44" t="s">
        <v>240</v>
      </c>
      <c r="AN98" s="43" t="s">
        <v>241</v>
      </c>
      <c r="AO98" s="25" t="s">
        <v>785</v>
      </c>
    </row>
    <row r="99" spans="1:41" ht="75" x14ac:dyDescent="0.3">
      <c r="A99" s="43" t="s">
        <v>152</v>
      </c>
      <c r="B99" s="60" t="s">
        <v>153</v>
      </c>
      <c r="C99" s="60">
        <v>326</v>
      </c>
      <c r="D99" s="60" t="s">
        <v>70</v>
      </c>
      <c r="E99" s="60" t="s">
        <v>70</v>
      </c>
      <c r="F99" s="44" t="s">
        <v>265</v>
      </c>
      <c r="G99" s="44" t="s">
        <v>274</v>
      </c>
      <c r="H99" s="31">
        <v>0.11</v>
      </c>
      <c r="I99" s="209"/>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4"/>
        <v>0.99999999999999989</v>
      </c>
      <c r="AI99" s="62">
        <v>44986</v>
      </c>
      <c r="AJ99" s="62">
        <v>45290</v>
      </c>
      <c r="AK99" s="44" t="s">
        <v>275</v>
      </c>
      <c r="AL99" s="44" t="s">
        <v>239</v>
      </c>
      <c r="AM99" s="44" t="s">
        <v>240</v>
      </c>
      <c r="AN99" s="43" t="s">
        <v>241</v>
      </c>
      <c r="AO99" s="25" t="s">
        <v>785</v>
      </c>
    </row>
    <row r="100" spans="1:41" ht="90" x14ac:dyDescent="0.3">
      <c r="A100" s="43" t="s">
        <v>152</v>
      </c>
      <c r="B100" s="60" t="s">
        <v>153</v>
      </c>
      <c r="C100" s="60">
        <v>326</v>
      </c>
      <c r="D100" s="60" t="s">
        <v>70</v>
      </c>
      <c r="E100" s="60" t="s">
        <v>70</v>
      </c>
      <c r="F100" s="44" t="s">
        <v>265</v>
      </c>
      <c r="G100" s="44" t="s">
        <v>276</v>
      </c>
      <c r="H100" s="31">
        <v>0.11</v>
      </c>
      <c r="I100" s="209"/>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277</v>
      </c>
      <c r="AL100" s="44" t="s">
        <v>239</v>
      </c>
      <c r="AM100" s="44" t="s">
        <v>240</v>
      </c>
      <c r="AN100" s="43" t="s">
        <v>241</v>
      </c>
      <c r="AO100" s="25" t="s">
        <v>785</v>
      </c>
    </row>
    <row r="101" spans="1:41" ht="75" x14ac:dyDescent="0.3">
      <c r="A101" s="43" t="s">
        <v>152</v>
      </c>
      <c r="B101" s="60" t="s">
        <v>153</v>
      </c>
      <c r="C101" s="60">
        <v>326</v>
      </c>
      <c r="D101" s="60" t="s">
        <v>70</v>
      </c>
      <c r="E101" s="60" t="s">
        <v>70</v>
      </c>
      <c r="F101" s="44" t="s">
        <v>265</v>
      </c>
      <c r="G101" s="44" t="s">
        <v>278</v>
      </c>
      <c r="H101" s="31">
        <v>0.11</v>
      </c>
      <c r="I101" s="209"/>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4"/>
        <v>1</v>
      </c>
      <c r="AI101" s="62">
        <v>45047</v>
      </c>
      <c r="AJ101" s="62">
        <v>45290</v>
      </c>
      <c r="AK101" s="44" t="s">
        <v>279</v>
      </c>
      <c r="AL101" s="44" t="s">
        <v>239</v>
      </c>
      <c r="AM101" s="44" t="s">
        <v>240</v>
      </c>
      <c r="AN101" s="43" t="s">
        <v>241</v>
      </c>
      <c r="AO101" s="25" t="s">
        <v>785</v>
      </c>
    </row>
    <row r="102" spans="1:41" ht="90" x14ac:dyDescent="0.3">
      <c r="A102" s="43" t="s">
        <v>152</v>
      </c>
      <c r="B102" s="60" t="s">
        <v>153</v>
      </c>
      <c r="C102" s="60">
        <v>326</v>
      </c>
      <c r="D102" s="60" t="s">
        <v>70</v>
      </c>
      <c r="E102" s="60" t="s">
        <v>70</v>
      </c>
      <c r="F102" s="44" t="s">
        <v>265</v>
      </c>
      <c r="G102" s="44" t="s">
        <v>280</v>
      </c>
      <c r="H102" s="31">
        <v>0.11</v>
      </c>
      <c r="I102" s="20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281</v>
      </c>
      <c r="AL102" s="44" t="s">
        <v>239</v>
      </c>
      <c r="AM102" s="44" t="s">
        <v>240</v>
      </c>
      <c r="AN102" s="43" t="s">
        <v>241</v>
      </c>
      <c r="AO102" s="25" t="s">
        <v>785</v>
      </c>
    </row>
    <row r="103" spans="1:41" ht="75" x14ac:dyDescent="0.3">
      <c r="A103" s="43" t="s">
        <v>152</v>
      </c>
      <c r="B103" s="60" t="s">
        <v>153</v>
      </c>
      <c r="C103" s="60">
        <v>326</v>
      </c>
      <c r="D103" s="60" t="s">
        <v>70</v>
      </c>
      <c r="E103" s="60" t="s">
        <v>70</v>
      </c>
      <c r="F103" s="44" t="s">
        <v>265</v>
      </c>
      <c r="G103" s="44" t="s">
        <v>282</v>
      </c>
      <c r="H103" s="31">
        <v>0.11</v>
      </c>
      <c r="I103" s="20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3" t="s">
        <v>283</v>
      </c>
      <c r="AL103" s="44" t="s">
        <v>239</v>
      </c>
      <c r="AM103" s="44" t="s">
        <v>240</v>
      </c>
      <c r="AN103" s="43" t="s">
        <v>241</v>
      </c>
      <c r="AO103" s="25" t="s">
        <v>785</v>
      </c>
    </row>
    <row r="104" spans="1:41" ht="75" x14ac:dyDescent="0.3">
      <c r="A104" s="43" t="s">
        <v>152</v>
      </c>
      <c r="B104" s="60" t="s">
        <v>153</v>
      </c>
      <c r="C104" s="60">
        <v>326</v>
      </c>
      <c r="D104" s="68">
        <v>1</v>
      </c>
      <c r="E104" s="216">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4"/>
        <v>1</v>
      </c>
      <c r="AI104" s="62">
        <v>44958</v>
      </c>
      <c r="AJ104" s="62">
        <v>45168</v>
      </c>
      <c r="AK104" s="44" t="s">
        <v>286</v>
      </c>
      <c r="AL104" s="44" t="s">
        <v>287</v>
      </c>
      <c r="AM104" s="43" t="s">
        <v>708</v>
      </c>
      <c r="AN104" s="43" t="s">
        <v>708</v>
      </c>
      <c r="AO104" s="43" t="s">
        <v>160</v>
      </c>
    </row>
    <row r="105" spans="1:41" ht="180" x14ac:dyDescent="0.3">
      <c r="A105" s="43" t="s">
        <v>152</v>
      </c>
      <c r="B105" s="60" t="s">
        <v>153</v>
      </c>
      <c r="C105" s="60">
        <v>326</v>
      </c>
      <c r="D105" s="68">
        <v>18</v>
      </c>
      <c r="E105" s="216"/>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4"/>
        <v>0.99999999999999978</v>
      </c>
      <c r="AI105" s="62">
        <v>44927</v>
      </c>
      <c r="AJ105" s="62">
        <v>45291</v>
      </c>
      <c r="AK105" s="43" t="s">
        <v>749</v>
      </c>
      <c r="AL105" s="44" t="s">
        <v>287</v>
      </c>
      <c r="AM105" s="43" t="s">
        <v>708</v>
      </c>
      <c r="AN105" s="43" t="s">
        <v>708</v>
      </c>
      <c r="AO105" s="43" t="s">
        <v>160</v>
      </c>
    </row>
    <row r="106" spans="1:41" ht="101.25" customHeight="1" x14ac:dyDescent="0.3">
      <c r="A106" s="43" t="s">
        <v>40</v>
      </c>
      <c r="B106" s="60" t="s">
        <v>290</v>
      </c>
      <c r="C106" s="60">
        <v>550</v>
      </c>
      <c r="D106" s="217">
        <v>1</v>
      </c>
      <c r="E106" s="218">
        <v>241217000</v>
      </c>
      <c r="F106" s="44" t="s">
        <v>291</v>
      </c>
      <c r="G106" s="44" t="s">
        <v>292</v>
      </c>
      <c r="H106" s="63">
        <v>0.15</v>
      </c>
      <c r="I106" s="208">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4"/>
        <v>1</v>
      </c>
      <c r="AI106" s="62">
        <v>44986</v>
      </c>
      <c r="AJ106" s="62">
        <v>45046</v>
      </c>
      <c r="AK106" s="44" t="s">
        <v>293</v>
      </c>
      <c r="AL106" s="44" t="s">
        <v>287</v>
      </c>
      <c r="AM106" s="43" t="s">
        <v>708</v>
      </c>
      <c r="AN106" s="43" t="s">
        <v>708</v>
      </c>
      <c r="AO106" s="43" t="s">
        <v>160</v>
      </c>
    </row>
    <row r="107" spans="1:41" ht="102.75" customHeight="1" x14ac:dyDescent="0.3">
      <c r="A107" s="43" t="s">
        <v>40</v>
      </c>
      <c r="B107" s="60" t="s">
        <v>290</v>
      </c>
      <c r="C107" s="60">
        <v>550</v>
      </c>
      <c r="D107" s="217"/>
      <c r="E107" s="218"/>
      <c r="F107" s="44" t="s">
        <v>291</v>
      </c>
      <c r="G107" s="44" t="s">
        <v>750</v>
      </c>
      <c r="H107" s="33">
        <v>0.45</v>
      </c>
      <c r="I107" s="208"/>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4"/>
        <v>1</v>
      </c>
      <c r="AI107" s="64">
        <v>45047</v>
      </c>
      <c r="AJ107" s="64">
        <v>45199</v>
      </c>
      <c r="AK107" s="44" t="s">
        <v>294</v>
      </c>
      <c r="AL107" s="44" t="s">
        <v>287</v>
      </c>
      <c r="AM107" s="43" t="s">
        <v>708</v>
      </c>
      <c r="AN107" s="43" t="s">
        <v>708</v>
      </c>
      <c r="AO107" s="43" t="s">
        <v>160</v>
      </c>
    </row>
    <row r="108" spans="1:41" ht="78.75" customHeight="1" x14ac:dyDescent="0.3">
      <c r="A108" s="43" t="s">
        <v>40</v>
      </c>
      <c r="B108" s="60" t="s">
        <v>290</v>
      </c>
      <c r="C108" s="60">
        <v>550</v>
      </c>
      <c r="D108" s="217"/>
      <c r="E108" s="218"/>
      <c r="F108" s="44" t="s">
        <v>291</v>
      </c>
      <c r="G108" s="44" t="s">
        <v>295</v>
      </c>
      <c r="H108" s="33">
        <v>0.2</v>
      </c>
      <c r="I108" s="208"/>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4"/>
        <v>1</v>
      </c>
      <c r="AI108" s="64">
        <v>44986</v>
      </c>
      <c r="AJ108" s="64">
        <v>45290</v>
      </c>
      <c r="AK108" s="70" t="s">
        <v>296</v>
      </c>
      <c r="AL108" s="44" t="s">
        <v>287</v>
      </c>
      <c r="AM108" s="43" t="s">
        <v>708</v>
      </c>
      <c r="AN108" s="43" t="s">
        <v>708</v>
      </c>
      <c r="AO108" s="43" t="s">
        <v>160</v>
      </c>
    </row>
    <row r="109" spans="1:41" ht="75" x14ac:dyDescent="0.3">
      <c r="A109" s="43" t="s">
        <v>40</v>
      </c>
      <c r="B109" s="60" t="s">
        <v>290</v>
      </c>
      <c r="C109" s="60">
        <v>550</v>
      </c>
      <c r="D109" s="217"/>
      <c r="E109" s="218"/>
      <c r="F109" s="44" t="s">
        <v>291</v>
      </c>
      <c r="G109" s="44" t="s">
        <v>297</v>
      </c>
      <c r="H109" s="33">
        <v>0.2</v>
      </c>
      <c r="I109" s="208"/>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4"/>
        <v>1</v>
      </c>
      <c r="AI109" s="64">
        <v>45231</v>
      </c>
      <c r="AJ109" s="64">
        <v>45260</v>
      </c>
      <c r="AK109" s="44" t="s">
        <v>298</v>
      </c>
      <c r="AL109" s="44" t="s">
        <v>287</v>
      </c>
      <c r="AM109" s="43" t="s">
        <v>708</v>
      </c>
      <c r="AN109" s="43" t="s">
        <v>708</v>
      </c>
      <c r="AO109" s="43" t="s">
        <v>160</v>
      </c>
    </row>
    <row r="110" spans="1:41" ht="156" customHeight="1" x14ac:dyDescent="0.3">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4"/>
        <v>1</v>
      </c>
      <c r="AI110" s="64">
        <v>45017</v>
      </c>
      <c r="AJ110" s="64">
        <v>45260</v>
      </c>
      <c r="AK110" s="44" t="s">
        <v>670</v>
      </c>
      <c r="AL110" s="44" t="s">
        <v>287</v>
      </c>
      <c r="AM110" s="43" t="s">
        <v>708</v>
      </c>
      <c r="AN110" s="43" t="s">
        <v>708</v>
      </c>
      <c r="AO110" s="43" t="s">
        <v>160</v>
      </c>
    </row>
    <row r="111" spans="1:41" ht="105.6" x14ac:dyDescent="0.3">
      <c r="A111" s="43" t="s">
        <v>152</v>
      </c>
      <c r="B111" s="60" t="s">
        <v>153</v>
      </c>
      <c r="C111" s="60">
        <v>329</v>
      </c>
      <c r="D111" s="205">
        <v>1</v>
      </c>
      <c r="E111" s="213">
        <v>1231006490</v>
      </c>
      <c r="F111" s="44" t="s">
        <v>301</v>
      </c>
      <c r="G111" s="44" t="s">
        <v>302</v>
      </c>
      <c r="H111" s="63">
        <v>0.3</v>
      </c>
      <c r="I111" s="204">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05.6" x14ac:dyDescent="0.3">
      <c r="A112" s="43" t="s">
        <v>152</v>
      </c>
      <c r="B112" s="60" t="s">
        <v>153</v>
      </c>
      <c r="C112" s="60">
        <v>329</v>
      </c>
      <c r="D112" s="206"/>
      <c r="E112" s="214"/>
      <c r="F112" s="44" t="s">
        <v>301</v>
      </c>
      <c r="G112" s="71" t="s">
        <v>657</v>
      </c>
      <c r="H112" s="63">
        <v>0.3</v>
      </c>
      <c r="I112" s="204"/>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4"/>
        <v>1</v>
      </c>
      <c r="AI112" s="64">
        <v>44986</v>
      </c>
      <c r="AJ112" s="64">
        <v>45260</v>
      </c>
      <c r="AK112" s="44" t="s">
        <v>303</v>
      </c>
      <c r="AL112" s="44" t="s">
        <v>287</v>
      </c>
      <c r="AM112" s="43" t="s">
        <v>708</v>
      </c>
      <c r="AN112" s="43" t="s">
        <v>708</v>
      </c>
      <c r="AO112" s="43" t="s">
        <v>160</v>
      </c>
    </row>
    <row r="113" spans="1:41" ht="120" x14ac:dyDescent="0.3">
      <c r="A113" s="43" t="s">
        <v>152</v>
      </c>
      <c r="B113" s="60" t="s">
        <v>153</v>
      </c>
      <c r="C113" s="60">
        <v>329</v>
      </c>
      <c r="D113" s="207"/>
      <c r="E113" s="215"/>
      <c r="F113" s="44" t="s">
        <v>301</v>
      </c>
      <c r="G113" s="44" t="s">
        <v>304</v>
      </c>
      <c r="H113" s="63">
        <v>0.4</v>
      </c>
      <c r="I113" s="204"/>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36.19999999999999" x14ac:dyDescent="0.3">
      <c r="A114" s="43" t="s">
        <v>152</v>
      </c>
      <c r="B114" s="60" t="s">
        <v>153</v>
      </c>
      <c r="C114" s="60">
        <v>329</v>
      </c>
      <c r="D114" s="60" t="s">
        <v>70</v>
      </c>
      <c r="E114" s="60" t="s">
        <v>70</v>
      </c>
      <c r="F114" s="44" t="s">
        <v>309</v>
      </c>
      <c r="G114" s="44" t="s">
        <v>310</v>
      </c>
      <c r="H114" s="63">
        <v>0.05</v>
      </c>
      <c r="I114" s="223"/>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4"/>
        <v>1</v>
      </c>
      <c r="AI114" s="64">
        <v>45170</v>
      </c>
      <c r="AJ114" s="64">
        <v>45229</v>
      </c>
      <c r="AK114" s="44" t="s">
        <v>671</v>
      </c>
      <c r="AL114" s="44" t="s">
        <v>287</v>
      </c>
      <c r="AM114" s="43" t="s">
        <v>708</v>
      </c>
      <c r="AN114" s="43" t="s">
        <v>708</v>
      </c>
      <c r="AO114" s="43" t="s">
        <v>160</v>
      </c>
    </row>
    <row r="115" spans="1:41" ht="136.19999999999999" x14ac:dyDescent="0.3">
      <c r="A115" s="43" t="s">
        <v>152</v>
      </c>
      <c r="B115" s="60" t="s">
        <v>153</v>
      </c>
      <c r="C115" s="60">
        <v>329</v>
      </c>
      <c r="D115" s="60" t="s">
        <v>70</v>
      </c>
      <c r="E115" s="60" t="s">
        <v>70</v>
      </c>
      <c r="F115" s="44" t="s">
        <v>311</v>
      </c>
      <c r="G115" s="44" t="s">
        <v>832</v>
      </c>
      <c r="H115" s="63">
        <v>0.05</v>
      </c>
      <c r="I115" s="224"/>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4"/>
        <v>1</v>
      </c>
      <c r="AI115" s="64">
        <v>45078</v>
      </c>
      <c r="AJ115" s="64">
        <v>45138</v>
      </c>
      <c r="AK115" s="44" t="s">
        <v>313</v>
      </c>
      <c r="AL115" s="44" t="s">
        <v>287</v>
      </c>
      <c r="AM115" s="43" t="s">
        <v>708</v>
      </c>
      <c r="AN115" s="43" t="s">
        <v>708</v>
      </c>
      <c r="AO115" s="43" t="s">
        <v>160</v>
      </c>
    </row>
    <row r="116" spans="1:41" ht="136.19999999999999" x14ac:dyDescent="0.3">
      <c r="A116" s="43" t="s">
        <v>152</v>
      </c>
      <c r="B116" s="60" t="s">
        <v>153</v>
      </c>
      <c r="C116" s="60">
        <v>329</v>
      </c>
      <c r="D116" s="60" t="s">
        <v>70</v>
      </c>
      <c r="E116" s="60" t="s">
        <v>70</v>
      </c>
      <c r="F116" s="44" t="s">
        <v>311</v>
      </c>
      <c r="G116" s="44" t="s">
        <v>314</v>
      </c>
      <c r="H116" s="63">
        <v>0.1</v>
      </c>
      <c r="I116" s="225"/>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4"/>
        <v>0.99999999999999978</v>
      </c>
      <c r="AI116" s="64">
        <v>44929</v>
      </c>
      <c r="AJ116" s="64">
        <v>45290</v>
      </c>
      <c r="AK116" s="43" t="s">
        <v>315</v>
      </c>
      <c r="AL116" s="44" t="s">
        <v>287</v>
      </c>
      <c r="AM116" s="43" t="s">
        <v>708</v>
      </c>
      <c r="AN116" s="43" t="s">
        <v>708</v>
      </c>
      <c r="AO116" s="43" t="s">
        <v>160</v>
      </c>
    </row>
    <row r="117" spans="1:41" ht="105.6" x14ac:dyDescent="0.3">
      <c r="A117" s="43" t="s">
        <v>152</v>
      </c>
      <c r="B117" s="60" t="s">
        <v>153</v>
      </c>
      <c r="C117" s="60">
        <v>329</v>
      </c>
      <c r="D117" s="209">
        <v>1</v>
      </c>
      <c r="E117" s="60" t="s">
        <v>70</v>
      </c>
      <c r="F117" s="44" t="s">
        <v>301</v>
      </c>
      <c r="G117" s="44" t="s">
        <v>722</v>
      </c>
      <c r="H117" s="63">
        <v>0.6</v>
      </c>
      <c r="I117" s="204">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4"/>
        <v>1</v>
      </c>
      <c r="AI117" s="64">
        <v>44958</v>
      </c>
      <c r="AJ117" s="64">
        <v>45016</v>
      </c>
      <c r="AK117" s="43" t="s">
        <v>316</v>
      </c>
      <c r="AL117" s="44" t="s">
        <v>287</v>
      </c>
      <c r="AM117" s="43" t="s">
        <v>708</v>
      </c>
      <c r="AN117" s="43" t="s">
        <v>708</v>
      </c>
      <c r="AO117" s="43" t="s">
        <v>160</v>
      </c>
    </row>
    <row r="118" spans="1:41" ht="105.6" x14ac:dyDescent="0.3">
      <c r="A118" s="43" t="s">
        <v>152</v>
      </c>
      <c r="B118" s="60" t="s">
        <v>153</v>
      </c>
      <c r="C118" s="60">
        <v>329</v>
      </c>
      <c r="D118" s="209"/>
      <c r="E118" s="60" t="s">
        <v>70</v>
      </c>
      <c r="F118" s="44" t="s">
        <v>301</v>
      </c>
      <c r="G118" s="44" t="s">
        <v>317</v>
      </c>
      <c r="H118" s="33">
        <v>0.2</v>
      </c>
      <c r="I118" s="204"/>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4"/>
        <v>1</v>
      </c>
      <c r="AI118" s="64">
        <v>44986</v>
      </c>
      <c r="AJ118" s="64">
        <v>45290</v>
      </c>
      <c r="AK118" s="44" t="s">
        <v>318</v>
      </c>
      <c r="AL118" s="44" t="s">
        <v>287</v>
      </c>
      <c r="AM118" s="43" t="s">
        <v>708</v>
      </c>
      <c r="AN118" s="43" t="s">
        <v>708</v>
      </c>
      <c r="AO118" s="43" t="s">
        <v>160</v>
      </c>
    </row>
    <row r="119" spans="1:41" ht="105.6" x14ac:dyDescent="0.3">
      <c r="A119" s="43" t="s">
        <v>152</v>
      </c>
      <c r="B119" s="60" t="s">
        <v>153</v>
      </c>
      <c r="C119" s="60">
        <v>329</v>
      </c>
      <c r="D119" s="209"/>
      <c r="E119" s="60" t="s">
        <v>70</v>
      </c>
      <c r="F119" s="44" t="s">
        <v>301</v>
      </c>
      <c r="G119" s="44" t="s">
        <v>752</v>
      </c>
      <c r="H119" s="33">
        <v>0.2</v>
      </c>
      <c r="I119" s="204"/>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4"/>
        <v>1</v>
      </c>
      <c r="AI119" s="64">
        <v>45261</v>
      </c>
      <c r="AJ119" s="64">
        <v>45290</v>
      </c>
      <c r="AK119" s="43" t="s">
        <v>319</v>
      </c>
      <c r="AL119" s="44" t="s">
        <v>287</v>
      </c>
      <c r="AM119" s="43" t="s">
        <v>708</v>
      </c>
      <c r="AN119" s="43" t="s">
        <v>708</v>
      </c>
      <c r="AO119" s="43" t="s">
        <v>160</v>
      </c>
    </row>
    <row r="120" spans="1:41" ht="162.75" customHeight="1" x14ac:dyDescent="0.3">
      <c r="A120" s="43" t="s">
        <v>152</v>
      </c>
      <c r="B120" s="60" t="s">
        <v>153</v>
      </c>
      <c r="C120" s="60">
        <v>329</v>
      </c>
      <c r="D120" s="60" t="s">
        <v>70</v>
      </c>
      <c r="E120" s="60" t="s">
        <v>70</v>
      </c>
      <c r="F120" s="44" t="s">
        <v>320</v>
      </c>
      <c r="G120" s="50" t="s">
        <v>321</v>
      </c>
      <c r="H120" s="33">
        <v>0.1</v>
      </c>
      <c r="I120" s="223">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ref="AH120:AH173" si="5">+J120+L120+N120+P120+R120+T120+V120+X120+Z120+AB120+AD120+AF120</f>
        <v>1</v>
      </c>
      <c r="AI120" s="64">
        <v>45078</v>
      </c>
      <c r="AJ120" s="64">
        <v>45229</v>
      </c>
      <c r="AK120" s="44" t="s">
        <v>322</v>
      </c>
      <c r="AL120" s="44" t="s">
        <v>287</v>
      </c>
      <c r="AM120" s="43" t="s">
        <v>708</v>
      </c>
      <c r="AN120" s="43" t="s">
        <v>708</v>
      </c>
      <c r="AO120" s="43" t="s">
        <v>160</v>
      </c>
    </row>
    <row r="121" spans="1:41" ht="118.5" customHeight="1" x14ac:dyDescent="0.3">
      <c r="A121" s="72" t="s">
        <v>152</v>
      </c>
      <c r="B121" s="60" t="s">
        <v>153</v>
      </c>
      <c r="C121" s="60">
        <v>329</v>
      </c>
      <c r="D121" s="60" t="s">
        <v>70</v>
      </c>
      <c r="E121" s="60" t="s">
        <v>70</v>
      </c>
      <c r="F121" s="44" t="s">
        <v>320</v>
      </c>
      <c r="G121" s="50" t="s">
        <v>323</v>
      </c>
      <c r="H121" s="33">
        <v>0.1</v>
      </c>
      <c r="I121" s="224"/>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customHeight="1" x14ac:dyDescent="0.3">
      <c r="A122" s="72" t="s">
        <v>152</v>
      </c>
      <c r="B122" s="60" t="s">
        <v>153</v>
      </c>
      <c r="C122" s="60">
        <v>329</v>
      </c>
      <c r="D122" s="60" t="s">
        <v>70</v>
      </c>
      <c r="E122" s="60" t="s">
        <v>70</v>
      </c>
      <c r="F122" s="44" t="s">
        <v>320</v>
      </c>
      <c r="G122" s="50" t="s">
        <v>325</v>
      </c>
      <c r="H122" s="33">
        <v>0.1</v>
      </c>
      <c r="I122" s="224"/>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6">+J122+L122+N122+P122+R122+T122+V122+X122+AB122+Z122+AD122+AF122</f>
        <v>1</v>
      </c>
      <c r="AI122" s="64">
        <v>44958</v>
      </c>
      <c r="AJ122" s="64">
        <v>45290</v>
      </c>
      <c r="AK122" s="70" t="s">
        <v>326</v>
      </c>
      <c r="AL122" s="44" t="s">
        <v>287</v>
      </c>
      <c r="AM122" s="43" t="s">
        <v>708</v>
      </c>
      <c r="AN122" s="43" t="s">
        <v>708</v>
      </c>
      <c r="AO122" s="43" t="s">
        <v>160</v>
      </c>
    </row>
    <row r="123" spans="1:41" ht="87" customHeight="1" x14ac:dyDescent="0.3">
      <c r="A123" s="72" t="s">
        <v>152</v>
      </c>
      <c r="B123" s="60" t="s">
        <v>153</v>
      </c>
      <c r="C123" s="60">
        <v>329</v>
      </c>
      <c r="D123" s="60" t="s">
        <v>70</v>
      </c>
      <c r="E123" s="60" t="s">
        <v>70</v>
      </c>
      <c r="F123" s="44" t="s">
        <v>320</v>
      </c>
      <c r="G123" s="50" t="s">
        <v>327</v>
      </c>
      <c r="H123" s="33">
        <v>0.1</v>
      </c>
      <c r="I123" s="224"/>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6"/>
        <v>1</v>
      </c>
      <c r="AI123" s="64">
        <v>44958</v>
      </c>
      <c r="AJ123" s="64">
        <v>45290</v>
      </c>
      <c r="AK123" s="82" t="s">
        <v>328</v>
      </c>
      <c r="AL123" s="44" t="s">
        <v>287</v>
      </c>
      <c r="AM123" s="43" t="s">
        <v>708</v>
      </c>
      <c r="AN123" s="43" t="s">
        <v>708</v>
      </c>
      <c r="AO123" s="43" t="s">
        <v>160</v>
      </c>
    </row>
    <row r="124" spans="1:41" ht="98.25" customHeight="1" x14ac:dyDescent="0.3">
      <c r="A124" s="72" t="s">
        <v>152</v>
      </c>
      <c r="B124" s="60" t="s">
        <v>153</v>
      </c>
      <c r="C124" s="60">
        <v>329</v>
      </c>
      <c r="D124" s="60" t="s">
        <v>70</v>
      </c>
      <c r="E124" s="60" t="s">
        <v>70</v>
      </c>
      <c r="F124" s="44" t="s">
        <v>320</v>
      </c>
      <c r="G124" s="50" t="s">
        <v>329</v>
      </c>
      <c r="H124" s="33">
        <v>0.1</v>
      </c>
      <c r="I124" s="224"/>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5"/>
        <v>1</v>
      </c>
      <c r="AI124" s="64">
        <v>44986</v>
      </c>
      <c r="AJ124" s="64">
        <v>45290</v>
      </c>
      <c r="AK124" s="50" t="s">
        <v>330</v>
      </c>
      <c r="AL124" s="44" t="s">
        <v>287</v>
      </c>
      <c r="AM124" s="43" t="s">
        <v>708</v>
      </c>
      <c r="AN124" s="43" t="s">
        <v>708</v>
      </c>
      <c r="AO124" s="43" t="s">
        <v>160</v>
      </c>
    </row>
    <row r="125" spans="1:41" ht="86.25" customHeight="1" x14ac:dyDescent="0.3">
      <c r="A125" s="72" t="s">
        <v>152</v>
      </c>
      <c r="B125" s="60" t="s">
        <v>153</v>
      </c>
      <c r="C125" s="60">
        <v>329</v>
      </c>
      <c r="D125" s="60" t="s">
        <v>70</v>
      </c>
      <c r="E125" s="60" t="s">
        <v>70</v>
      </c>
      <c r="F125" s="44" t="s">
        <v>320</v>
      </c>
      <c r="G125" s="44" t="s">
        <v>331</v>
      </c>
      <c r="H125" s="33">
        <v>0.1</v>
      </c>
      <c r="I125" s="224"/>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5"/>
        <v>1</v>
      </c>
      <c r="AI125" s="64">
        <v>45017</v>
      </c>
      <c r="AJ125" s="64">
        <v>45107</v>
      </c>
      <c r="AK125" s="44" t="s">
        <v>332</v>
      </c>
      <c r="AL125" s="44" t="s">
        <v>287</v>
      </c>
      <c r="AM125" s="43" t="s">
        <v>708</v>
      </c>
      <c r="AN125" s="43" t="s">
        <v>708</v>
      </c>
      <c r="AO125" s="43" t="s">
        <v>160</v>
      </c>
    </row>
    <row r="126" spans="1:41" ht="96.75" customHeight="1" x14ac:dyDescent="0.3">
      <c r="A126" s="72" t="s">
        <v>152</v>
      </c>
      <c r="B126" s="60" t="s">
        <v>153</v>
      </c>
      <c r="C126" s="60">
        <v>329</v>
      </c>
      <c r="D126" s="60" t="s">
        <v>70</v>
      </c>
      <c r="E126" s="60" t="s">
        <v>70</v>
      </c>
      <c r="F126" s="44" t="s">
        <v>320</v>
      </c>
      <c r="G126" s="50" t="s">
        <v>333</v>
      </c>
      <c r="H126" s="33">
        <v>0.2</v>
      </c>
      <c r="I126" s="224"/>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5"/>
        <v>1</v>
      </c>
      <c r="AI126" s="64">
        <v>45078</v>
      </c>
      <c r="AJ126" s="64">
        <v>45229</v>
      </c>
      <c r="AK126" s="43" t="s">
        <v>334</v>
      </c>
      <c r="AL126" s="44" t="s">
        <v>287</v>
      </c>
      <c r="AM126" s="43" t="s">
        <v>708</v>
      </c>
      <c r="AN126" s="43" t="s">
        <v>708</v>
      </c>
      <c r="AO126" s="43" t="s">
        <v>160</v>
      </c>
    </row>
    <row r="127" spans="1:41" ht="93.75" customHeight="1" x14ac:dyDescent="0.3">
      <c r="A127" s="72" t="s">
        <v>152</v>
      </c>
      <c r="B127" s="60" t="s">
        <v>153</v>
      </c>
      <c r="C127" s="60">
        <v>329</v>
      </c>
      <c r="D127" s="60" t="s">
        <v>70</v>
      </c>
      <c r="E127" s="60" t="s">
        <v>70</v>
      </c>
      <c r="F127" s="44" t="s">
        <v>320</v>
      </c>
      <c r="G127" s="50" t="s">
        <v>335</v>
      </c>
      <c r="H127" s="33">
        <v>0.2</v>
      </c>
      <c r="I127" s="225"/>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customHeight="1" x14ac:dyDescent="0.3">
      <c r="A128" s="43" t="s">
        <v>40</v>
      </c>
      <c r="B128" s="60" t="s">
        <v>203</v>
      </c>
      <c r="C128" s="60">
        <v>415</v>
      </c>
      <c r="D128" s="60" t="s">
        <v>70</v>
      </c>
      <c r="E128" s="60" t="s">
        <v>70</v>
      </c>
      <c r="F128" s="44" t="s">
        <v>337</v>
      </c>
      <c r="G128" s="44" t="s">
        <v>338</v>
      </c>
      <c r="H128" s="33">
        <v>0.5</v>
      </c>
      <c r="I128" s="204">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5"/>
        <v>1</v>
      </c>
      <c r="AI128" s="64">
        <v>45078</v>
      </c>
      <c r="AJ128" s="64">
        <v>45260</v>
      </c>
      <c r="AK128" s="44" t="s">
        <v>339</v>
      </c>
      <c r="AL128" s="44" t="s">
        <v>287</v>
      </c>
      <c r="AM128" s="43" t="s">
        <v>708</v>
      </c>
      <c r="AN128" s="43" t="s">
        <v>708</v>
      </c>
      <c r="AO128" s="43" t="s">
        <v>160</v>
      </c>
    </row>
    <row r="129" spans="1:41" ht="127.5" customHeight="1" x14ac:dyDescent="0.3">
      <c r="A129" s="43" t="s">
        <v>40</v>
      </c>
      <c r="B129" s="60" t="s">
        <v>203</v>
      </c>
      <c r="C129" s="60">
        <v>415</v>
      </c>
      <c r="D129" s="60" t="s">
        <v>70</v>
      </c>
      <c r="E129" s="60" t="s">
        <v>70</v>
      </c>
      <c r="F129" s="44" t="s">
        <v>337</v>
      </c>
      <c r="G129" s="44" t="s">
        <v>340</v>
      </c>
      <c r="H129" s="33">
        <v>0.5</v>
      </c>
      <c r="I129" s="204"/>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5"/>
        <v>1</v>
      </c>
      <c r="AI129" s="64">
        <v>44986</v>
      </c>
      <c r="AJ129" s="64">
        <v>45290</v>
      </c>
      <c r="AK129" s="43" t="s">
        <v>341</v>
      </c>
      <c r="AL129" s="44" t="s">
        <v>287</v>
      </c>
      <c r="AM129" s="43" t="s">
        <v>708</v>
      </c>
      <c r="AN129" s="43" t="s">
        <v>708</v>
      </c>
      <c r="AO129" s="43" t="s">
        <v>160</v>
      </c>
    </row>
    <row r="130" spans="1:41" ht="133.5" customHeight="1" x14ac:dyDescent="0.3">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5"/>
        <v>0.99999999999999978</v>
      </c>
      <c r="AI130" s="64">
        <v>44928</v>
      </c>
      <c r="AJ130" s="64">
        <v>45290</v>
      </c>
      <c r="AK130" s="43" t="s">
        <v>344</v>
      </c>
      <c r="AL130" s="44" t="s">
        <v>287</v>
      </c>
      <c r="AM130" s="43" t="s">
        <v>708</v>
      </c>
      <c r="AN130" s="43" t="s">
        <v>708</v>
      </c>
      <c r="AO130" s="43" t="s">
        <v>160</v>
      </c>
    </row>
    <row r="131" spans="1:41" ht="121.2" x14ac:dyDescent="0.3">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5"/>
        <v>1</v>
      </c>
      <c r="AI131" s="64">
        <v>45078</v>
      </c>
      <c r="AJ131" s="64">
        <v>45260</v>
      </c>
      <c r="AK131" s="43" t="s">
        <v>347</v>
      </c>
      <c r="AL131" s="44" t="s">
        <v>287</v>
      </c>
      <c r="AM131" s="43" t="s">
        <v>708</v>
      </c>
      <c r="AN131" s="43" t="s">
        <v>708</v>
      </c>
      <c r="AO131" s="43" t="s">
        <v>160</v>
      </c>
    </row>
    <row r="132" spans="1:41" s="95" customFormat="1" ht="55.2" x14ac:dyDescent="0.3">
      <c r="A132" s="82" t="s">
        <v>152</v>
      </c>
      <c r="B132" s="75" t="s">
        <v>153</v>
      </c>
      <c r="C132" s="90">
        <v>329</v>
      </c>
      <c r="D132" s="262">
        <v>107</v>
      </c>
      <c r="E132" s="259">
        <v>1092564000</v>
      </c>
      <c r="F132" s="70" t="s">
        <v>404</v>
      </c>
      <c r="G132" s="70" t="s">
        <v>410</v>
      </c>
      <c r="H132" s="92">
        <v>0.25</v>
      </c>
      <c r="I132" s="256">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customHeight="1" x14ac:dyDescent="0.3">
      <c r="A133" s="82" t="s">
        <v>152</v>
      </c>
      <c r="B133" s="75" t="s">
        <v>153</v>
      </c>
      <c r="C133" s="90">
        <v>329</v>
      </c>
      <c r="D133" s="263"/>
      <c r="E133" s="260"/>
      <c r="F133" s="70" t="s">
        <v>404</v>
      </c>
      <c r="G133" s="70" t="s">
        <v>412</v>
      </c>
      <c r="H133" s="92">
        <v>0.1</v>
      </c>
      <c r="I133" s="263"/>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82.8" x14ac:dyDescent="0.3">
      <c r="A134" s="82" t="s">
        <v>152</v>
      </c>
      <c r="B134" s="75" t="s">
        <v>153</v>
      </c>
      <c r="C134" s="90">
        <v>329</v>
      </c>
      <c r="D134" s="263"/>
      <c r="E134" s="260"/>
      <c r="F134" s="70" t="s">
        <v>404</v>
      </c>
      <c r="G134" s="70" t="s">
        <v>415</v>
      </c>
      <c r="H134" s="92">
        <v>0.2</v>
      </c>
      <c r="I134" s="263"/>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customHeight="1" x14ac:dyDescent="0.3">
      <c r="A135" s="82" t="s">
        <v>152</v>
      </c>
      <c r="B135" s="75" t="s">
        <v>153</v>
      </c>
      <c r="C135" s="90">
        <v>329</v>
      </c>
      <c r="D135" s="263"/>
      <c r="E135" s="260"/>
      <c r="F135" s="70" t="s">
        <v>404</v>
      </c>
      <c r="G135" s="70" t="s">
        <v>418</v>
      </c>
      <c r="H135" s="92">
        <v>0.15</v>
      </c>
      <c r="I135" s="263"/>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2.8" x14ac:dyDescent="0.3">
      <c r="A136" s="82" t="s">
        <v>152</v>
      </c>
      <c r="B136" s="75" t="s">
        <v>153</v>
      </c>
      <c r="C136" s="90">
        <v>329</v>
      </c>
      <c r="D136" s="263"/>
      <c r="E136" s="260"/>
      <c r="F136" s="70" t="s">
        <v>404</v>
      </c>
      <c r="G136" s="70" t="s">
        <v>407</v>
      </c>
      <c r="H136" s="256">
        <v>0.25</v>
      </c>
      <c r="I136" s="263"/>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7">SUM(J136:AG136)</f>
        <v>0.99999999999999989</v>
      </c>
      <c r="AI136" s="100">
        <v>44932</v>
      </c>
      <c r="AJ136" s="100">
        <v>45077</v>
      </c>
      <c r="AK136" s="70" t="s">
        <v>408</v>
      </c>
      <c r="AL136" s="90" t="s">
        <v>402</v>
      </c>
      <c r="AM136" s="43" t="s">
        <v>709</v>
      </c>
      <c r="AN136" s="94" t="s">
        <v>403</v>
      </c>
      <c r="AO136" s="94" t="s">
        <v>160</v>
      </c>
    </row>
    <row r="137" spans="1:41" s="95" customFormat="1" ht="82.8" x14ac:dyDescent="0.3">
      <c r="A137" s="82" t="s">
        <v>152</v>
      </c>
      <c r="B137" s="75" t="s">
        <v>153</v>
      </c>
      <c r="C137" s="90">
        <v>329</v>
      </c>
      <c r="D137" s="263"/>
      <c r="E137" s="260"/>
      <c r="F137" s="70" t="s">
        <v>404</v>
      </c>
      <c r="G137" s="70" t="s">
        <v>420</v>
      </c>
      <c r="H137" s="257"/>
      <c r="I137" s="263"/>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55.2" x14ac:dyDescent="0.3">
      <c r="A138" s="82" t="s">
        <v>152</v>
      </c>
      <c r="B138" s="75" t="s">
        <v>153</v>
      </c>
      <c r="C138" s="90">
        <v>329</v>
      </c>
      <c r="D138" s="263"/>
      <c r="E138" s="260"/>
      <c r="F138" s="70" t="s">
        <v>404</v>
      </c>
      <c r="G138" s="70" t="s">
        <v>742</v>
      </c>
      <c r="H138" s="256">
        <v>0.05</v>
      </c>
      <c r="I138" s="263"/>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55.2" x14ac:dyDescent="0.3">
      <c r="A139" s="82" t="s">
        <v>152</v>
      </c>
      <c r="B139" s="75" t="s">
        <v>153</v>
      </c>
      <c r="C139" s="90">
        <v>329</v>
      </c>
      <c r="D139" s="263"/>
      <c r="E139" s="260"/>
      <c r="F139" s="70" t="s">
        <v>404</v>
      </c>
      <c r="G139" s="70" t="s">
        <v>743</v>
      </c>
      <c r="H139" s="258"/>
      <c r="I139" s="263"/>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8">SUM(J139:AG139)</f>
        <v>1</v>
      </c>
      <c r="AI139" s="100">
        <v>44986</v>
      </c>
      <c r="AJ139" s="100">
        <v>45077</v>
      </c>
      <c r="AK139" s="90" t="s">
        <v>409</v>
      </c>
      <c r="AL139" s="90" t="s">
        <v>402</v>
      </c>
      <c r="AM139" s="43" t="s">
        <v>709</v>
      </c>
      <c r="AN139" s="94" t="s">
        <v>403</v>
      </c>
      <c r="AO139" s="94" t="s">
        <v>160</v>
      </c>
    </row>
    <row r="140" spans="1:41" s="95" customFormat="1" ht="55.2" x14ac:dyDescent="0.3">
      <c r="A140" s="82" t="s">
        <v>152</v>
      </c>
      <c r="B140" s="75" t="s">
        <v>153</v>
      </c>
      <c r="C140" s="90">
        <v>329</v>
      </c>
      <c r="D140" s="264"/>
      <c r="E140" s="261"/>
      <c r="F140" s="70" t="s">
        <v>404</v>
      </c>
      <c r="G140" s="70" t="s">
        <v>422</v>
      </c>
      <c r="H140" s="257"/>
      <c r="I140" s="264"/>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55.2" x14ac:dyDescent="0.3">
      <c r="A141" s="82" t="s">
        <v>152</v>
      </c>
      <c r="B141" s="75" t="s">
        <v>153</v>
      </c>
      <c r="C141" s="90">
        <v>329</v>
      </c>
      <c r="D141" s="91" t="s">
        <v>70</v>
      </c>
      <c r="E141" s="90" t="s">
        <v>70</v>
      </c>
      <c r="F141" s="70" t="s">
        <v>399</v>
      </c>
      <c r="G141" s="70" t="s">
        <v>400</v>
      </c>
      <c r="H141" s="92">
        <v>0.1</v>
      </c>
      <c r="I141" s="256">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55.2" x14ac:dyDescent="0.3">
      <c r="A142" s="82" t="s">
        <v>152</v>
      </c>
      <c r="B142" s="75" t="s">
        <v>153</v>
      </c>
      <c r="C142" s="90">
        <v>329</v>
      </c>
      <c r="D142" s="91" t="s">
        <v>70</v>
      </c>
      <c r="E142" s="90" t="s">
        <v>70</v>
      </c>
      <c r="F142" s="70" t="s">
        <v>399</v>
      </c>
      <c r="G142" s="99" t="s">
        <v>414</v>
      </c>
      <c r="H142" s="92">
        <v>0.1</v>
      </c>
      <c r="I142" s="263"/>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7"/>
        <v>1</v>
      </c>
      <c r="AI142" s="100">
        <v>45047</v>
      </c>
      <c r="AJ142" s="100">
        <v>45077</v>
      </c>
      <c r="AK142" s="101" t="s">
        <v>401</v>
      </c>
      <c r="AL142" s="90" t="s">
        <v>402</v>
      </c>
      <c r="AM142" s="43" t="s">
        <v>709</v>
      </c>
      <c r="AN142" s="94" t="s">
        <v>403</v>
      </c>
      <c r="AO142" s="94" t="s">
        <v>160</v>
      </c>
    </row>
    <row r="143" spans="1:41" s="95" customFormat="1" ht="55.2" x14ac:dyDescent="0.3">
      <c r="A143" s="82" t="s">
        <v>152</v>
      </c>
      <c r="B143" s="75" t="s">
        <v>153</v>
      </c>
      <c r="C143" s="90">
        <v>330</v>
      </c>
      <c r="D143" s="91" t="s">
        <v>70</v>
      </c>
      <c r="E143" s="90" t="s">
        <v>70</v>
      </c>
      <c r="F143" s="70" t="s">
        <v>399</v>
      </c>
      <c r="G143" s="70" t="s">
        <v>417</v>
      </c>
      <c r="H143" s="92">
        <v>0.1</v>
      </c>
      <c r="I143" s="263"/>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7"/>
        <v>1</v>
      </c>
      <c r="AI143" s="100">
        <v>45078</v>
      </c>
      <c r="AJ143" s="100">
        <v>45107</v>
      </c>
      <c r="AK143" s="101" t="s">
        <v>401</v>
      </c>
      <c r="AL143" s="90" t="s">
        <v>402</v>
      </c>
      <c r="AM143" s="43" t="s">
        <v>709</v>
      </c>
      <c r="AN143" s="94" t="s">
        <v>403</v>
      </c>
      <c r="AO143" s="94" t="s">
        <v>160</v>
      </c>
    </row>
    <row r="144" spans="1:41" s="95" customFormat="1" ht="55.2" x14ac:dyDescent="0.3">
      <c r="A144" s="82" t="s">
        <v>152</v>
      </c>
      <c r="B144" s="75" t="s">
        <v>153</v>
      </c>
      <c r="C144" s="90">
        <v>329</v>
      </c>
      <c r="D144" s="91" t="s">
        <v>70</v>
      </c>
      <c r="E144" s="90" t="s">
        <v>70</v>
      </c>
      <c r="F144" s="70" t="s">
        <v>399</v>
      </c>
      <c r="G144" s="99" t="s">
        <v>426</v>
      </c>
      <c r="H144" s="92">
        <v>0.1</v>
      </c>
      <c r="I144" s="263"/>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1" s="95" customFormat="1" ht="82.8" x14ac:dyDescent="0.3">
      <c r="A145" s="82" t="s">
        <v>152</v>
      </c>
      <c r="B145" s="75" t="s">
        <v>153</v>
      </c>
      <c r="C145" s="90">
        <v>329</v>
      </c>
      <c r="D145" s="91" t="s">
        <v>70</v>
      </c>
      <c r="E145" s="90" t="s">
        <v>70</v>
      </c>
      <c r="F145" s="70" t="s">
        <v>399</v>
      </c>
      <c r="G145" s="70" t="s">
        <v>744</v>
      </c>
      <c r="H145" s="92">
        <v>0.3</v>
      </c>
      <c r="I145" s="263"/>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9">SUM(J145:AG145)</f>
        <v>1</v>
      </c>
      <c r="AI145" s="100">
        <v>44972</v>
      </c>
      <c r="AJ145" s="100">
        <v>45016</v>
      </c>
      <c r="AK145" s="101" t="s">
        <v>406</v>
      </c>
      <c r="AL145" s="90" t="s">
        <v>402</v>
      </c>
      <c r="AM145" s="43" t="s">
        <v>709</v>
      </c>
      <c r="AN145" s="94" t="s">
        <v>403</v>
      </c>
      <c r="AO145" s="94" t="s">
        <v>160</v>
      </c>
    </row>
    <row r="146" spans="1:41" s="95" customFormat="1" ht="55.2" x14ac:dyDescent="0.3">
      <c r="A146" s="82" t="s">
        <v>152</v>
      </c>
      <c r="B146" s="75" t="s">
        <v>153</v>
      </c>
      <c r="C146" s="90">
        <v>329</v>
      </c>
      <c r="D146" s="91" t="s">
        <v>70</v>
      </c>
      <c r="E146" s="90" t="s">
        <v>70</v>
      </c>
      <c r="F146" s="70" t="s">
        <v>399</v>
      </c>
      <c r="G146" s="70" t="s">
        <v>424</v>
      </c>
      <c r="H146" s="92">
        <v>0.3</v>
      </c>
      <c r="I146" s="264"/>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7"/>
        <v>1</v>
      </c>
      <c r="AI146" s="100">
        <v>44927</v>
      </c>
      <c r="AJ146" s="100">
        <v>45290</v>
      </c>
      <c r="AK146" s="101" t="s">
        <v>425</v>
      </c>
      <c r="AL146" s="90" t="s">
        <v>402</v>
      </c>
      <c r="AM146" s="43" t="s">
        <v>709</v>
      </c>
      <c r="AN146" s="94" t="s">
        <v>403</v>
      </c>
      <c r="AO146" s="94" t="s">
        <v>160</v>
      </c>
    </row>
    <row r="147" spans="1:41" ht="90" x14ac:dyDescent="0.3">
      <c r="A147" s="43" t="s">
        <v>40</v>
      </c>
      <c r="B147" s="60" t="s">
        <v>203</v>
      </c>
      <c r="C147" s="60">
        <v>422</v>
      </c>
      <c r="D147" s="265">
        <v>13778</v>
      </c>
      <c r="E147" s="237">
        <v>1265809000</v>
      </c>
      <c r="F147" s="77" t="s">
        <v>348</v>
      </c>
      <c r="G147" s="50" t="s">
        <v>349</v>
      </c>
      <c r="H147" s="78">
        <v>0.4</v>
      </c>
      <c r="I147" s="239">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1" ht="95.25" customHeight="1" x14ac:dyDescent="0.3">
      <c r="A148" s="43" t="s">
        <v>40</v>
      </c>
      <c r="B148" s="60" t="s">
        <v>203</v>
      </c>
      <c r="C148" s="60">
        <v>422</v>
      </c>
      <c r="D148" s="209"/>
      <c r="E148" s="238"/>
      <c r="F148" s="77" t="s">
        <v>348</v>
      </c>
      <c r="G148" s="50" t="s">
        <v>353</v>
      </c>
      <c r="H148" s="78">
        <v>0.4</v>
      </c>
      <c r="I148" s="241"/>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si="5"/>
        <v>0.99999999999999989</v>
      </c>
      <c r="AI148" s="79">
        <v>44927</v>
      </c>
      <c r="AJ148" s="79">
        <v>45290</v>
      </c>
      <c r="AK148" s="50" t="s">
        <v>354</v>
      </c>
      <c r="AL148" s="50" t="s">
        <v>351</v>
      </c>
      <c r="AM148" s="50" t="s">
        <v>753</v>
      </c>
      <c r="AN148" s="43" t="s">
        <v>754</v>
      </c>
      <c r="AO148" s="43" t="s">
        <v>352</v>
      </c>
    </row>
    <row r="149" spans="1:41" ht="60" x14ac:dyDescent="0.3">
      <c r="A149" s="43" t="s">
        <v>40</v>
      </c>
      <c r="B149" s="60" t="s">
        <v>203</v>
      </c>
      <c r="C149" s="60">
        <v>422</v>
      </c>
      <c r="D149" s="209"/>
      <c r="E149" s="238"/>
      <c r="F149" s="77" t="s">
        <v>348</v>
      </c>
      <c r="G149" s="50" t="s">
        <v>355</v>
      </c>
      <c r="H149" s="78">
        <v>0.2</v>
      </c>
      <c r="I149" s="240"/>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1" ht="69" customHeight="1" x14ac:dyDescent="0.3">
      <c r="A150" s="43" t="s">
        <v>40</v>
      </c>
      <c r="B150" s="60" t="s">
        <v>203</v>
      </c>
      <c r="C150" s="60">
        <v>423</v>
      </c>
      <c r="D150" s="209">
        <v>1</v>
      </c>
      <c r="E150" s="210">
        <v>603769000</v>
      </c>
      <c r="F150" s="50" t="s">
        <v>357</v>
      </c>
      <c r="G150" s="50" t="s">
        <v>358</v>
      </c>
      <c r="H150" s="63">
        <v>0.1</v>
      </c>
      <c r="I150" s="223">
        <f>+H150+H151+H152+H153+H154+H155+H156+H157</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5"/>
        <v>1.0000000000000004</v>
      </c>
      <c r="AI150" s="79">
        <v>44928</v>
      </c>
      <c r="AJ150" s="79">
        <v>45291</v>
      </c>
      <c r="AK150" s="50" t="s">
        <v>359</v>
      </c>
      <c r="AL150" s="50" t="s">
        <v>351</v>
      </c>
      <c r="AM150" s="50" t="s">
        <v>360</v>
      </c>
      <c r="AN150" s="50" t="s">
        <v>754</v>
      </c>
      <c r="AO150" s="50" t="s">
        <v>352</v>
      </c>
    </row>
    <row r="151" spans="1:41" ht="95.25" customHeight="1" x14ac:dyDescent="0.3">
      <c r="A151" s="43" t="s">
        <v>40</v>
      </c>
      <c r="B151" s="60" t="s">
        <v>203</v>
      </c>
      <c r="C151" s="60">
        <v>423</v>
      </c>
      <c r="D151" s="209"/>
      <c r="E151" s="211"/>
      <c r="F151" s="50" t="s">
        <v>357</v>
      </c>
      <c r="G151" s="50" t="s">
        <v>361</v>
      </c>
      <c r="H151" s="63">
        <v>0.1</v>
      </c>
      <c r="I151" s="224"/>
      <c r="J151" s="78"/>
      <c r="K151" s="78"/>
      <c r="L151" s="78"/>
      <c r="M151" s="78"/>
      <c r="N151" s="78"/>
      <c r="O151" s="78"/>
      <c r="P151" s="78"/>
      <c r="Q151" s="78"/>
      <c r="R151" s="78">
        <v>0.15</v>
      </c>
      <c r="S151" s="78"/>
      <c r="T151" s="78">
        <v>0.15</v>
      </c>
      <c r="U151" s="78"/>
      <c r="V151" s="78"/>
      <c r="W151" s="78"/>
      <c r="X151" s="78">
        <v>0.5</v>
      </c>
      <c r="Y151" s="78"/>
      <c r="Z151" s="78">
        <v>0.2</v>
      </c>
      <c r="AA151" s="78"/>
      <c r="AB151" s="78"/>
      <c r="AC151" s="78"/>
      <c r="AD151" s="78"/>
      <c r="AE151" s="78"/>
      <c r="AF151" s="78"/>
      <c r="AG151" s="78"/>
      <c r="AH151" s="31">
        <f>+J151+L151+N151+P151+R151+T151+V151+X151+Z151+AB151+AD151+AF151</f>
        <v>1</v>
      </c>
      <c r="AI151" s="79">
        <v>45047</v>
      </c>
      <c r="AJ151" s="79" t="s">
        <v>822</v>
      </c>
      <c r="AK151" s="50" t="s">
        <v>362</v>
      </c>
      <c r="AL151" s="50" t="s">
        <v>351</v>
      </c>
      <c r="AM151" s="50" t="s">
        <v>360</v>
      </c>
      <c r="AN151" s="50" t="s">
        <v>754</v>
      </c>
      <c r="AO151" s="50" t="s">
        <v>352</v>
      </c>
    </row>
    <row r="152" spans="1:41" ht="60" x14ac:dyDescent="0.3">
      <c r="A152" s="43" t="s">
        <v>40</v>
      </c>
      <c r="B152" s="60" t="s">
        <v>203</v>
      </c>
      <c r="C152" s="60">
        <v>423</v>
      </c>
      <c r="D152" s="209"/>
      <c r="E152" s="211"/>
      <c r="F152" s="50" t="s">
        <v>357</v>
      </c>
      <c r="G152" s="50" t="s">
        <v>363</v>
      </c>
      <c r="H152" s="63">
        <v>0.2</v>
      </c>
      <c r="I152" s="224"/>
      <c r="J152" s="78"/>
      <c r="K152" s="78"/>
      <c r="L152" s="78"/>
      <c r="M152" s="78"/>
      <c r="N152" s="78"/>
      <c r="O152" s="78"/>
      <c r="P152" s="78"/>
      <c r="Q152" s="78"/>
      <c r="R152" s="78">
        <v>0.33</v>
      </c>
      <c r="S152" s="78"/>
      <c r="T152" s="78"/>
      <c r="U152" s="78"/>
      <c r="V152" s="78"/>
      <c r="W152" s="78"/>
      <c r="X152" s="78">
        <v>0.33</v>
      </c>
      <c r="Y152" s="78"/>
      <c r="Z152" s="78"/>
      <c r="AA152" s="78"/>
      <c r="AB152" s="78"/>
      <c r="AC152" s="78"/>
      <c r="AD152" s="78">
        <v>0.34</v>
      </c>
      <c r="AE152" s="78"/>
      <c r="AF152" s="78"/>
      <c r="AG152" s="78"/>
      <c r="AH152" s="31">
        <f t="shared" si="5"/>
        <v>1</v>
      </c>
      <c r="AI152" s="79">
        <v>45047</v>
      </c>
      <c r="AJ152" s="79">
        <v>45260</v>
      </c>
      <c r="AK152" s="50" t="s">
        <v>364</v>
      </c>
      <c r="AL152" s="50" t="s">
        <v>351</v>
      </c>
      <c r="AM152" s="50" t="s">
        <v>360</v>
      </c>
      <c r="AN152" s="50" t="s">
        <v>754</v>
      </c>
      <c r="AO152" s="50" t="s">
        <v>352</v>
      </c>
    </row>
    <row r="153" spans="1:41" ht="60" x14ac:dyDescent="0.3">
      <c r="A153" s="43" t="s">
        <v>40</v>
      </c>
      <c r="B153" s="60" t="s">
        <v>203</v>
      </c>
      <c r="C153" s="60">
        <v>423</v>
      </c>
      <c r="D153" s="209"/>
      <c r="E153" s="211"/>
      <c r="F153" s="50" t="s">
        <v>357</v>
      </c>
      <c r="G153" s="50" t="s">
        <v>365</v>
      </c>
      <c r="H153" s="63">
        <v>0.1</v>
      </c>
      <c r="I153" s="224"/>
      <c r="J153" s="78"/>
      <c r="K153" s="78"/>
      <c r="L153" s="78"/>
      <c r="M153" s="78"/>
      <c r="N153" s="78"/>
      <c r="O153" s="78"/>
      <c r="P153" s="78">
        <v>0.25</v>
      </c>
      <c r="Q153" s="78"/>
      <c r="R153" s="78">
        <v>0.75</v>
      </c>
      <c r="S153" s="78"/>
      <c r="T153" s="78"/>
      <c r="U153" s="78"/>
      <c r="V153" s="78"/>
      <c r="W153" s="78"/>
      <c r="X153" s="78"/>
      <c r="Y153" s="78"/>
      <c r="Z153" s="78"/>
      <c r="AA153" s="78"/>
      <c r="AB153" s="78"/>
      <c r="AC153" s="78"/>
      <c r="AD153" s="78"/>
      <c r="AE153" s="78"/>
      <c r="AF153" s="78"/>
      <c r="AG153" s="78"/>
      <c r="AH153" s="31">
        <f t="shared" si="5"/>
        <v>1</v>
      </c>
      <c r="AI153" s="79">
        <v>45017</v>
      </c>
      <c r="AJ153" s="79">
        <v>45076</v>
      </c>
      <c r="AK153" s="50" t="s">
        <v>366</v>
      </c>
      <c r="AL153" s="50" t="s">
        <v>351</v>
      </c>
      <c r="AM153" s="50" t="s">
        <v>360</v>
      </c>
      <c r="AN153" s="50" t="s">
        <v>754</v>
      </c>
      <c r="AO153" s="50" t="s">
        <v>352</v>
      </c>
    </row>
    <row r="154" spans="1:41" ht="60" x14ac:dyDescent="0.3">
      <c r="A154" s="43" t="s">
        <v>40</v>
      </c>
      <c r="B154" s="60" t="s">
        <v>203</v>
      </c>
      <c r="C154" s="60">
        <v>423</v>
      </c>
      <c r="D154" s="209"/>
      <c r="E154" s="211"/>
      <c r="F154" s="50" t="s">
        <v>357</v>
      </c>
      <c r="G154" s="50" t="s">
        <v>367</v>
      </c>
      <c r="H154" s="63">
        <v>0.1</v>
      </c>
      <c r="I154" s="224"/>
      <c r="J154" s="78"/>
      <c r="K154" s="78"/>
      <c r="L154" s="78"/>
      <c r="M154" s="78"/>
      <c r="N154" s="78"/>
      <c r="O154" s="78"/>
      <c r="P154" s="78"/>
      <c r="Q154" s="78"/>
      <c r="R154" s="78">
        <v>0.33</v>
      </c>
      <c r="S154" s="78"/>
      <c r="T154" s="78">
        <v>0.33</v>
      </c>
      <c r="U154" s="78"/>
      <c r="V154" s="78">
        <v>0.34</v>
      </c>
      <c r="W154" s="78"/>
      <c r="X154" s="78"/>
      <c r="Y154" s="78"/>
      <c r="Z154" s="78"/>
      <c r="AA154" s="78"/>
      <c r="AB154" s="78"/>
      <c r="AC154" s="78"/>
      <c r="AD154" s="78"/>
      <c r="AE154" s="78"/>
      <c r="AF154" s="78"/>
      <c r="AG154" s="78"/>
      <c r="AH154" s="31">
        <f t="shared" si="5"/>
        <v>1</v>
      </c>
      <c r="AI154" s="79">
        <v>45047</v>
      </c>
      <c r="AJ154" s="79">
        <v>45137</v>
      </c>
      <c r="AK154" s="50" t="s">
        <v>368</v>
      </c>
      <c r="AL154" s="50" t="s">
        <v>351</v>
      </c>
      <c r="AM154" s="50" t="s">
        <v>360</v>
      </c>
      <c r="AN154" s="50" t="s">
        <v>754</v>
      </c>
      <c r="AO154" s="50" t="s">
        <v>352</v>
      </c>
    </row>
    <row r="155" spans="1:41" ht="75" x14ac:dyDescent="0.3">
      <c r="A155" s="43" t="s">
        <v>40</v>
      </c>
      <c r="B155" s="60" t="s">
        <v>203</v>
      </c>
      <c r="C155" s="60">
        <v>423</v>
      </c>
      <c r="D155" s="209"/>
      <c r="E155" s="211"/>
      <c r="F155" s="50" t="s">
        <v>357</v>
      </c>
      <c r="G155" s="50" t="s">
        <v>369</v>
      </c>
      <c r="H155" s="63">
        <v>0.1</v>
      </c>
      <c r="I155" s="224"/>
      <c r="J155" s="78"/>
      <c r="K155" s="78"/>
      <c r="L155" s="78"/>
      <c r="M155" s="78"/>
      <c r="N155" s="78">
        <v>0.25</v>
      </c>
      <c r="O155" s="78"/>
      <c r="P155" s="78"/>
      <c r="Q155" s="78"/>
      <c r="R155" s="78"/>
      <c r="S155" s="78"/>
      <c r="T155" s="78">
        <v>0.25</v>
      </c>
      <c r="U155" s="78"/>
      <c r="V155" s="78"/>
      <c r="W155" s="78"/>
      <c r="X155" s="78"/>
      <c r="Y155" s="78"/>
      <c r="Z155" s="78">
        <v>0.25</v>
      </c>
      <c r="AA155" s="78"/>
      <c r="AB155" s="78"/>
      <c r="AC155" s="78"/>
      <c r="AD155" s="78"/>
      <c r="AE155" s="60"/>
      <c r="AF155" s="78">
        <v>0.25</v>
      </c>
      <c r="AG155" s="78"/>
      <c r="AH155" s="31">
        <f t="shared" si="5"/>
        <v>1</v>
      </c>
      <c r="AI155" s="79">
        <v>44986</v>
      </c>
      <c r="AJ155" s="79">
        <v>45291</v>
      </c>
      <c r="AK155" s="50" t="s">
        <v>370</v>
      </c>
      <c r="AL155" s="50" t="s">
        <v>351</v>
      </c>
      <c r="AM155" s="50" t="s">
        <v>360</v>
      </c>
      <c r="AN155" s="50" t="s">
        <v>754</v>
      </c>
      <c r="AO155" s="50" t="s">
        <v>352</v>
      </c>
    </row>
    <row r="156" spans="1:41" ht="67.5" customHeight="1" x14ac:dyDescent="0.3">
      <c r="A156" s="43" t="s">
        <v>40</v>
      </c>
      <c r="B156" s="60" t="s">
        <v>203</v>
      </c>
      <c r="C156" s="60">
        <v>423</v>
      </c>
      <c r="D156" s="209"/>
      <c r="E156" s="211"/>
      <c r="F156" s="50" t="s">
        <v>357</v>
      </c>
      <c r="G156" s="50" t="s">
        <v>371</v>
      </c>
      <c r="H156" s="63">
        <v>0.2</v>
      </c>
      <c r="I156" s="224"/>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5"/>
        <v>1</v>
      </c>
      <c r="AI156" s="79">
        <v>45170</v>
      </c>
      <c r="AJ156" s="79">
        <v>45260</v>
      </c>
      <c r="AK156" s="50" t="s">
        <v>372</v>
      </c>
      <c r="AL156" s="50" t="s">
        <v>351</v>
      </c>
      <c r="AM156" s="50" t="s">
        <v>360</v>
      </c>
      <c r="AN156" s="50" t="s">
        <v>754</v>
      </c>
      <c r="AO156" s="50" t="s">
        <v>352</v>
      </c>
    </row>
    <row r="157" spans="1:41" ht="58.5" customHeight="1" x14ac:dyDescent="0.3">
      <c r="A157" s="43" t="s">
        <v>40</v>
      </c>
      <c r="B157" s="60" t="s">
        <v>203</v>
      </c>
      <c r="C157" s="60">
        <v>423</v>
      </c>
      <c r="D157" s="209"/>
      <c r="E157" s="212"/>
      <c r="F157" s="50" t="s">
        <v>357</v>
      </c>
      <c r="G157" s="50" t="s">
        <v>755</v>
      </c>
      <c r="H157" s="63">
        <v>0.1</v>
      </c>
      <c r="I157" s="225"/>
      <c r="J157" s="78"/>
      <c r="K157" s="78"/>
      <c r="L157" s="78"/>
      <c r="M157" s="78"/>
      <c r="N157" s="78"/>
      <c r="O157" s="78"/>
      <c r="P157" s="78"/>
      <c r="Q157" s="78"/>
      <c r="R157" s="78"/>
      <c r="S157" s="78"/>
      <c r="T157" s="78"/>
      <c r="U157" s="78"/>
      <c r="V157" s="78"/>
      <c r="W157" s="78"/>
      <c r="X157" s="78"/>
      <c r="Y157" s="78"/>
      <c r="Z157" s="78">
        <v>0.25</v>
      </c>
      <c r="AA157" s="78"/>
      <c r="AB157" s="78">
        <v>0.25</v>
      </c>
      <c r="AC157" s="78"/>
      <c r="AD157" s="78">
        <v>0.5</v>
      </c>
      <c r="AE157" s="78"/>
      <c r="AF157" s="78"/>
      <c r="AG157" s="78"/>
      <c r="AH157" s="31">
        <f t="shared" si="5"/>
        <v>1</v>
      </c>
      <c r="AI157" s="79">
        <v>45170</v>
      </c>
      <c r="AJ157" s="79">
        <v>45260</v>
      </c>
      <c r="AK157" s="50" t="s">
        <v>373</v>
      </c>
      <c r="AL157" s="50" t="s">
        <v>351</v>
      </c>
      <c r="AM157" s="50" t="s">
        <v>360</v>
      </c>
      <c r="AN157" s="50" t="s">
        <v>754</v>
      </c>
      <c r="AO157" s="50" t="s">
        <v>352</v>
      </c>
    </row>
    <row r="158" spans="1:41" ht="90" x14ac:dyDescent="0.3">
      <c r="A158" s="43" t="s">
        <v>40</v>
      </c>
      <c r="B158" s="60" t="s">
        <v>203</v>
      </c>
      <c r="C158" s="60">
        <v>422</v>
      </c>
      <c r="D158" s="60" t="s">
        <v>70</v>
      </c>
      <c r="E158" s="60" t="s">
        <v>70</v>
      </c>
      <c r="F158" s="50" t="s">
        <v>374</v>
      </c>
      <c r="G158" s="50" t="s">
        <v>375</v>
      </c>
      <c r="H158" s="78">
        <v>0.5</v>
      </c>
      <c r="I158" s="239">
        <f>+H158+H159</f>
        <v>1</v>
      </c>
      <c r="J158" s="76" t="s">
        <v>127</v>
      </c>
      <c r="K158" s="76" t="s">
        <v>127</v>
      </c>
      <c r="L158" s="76" t="s">
        <v>127</v>
      </c>
      <c r="M158" s="76" t="s">
        <v>127</v>
      </c>
      <c r="N158" s="76" t="s">
        <v>127</v>
      </c>
      <c r="O158" s="76" t="s">
        <v>127</v>
      </c>
      <c r="P158" s="76" t="s">
        <v>127</v>
      </c>
      <c r="Q158" s="76" t="s">
        <v>127</v>
      </c>
      <c r="R158" s="78">
        <v>0.2</v>
      </c>
      <c r="S158" s="76" t="s">
        <v>127</v>
      </c>
      <c r="T158" s="78">
        <v>0.5</v>
      </c>
      <c r="U158" s="76" t="s">
        <v>127</v>
      </c>
      <c r="V158" s="78">
        <v>0.3</v>
      </c>
      <c r="W158" s="78"/>
      <c r="X158" s="76" t="s">
        <v>127</v>
      </c>
      <c r="Y158" s="76" t="s">
        <v>127</v>
      </c>
      <c r="Z158" s="76" t="s">
        <v>127</v>
      </c>
      <c r="AA158" s="76" t="s">
        <v>127</v>
      </c>
      <c r="AB158" s="76" t="s">
        <v>127</v>
      </c>
      <c r="AC158" s="76" t="s">
        <v>127</v>
      </c>
      <c r="AD158" s="76" t="s">
        <v>127</v>
      </c>
      <c r="AE158" s="76" t="s">
        <v>127</v>
      </c>
      <c r="AF158" s="76" t="s">
        <v>127</v>
      </c>
      <c r="AG158" s="76" t="s">
        <v>127</v>
      </c>
      <c r="AH158" s="31">
        <f>R158+T158+V158</f>
        <v>1</v>
      </c>
      <c r="AI158" s="64">
        <v>45047</v>
      </c>
      <c r="AJ158" s="64">
        <v>45138</v>
      </c>
      <c r="AK158" s="50" t="s">
        <v>376</v>
      </c>
      <c r="AL158" s="50" t="s">
        <v>351</v>
      </c>
      <c r="AM158" s="50" t="s">
        <v>753</v>
      </c>
      <c r="AN158" s="43" t="s">
        <v>754</v>
      </c>
      <c r="AO158" s="50" t="s">
        <v>352</v>
      </c>
    </row>
    <row r="159" spans="1:41" ht="60" x14ac:dyDescent="0.3">
      <c r="A159" s="43" t="s">
        <v>40</v>
      </c>
      <c r="B159" s="60" t="s">
        <v>203</v>
      </c>
      <c r="C159" s="60">
        <v>422</v>
      </c>
      <c r="D159" s="60" t="s">
        <v>70</v>
      </c>
      <c r="E159" s="60" t="s">
        <v>70</v>
      </c>
      <c r="F159" s="50" t="s">
        <v>374</v>
      </c>
      <c r="G159" s="50" t="s">
        <v>377</v>
      </c>
      <c r="H159" s="78">
        <v>0.5</v>
      </c>
      <c r="I159" s="240"/>
      <c r="J159" s="60"/>
      <c r="K159" s="60"/>
      <c r="L159" s="60"/>
      <c r="M159" s="60"/>
      <c r="N159" s="78">
        <v>0.25</v>
      </c>
      <c r="O159" s="60"/>
      <c r="P159" s="78">
        <v>0.05</v>
      </c>
      <c r="Q159" s="60"/>
      <c r="R159" s="78">
        <v>0.2</v>
      </c>
      <c r="S159" s="60"/>
      <c r="T159" s="63">
        <v>0.25</v>
      </c>
      <c r="U159" s="60"/>
      <c r="V159" s="63">
        <v>0.25</v>
      </c>
      <c r="W159" s="60"/>
      <c r="X159" s="60"/>
      <c r="Y159" s="60"/>
      <c r="Z159" s="60"/>
      <c r="AA159" s="60"/>
      <c r="AB159" s="60"/>
      <c r="AC159" s="60"/>
      <c r="AD159" s="60"/>
      <c r="AE159" s="60"/>
      <c r="AF159" s="60"/>
      <c r="AG159" s="60"/>
      <c r="AH159" s="31">
        <f t="shared" si="5"/>
        <v>1</v>
      </c>
      <c r="AI159" s="64">
        <v>44986</v>
      </c>
      <c r="AJ159" s="64">
        <v>45138</v>
      </c>
      <c r="AK159" s="50" t="s">
        <v>378</v>
      </c>
      <c r="AL159" s="50" t="s">
        <v>351</v>
      </c>
      <c r="AM159" s="50" t="s">
        <v>753</v>
      </c>
      <c r="AN159" s="43" t="s">
        <v>754</v>
      </c>
      <c r="AO159" s="50" t="s">
        <v>352</v>
      </c>
    </row>
    <row r="160" spans="1:41" ht="81" customHeight="1" x14ac:dyDescent="0.3">
      <c r="A160" s="43" t="s">
        <v>40</v>
      </c>
      <c r="B160" s="60" t="s">
        <v>203</v>
      </c>
      <c r="C160" s="76">
        <v>424</v>
      </c>
      <c r="D160" s="205">
        <v>150</v>
      </c>
      <c r="E160" s="237">
        <v>899791000</v>
      </c>
      <c r="F160" s="77" t="s">
        <v>658</v>
      </c>
      <c r="G160" s="43" t="s">
        <v>379</v>
      </c>
      <c r="H160" s="78">
        <v>0.25</v>
      </c>
      <c r="I160" s="239">
        <f>+H160+H161+H162+H163+H164</f>
        <v>0.99999999999999989</v>
      </c>
      <c r="J160" s="60"/>
      <c r="K160" s="60"/>
      <c r="L160" s="164">
        <v>0.03</v>
      </c>
      <c r="M160" s="159"/>
      <c r="N160" s="164">
        <v>0.05</v>
      </c>
      <c r="O160" s="159"/>
      <c r="P160" s="164">
        <v>0.12</v>
      </c>
      <c r="Q160" s="159"/>
      <c r="R160" s="164">
        <v>0.12</v>
      </c>
      <c r="S160" s="159"/>
      <c r="T160" s="164">
        <v>0.12</v>
      </c>
      <c r="U160" s="159"/>
      <c r="V160" s="164">
        <v>0.12</v>
      </c>
      <c r="W160" s="159"/>
      <c r="X160" s="164">
        <v>0.12</v>
      </c>
      <c r="Y160" s="159"/>
      <c r="Z160" s="164">
        <v>0.1</v>
      </c>
      <c r="AA160" s="159"/>
      <c r="AB160" s="164">
        <v>0.11</v>
      </c>
      <c r="AC160" s="159"/>
      <c r="AD160" s="164">
        <v>0.11</v>
      </c>
      <c r="AE160" s="60"/>
      <c r="AF160" s="60"/>
      <c r="AG160" s="60"/>
      <c r="AH160" s="31">
        <f t="shared" si="5"/>
        <v>1</v>
      </c>
      <c r="AI160" s="64">
        <v>44958</v>
      </c>
      <c r="AJ160" s="64">
        <v>45260</v>
      </c>
      <c r="AK160" s="50" t="s">
        <v>771</v>
      </c>
      <c r="AL160" s="50" t="s">
        <v>381</v>
      </c>
      <c r="AM160" s="50" t="s">
        <v>382</v>
      </c>
      <c r="AN160" s="43" t="s">
        <v>713</v>
      </c>
      <c r="AO160" s="43" t="s">
        <v>160</v>
      </c>
    </row>
    <row r="161" spans="1:41" ht="82.5" customHeight="1" x14ac:dyDescent="0.3">
      <c r="A161" s="43" t="s">
        <v>40</v>
      </c>
      <c r="B161" s="60" t="s">
        <v>203</v>
      </c>
      <c r="C161" s="76">
        <v>424</v>
      </c>
      <c r="D161" s="206"/>
      <c r="E161" s="265"/>
      <c r="F161" s="77" t="s">
        <v>658</v>
      </c>
      <c r="G161" s="43" t="s">
        <v>383</v>
      </c>
      <c r="H161" s="78">
        <v>0.25</v>
      </c>
      <c r="I161" s="241"/>
      <c r="J161" s="60"/>
      <c r="K161" s="60"/>
      <c r="L161" s="60"/>
      <c r="M161" s="60"/>
      <c r="N161" s="164">
        <v>0.05</v>
      </c>
      <c r="O161" s="159"/>
      <c r="P161" s="164">
        <v>0.11</v>
      </c>
      <c r="Q161" s="159"/>
      <c r="R161" s="164">
        <v>0.11</v>
      </c>
      <c r="S161" s="159"/>
      <c r="T161" s="164">
        <v>0.11</v>
      </c>
      <c r="U161" s="159"/>
      <c r="V161" s="164">
        <v>0.11</v>
      </c>
      <c r="W161" s="159"/>
      <c r="X161" s="164">
        <v>0.11</v>
      </c>
      <c r="Y161" s="159"/>
      <c r="Z161" s="164">
        <v>0.1</v>
      </c>
      <c r="AA161" s="159"/>
      <c r="AB161" s="164">
        <v>0.1</v>
      </c>
      <c r="AC161" s="159"/>
      <c r="AD161" s="164">
        <v>0.1</v>
      </c>
      <c r="AE161" s="159"/>
      <c r="AF161" s="164">
        <v>0.1</v>
      </c>
      <c r="AG161" s="60"/>
      <c r="AH161" s="31">
        <f t="shared" si="5"/>
        <v>0.99999999999999989</v>
      </c>
      <c r="AI161" s="64">
        <v>44986</v>
      </c>
      <c r="AJ161" s="64">
        <v>45291</v>
      </c>
      <c r="AK161" s="50" t="s">
        <v>384</v>
      </c>
      <c r="AL161" s="50" t="s">
        <v>381</v>
      </c>
      <c r="AM161" s="50" t="s">
        <v>382</v>
      </c>
      <c r="AN161" s="43" t="s">
        <v>713</v>
      </c>
      <c r="AO161" s="43" t="s">
        <v>160</v>
      </c>
    </row>
    <row r="162" spans="1:41" ht="85.5" customHeight="1" x14ac:dyDescent="0.3">
      <c r="A162" s="43" t="s">
        <v>40</v>
      </c>
      <c r="B162" s="60" t="s">
        <v>203</v>
      </c>
      <c r="C162" s="76">
        <v>424</v>
      </c>
      <c r="D162" s="206"/>
      <c r="E162" s="265"/>
      <c r="F162" s="77" t="s">
        <v>658</v>
      </c>
      <c r="G162" s="50" t="s">
        <v>385</v>
      </c>
      <c r="H162" s="78">
        <v>0.1</v>
      </c>
      <c r="I162" s="241"/>
      <c r="J162" s="60"/>
      <c r="K162" s="60"/>
      <c r="L162" s="60"/>
      <c r="M162" s="60"/>
      <c r="N162" s="63"/>
      <c r="O162" s="60"/>
      <c r="P162" s="164">
        <v>0.1</v>
      </c>
      <c r="Q162" s="159"/>
      <c r="R162" s="164">
        <v>0.12</v>
      </c>
      <c r="S162" s="159"/>
      <c r="T162" s="164">
        <v>0.12</v>
      </c>
      <c r="U162" s="159"/>
      <c r="V162" s="164">
        <v>0.12</v>
      </c>
      <c r="W162" s="159"/>
      <c r="X162" s="164">
        <v>0.12</v>
      </c>
      <c r="Y162" s="159"/>
      <c r="Z162" s="164">
        <v>0.1</v>
      </c>
      <c r="AA162" s="159"/>
      <c r="AB162" s="164">
        <v>0.12</v>
      </c>
      <c r="AC162" s="159"/>
      <c r="AD162" s="164">
        <v>0.1</v>
      </c>
      <c r="AE162" s="159"/>
      <c r="AF162" s="164">
        <v>0.1</v>
      </c>
      <c r="AG162" s="159"/>
      <c r="AH162" s="161">
        <f t="shared" si="5"/>
        <v>0.99999999999999989</v>
      </c>
      <c r="AI162" s="162">
        <v>45017</v>
      </c>
      <c r="AJ162" s="162">
        <v>45291</v>
      </c>
      <c r="AK162" s="50" t="s">
        <v>386</v>
      </c>
      <c r="AL162" s="50" t="s">
        <v>381</v>
      </c>
      <c r="AM162" s="50" t="s">
        <v>382</v>
      </c>
      <c r="AN162" s="43" t="s">
        <v>713</v>
      </c>
      <c r="AO162" s="43" t="s">
        <v>160</v>
      </c>
    </row>
    <row r="163" spans="1:41" ht="114.75" customHeight="1" x14ac:dyDescent="0.3">
      <c r="A163" s="43" t="s">
        <v>40</v>
      </c>
      <c r="B163" s="60" t="s">
        <v>203</v>
      </c>
      <c r="C163" s="76">
        <v>424</v>
      </c>
      <c r="D163" s="206"/>
      <c r="E163" s="265"/>
      <c r="F163" s="77" t="s">
        <v>658</v>
      </c>
      <c r="G163" s="50" t="s">
        <v>387</v>
      </c>
      <c r="H163" s="78">
        <v>0.3</v>
      </c>
      <c r="I163" s="241"/>
      <c r="J163" s="60"/>
      <c r="K163" s="60"/>
      <c r="L163" s="80">
        <v>0.09</v>
      </c>
      <c r="M163" s="60"/>
      <c r="N163" s="80">
        <v>0.09</v>
      </c>
      <c r="O163" s="60"/>
      <c r="P163" s="80">
        <v>0.09</v>
      </c>
      <c r="Q163" s="60"/>
      <c r="R163" s="80">
        <v>0.09</v>
      </c>
      <c r="S163" s="60"/>
      <c r="T163" s="80">
        <v>0.09</v>
      </c>
      <c r="U163" s="60"/>
      <c r="V163" s="80">
        <v>0.09</v>
      </c>
      <c r="W163" s="60"/>
      <c r="X163" s="80">
        <v>0.09</v>
      </c>
      <c r="Y163" s="60"/>
      <c r="Z163" s="80">
        <v>0.09</v>
      </c>
      <c r="AA163" s="60"/>
      <c r="AB163" s="80">
        <v>0.09</v>
      </c>
      <c r="AC163" s="60"/>
      <c r="AD163" s="80">
        <v>0.09</v>
      </c>
      <c r="AE163" s="60"/>
      <c r="AF163" s="80">
        <v>0.1</v>
      </c>
      <c r="AG163" s="60"/>
      <c r="AH163" s="31">
        <f t="shared" si="5"/>
        <v>0.99999999999999978</v>
      </c>
      <c r="AI163" s="64">
        <v>44958</v>
      </c>
      <c r="AJ163" s="64">
        <v>45291</v>
      </c>
      <c r="AK163" s="50" t="s">
        <v>777</v>
      </c>
      <c r="AL163" s="50" t="s">
        <v>381</v>
      </c>
      <c r="AM163" s="50" t="s">
        <v>382</v>
      </c>
      <c r="AN163" s="43" t="s">
        <v>713</v>
      </c>
      <c r="AO163" s="43" t="s">
        <v>160</v>
      </c>
    </row>
    <row r="164" spans="1:41" ht="73.5" customHeight="1" x14ac:dyDescent="0.3">
      <c r="A164" s="43" t="s">
        <v>40</v>
      </c>
      <c r="B164" s="60" t="s">
        <v>203</v>
      </c>
      <c r="C164" s="76">
        <v>424</v>
      </c>
      <c r="D164" s="207"/>
      <c r="E164" s="265"/>
      <c r="F164" s="77" t="s">
        <v>658</v>
      </c>
      <c r="G164" s="50" t="s">
        <v>389</v>
      </c>
      <c r="H164" s="78">
        <v>0.1</v>
      </c>
      <c r="I164" s="240"/>
      <c r="J164" s="60"/>
      <c r="K164" s="60"/>
      <c r="L164" s="60"/>
      <c r="M164" s="60"/>
      <c r="N164" s="60"/>
      <c r="O164" s="60"/>
      <c r="P164" s="60"/>
      <c r="Q164" s="60"/>
      <c r="R164" s="60"/>
      <c r="S164" s="60"/>
      <c r="T164" s="60"/>
      <c r="U164" s="60"/>
      <c r="V164" s="80">
        <v>0.1</v>
      </c>
      <c r="W164" s="60"/>
      <c r="X164" s="63">
        <v>0.25</v>
      </c>
      <c r="Y164" s="60"/>
      <c r="Z164" s="63">
        <v>0.25</v>
      </c>
      <c r="AA164" s="60"/>
      <c r="AB164" s="63">
        <v>0.2</v>
      </c>
      <c r="AC164" s="60"/>
      <c r="AD164" s="63">
        <v>0.2</v>
      </c>
      <c r="AE164" s="60"/>
      <c r="AF164" s="60"/>
      <c r="AG164" s="60"/>
      <c r="AH164" s="31">
        <f t="shared" si="5"/>
        <v>1</v>
      </c>
      <c r="AI164" s="64">
        <v>45108</v>
      </c>
      <c r="AJ164" s="64">
        <v>45260</v>
      </c>
      <c r="AK164" s="50" t="s">
        <v>780</v>
      </c>
      <c r="AL164" s="50" t="s">
        <v>381</v>
      </c>
      <c r="AM164" s="50" t="s">
        <v>382</v>
      </c>
      <c r="AN164" s="43" t="s">
        <v>713</v>
      </c>
      <c r="AO164" s="43" t="s">
        <v>160</v>
      </c>
    </row>
    <row r="165" spans="1:41" ht="60" x14ac:dyDescent="0.3">
      <c r="A165" s="43" t="s">
        <v>40</v>
      </c>
      <c r="B165" s="60" t="s">
        <v>203</v>
      </c>
      <c r="C165" s="60">
        <v>424</v>
      </c>
      <c r="D165" s="60" t="s">
        <v>70</v>
      </c>
      <c r="E165" s="60" t="s">
        <v>70</v>
      </c>
      <c r="F165" s="43" t="s">
        <v>626</v>
      </c>
      <c r="G165" s="43" t="s">
        <v>630</v>
      </c>
      <c r="H165" s="78">
        <v>1</v>
      </c>
      <c r="I165" s="63">
        <f>+H165</f>
        <v>1</v>
      </c>
      <c r="J165" s="60"/>
      <c r="K165" s="60"/>
      <c r="L165" s="60"/>
      <c r="M165" s="60"/>
      <c r="N165" s="60"/>
      <c r="O165" s="60"/>
      <c r="P165" s="63">
        <v>0.25</v>
      </c>
      <c r="Q165" s="60"/>
      <c r="R165" s="60"/>
      <c r="S165" s="60"/>
      <c r="T165" s="60"/>
      <c r="U165" s="60"/>
      <c r="V165" s="63">
        <v>0.25</v>
      </c>
      <c r="W165" s="60"/>
      <c r="X165" s="60"/>
      <c r="Y165" s="60"/>
      <c r="Z165" s="60"/>
      <c r="AA165" s="60"/>
      <c r="AB165" s="63">
        <v>0.25</v>
      </c>
      <c r="AC165" s="60"/>
      <c r="AD165" s="60"/>
      <c r="AE165" s="60"/>
      <c r="AF165" s="63">
        <v>0.25</v>
      </c>
      <c r="AG165" s="60"/>
      <c r="AH165" s="31">
        <f t="shared" ref="AH165" si="10">+J165+L165+N165+P165+R165+T165+V165+X165+Z165+AB165+AD165+AF165</f>
        <v>1</v>
      </c>
      <c r="AI165" s="64">
        <v>45017</v>
      </c>
      <c r="AJ165" s="64">
        <v>45291</v>
      </c>
      <c r="AK165" s="43" t="s">
        <v>629</v>
      </c>
      <c r="AL165" s="43" t="s">
        <v>287</v>
      </c>
      <c r="AM165" s="43" t="s">
        <v>708</v>
      </c>
      <c r="AN165" s="43" t="s">
        <v>708</v>
      </c>
      <c r="AO165" s="43" t="s">
        <v>160</v>
      </c>
    </row>
    <row r="166" spans="1:41" ht="61.5" customHeight="1" x14ac:dyDescent="0.3">
      <c r="A166" s="43" t="s">
        <v>40</v>
      </c>
      <c r="B166" s="60" t="s">
        <v>203</v>
      </c>
      <c r="C166" s="76">
        <v>424</v>
      </c>
      <c r="D166" s="81" t="s">
        <v>70</v>
      </c>
      <c r="E166" s="81" t="s">
        <v>70</v>
      </c>
      <c r="F166" s="50" t="s">
        <v>391</v>
      </c>
      <c r="G166" s="50" t="s">
        <v>392</v>
      </c>
      <c r="H166" s="63">
        <v>0.25</v>
      </c>
      <c r="I166" s="219">
        <f>+H166+H167+H168+H169</f>
        <v>1</v>
      </c>
      <c r="J166" s="60"/>
      <c r="K166" s="60"/>
      <c r="L166" s="60"/>
      <c r="M166" s="60"/>
      <c r="N166" s="63">
        <v>1</v>
      </c>
      <c r="O166" s="56"/>
      <c r="P166" s="60"/>
      <c r="Q166" s="60"/>
      <c r="R166" s="60"/>
      <c r="S166" s="60"/>
      <c r="T166" s="60"/>
      <c r="U166" s="60"/>
      <c r="V166" s="63"/>
      <c r="W166" s="63"/>
      <c r="X166" s="60"/>
      <c r="Y166" s="60"/>
      <c r="Z166" s="60"/>
      <c r="AA166" s="60"/>
      <c r="AB166" s="60"/>
      <c r="AC166" s="60"/>
      <c r="AD166" s="60"/>
      <c r="AE166" s="60"/>
      <c r="AF166" s="60"/>
      <c r="AG166" s="60"/>
      <c r="AH166" s="31">
        <f t="shared" si="5"/>
        <v>1</v>
      </c>
      <c r="AI166" s="64">
        <v>44986</v>
      </c>
      <c r="AJ166" s="64">
        <v>45015</v>
      </c>
      <c r="AK166" s="43" t="s">
        <v>393</v>
      </c>
      <c r="AL166" s="50" t="s">
        <v>381</v>
      </c>
      <c r="AM166" s="50" t="s">
        <v>382</v>
      </c>
      <c r="AN166" s="43" t="s">
        <v>713</v>
      </c>
      <c r="AO166" s="43" t="s">
        <v>160</v>
      </c>
    </row>
    <row r="167" spans="1:41" ht="58.5" customHeight="1" x14ac:dyDescent="0.3">
      <c r="A167" s="43" t="s">
        <v>40</v>
      </c>
      <c r="B167" s="60" t="s">
        <v>203</v>
      </c>
      <c r="C167" s="76">
        <v>424</v>
      </c>
      <c r="D167" s="81" t="s">
        <v>70</v>
      </c>
      <c r="E167" s="81" t="s">
        <v>70</v>
      </c>
      <c r="F167" s="50" t="s">
        <v>391</v>
      </c>
      <c r="G167" s="50" t="s">
        <v>394</v>
      </c>
      <c r="H167" s="63">
        <v>0.25</v>
      </c>
      <c r="I167" s="220"/>
      <c r="J167" s="60"/>
      <c r="K167" s="60"/>
      <c r="L167" s="60"/>
      <c r="M167" s="60"/>
      <c r="N167" s="60"/>
      <c r="O167" s="60"/>
      <c r="P167" s="164">
        <v>0.1</v>
      </c>
      <c r="Q167" s="159"/>
      <c r="R167" s="164">
        <v>0.2</v>
      </c>
      <c r="S167" s="159"/>
      <c r="T167" s="164">
        <v>0.2</v>
      </c>
      <c r="U167" s="159"/>
      <c r="V167" s="164">
        <v>0.25</v>
      </c>
      <c r="W167" s="159"/>
      <c r="X167" s="164">
        <v>0.25</v>
      </c>
      <c r="Y167" s="159"/>
      <c r="Z167" s="164"/>
      <c r="AA167" s="159"/>
      <c r="AB167" s="159"/>
      <c r="AC167" s="159"/>
      <c r="AD167" s="159"/>
      <c r="AE167" s="159"/>
      <c r="AF167" s="159"/>
      <c r="AG167" s="159"/>
      <c r="AH167" s="161">
        <v>1</v>
      </c>
      <c r="AI167" s="162">
        <v>45017</v>
      </c>
      <c r="AJ167" s="162">
        <v>45168</v>
      </c>
      <c r="AK167" s="43" t="s">
        <v>393</v>
      </c>
      <c r="AL167" s="50" t="s">
        <v>381</v>
      </c>
      <c r="AM167" s="50" t="s">
        <v>382</v>
      </c>
      <c r="AN167" s="43" t="s">
        <v>713</v>
      </c>
      <c r="AO167" s="43" t="s">
        <v>160</v>
      </c>
    </row>
    <row r="168" spans="1:41" ht="56.25" customHeight="1" x14ac:dyDescent="0.3">
      <c r="A168" s="43" t="s">
        <v>40</v>
      </c>
      <c r="B168" s="60" t="s">
        <v>203</v>
      </c>
      <c r="C168" s="76">
        <v>424</v>
      </c>
      <c r="D168" s="81" t="s">
        <v>70</v>
      </c>
      <c r="E168" s="81" t="s">
        <v>70</v>
      </c>
      <c r="F168" s="50" t="s">
        <v>391</v>
      </c>
      <c r="G168" s="50" t="s">
        <v>395</v>
      </c>
      <c r="H168" s="63">
        <v>0.25</v>
      </c>
      <c r="I168" s="220"/>
      <c r="J168" s="60"/>
      <c r="K168" s="60"/>
      <c r="L168" s="63">
        <v>1</v>
      </c>
      <c r="M168" s="60"/>
      <c r="N168" s="60"/>
      <c r="O168" s="60"/>
      <c r="P168" s="60"/>
      <c r="Q168" s="60"/>
      <c r="R168" s="60"/>
      <c r="S168" s="60"/>
      <c r="T168" s="60"/>
      <c r="U168" s="60"/>
      <c r="V168" s="60"/>
      <c r="W168" s="60"/>
      <c r="X168" s="60"/>
      <c r="Y168" s="60"/>
      <c r="Z168" s="60"/>
      <c r="AA168" s="60"/>
      <c r="AB168" s="60"/>
      <c r="AC168" s="60"/>
      <c r="AD168" s="60"/>
      <c r="AE168" s="60"/>
      <c r="AF168" s="60"/>
      <c r="AG168" s="60"/>
      <c r="AH168" s="31">
        <f t="shared" si="5"/>
        <v>1</v>
      </c>
      <c r="AI168" s="64">
        <v>44958</v>
      </c>
      <c r="AJ168" s="64">
        <v>44985</v>
      </c>
      <c r="AK168" s="43" t="s">
        <v>396</v>
      </c>
      <c r="AL168" s="50" t="s">
        <v>381</v>
      </c>
      <c r="AM168" s="50" t="s">
        <v>382</v>
      </c>
      <c r="AN168" s="43" t="s">
        <v>713</v>
      </c>
      <c r="AO168" s="43" t="s">
        <v>160</v>
      </c>
    </row>
    <row r="169" spans="1:41" ht="70.5" customHeight="1" x14ac:dyDescent="0.3">
      <c r="A169" s="43" t="s">
        <v>40</v>
      </c>
      <c r="B169" s="60" t="s">
        <v>203</v>
      </c>
      <c r="C169" s="76">
        <v>424</v>
      </c>
      <c r="D169" s="81" t="s">
        <v>70</v>
      </c>
      <c r="E169" s="81" t="s">
        <v>70</v>
      </c>
      <c r="F169" s="50" t="s">
        <v>391</v>
      </c>
      <c r="G169" s="50" t="s">
        <v>397</v>
      </c>
      <c r="H169" s="63">
        <v>0.25</v>
      </c>
      <c r="I169" s="221"/>
      <c r="J169" s="169">
        <v>0.16</v>
      </c>
      <c r="K169" s="170"/>
      <c r="L169" s="169">
        <v>0.16</v>
      </c>
      <c r="M169" s="170"/>
      <c r="N169" s="169">
        <v>0.16</v>
      </c>
      <c r="O169" s="170"/>
      <c r="P169" s="169">
        <v>0.16</v>
      </c>
      <c r="Q169" s="170"/>
      <c r="R169" s="169">
        <v>0.16</v>
      </c>
      <c r="S169" s="170"/>
      <c r="T169" s="169">
        <v>0.2</v>
      </c>
      <c r="U169" s="170"/>
      <c r="V169" s="170"/>
      <c r="W169" s="170"/>
      <c r="X169" s="170"/>
      <c r="Y169" s="170"/>
      <c r="Z169" s="170"/>
      <c r="AA169" s="170"/>
      <c r="AB169" s="170"/>
      <c r="AC169" s="170"/>
      <c r="AD169" s="170"/>
      <c r="AE169" s="170"/>
      <c r="AF169" s="170"/>
      <c r="AG169" s="170"/>
      <c r="AH169" s="171">
        <v>1</v>
      </c>
      <c r="AI169" s="172">
        <v>44927</v>
      </c>
      <c r="AJ169" s="172">
        <v>45107</v>
      </c>
      <c r="AK169" s="50" t="s">
        <v>398</v>
      </c>
      <c r="AL169" s="50" t="s">
        <v>381</v>
      </c>
      <c r="AM169" s="50" t="s">
        <v>382</v>
      </c>
      <c r="AN169" s="43" t="s">
        <v>713</v>
      </c>
      <c r="AO169" s="43" t="s">
        <v>160</v>
      </c>
    </row>
    <row r="170" spans="1:41" ht="60" x14ac:dyDescent="0.3">
      <c r="A170" s="43" t="s">
        <v>40</v>
      </c>
      <c r="B170" s="60" t="s">
        <v>203</v>
      </c>
      <c r="C170" s="60">
        <v>424</v>
      </c>
      <c r="D170" s="205">
        <v>224</v>
      </c>
      <c r="E170" s="237">
        <v>2563267000</v>
      </c>
      <c r="F170" s="43" t="s">
        <v>659</v>
      </c>
      <c r="G170" s="44" t="s">
        <v>427</v>
      </c>
      <c r="H170" s="31">
        <v>0.2</v>
      </c>
      <c r="I170" s="201">
        <f>+H170+H171+H172+H173+H174+H175</f>
        <v>1</v>
      </c>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0.13</v>
      </c>
      <c r="AC170" s="161"/>
      <c r="AD170" s="161"/>
      <c r="AE170" s="161"/>
      <c r="AF170" s="161"/>
      <c r="AG170" s="161"/>
      <c r="AH170" s="161">
        <f t="shared" ref="AH170" si="11">+J170+L170+N170+P170+R170+T170+V170+X170+Z170+AB170+AD170+AF170</f>
        <v>1</v>
      </c>
      <c r="AI170" s="168">
        <v>44986</v>
      </c>
      <c r="AJ170" s="168">
        <v>45230</v>
      </c>
      <c r="AK170" s="44" t="s">
        <v>428</v>
      </c>
      <c r="AL170" s="43" t="s">
        <v>429</v>
      </c>
      <c r="AM170" s="43" t="s">
        <v>612</v>
      </c>
      <c r="AN170" s="44" t="s">
        <v>711</v>
      </c>
      <c r="AO170" s="43" t="s">
        <v>430</v>
      </c>
    </row>
    <row r="171" spans="1:41" ht="60" x14ac:dyDescent="0.3">
      <c r="A171" s="43" t="s">
        <v>40</v>
      </c>
      <c r="B171" s="60" t="s">
        <v>203</v>
      </c>
      <c r="C171" s="60">
        <v>424</v>
      </c>
      <c r="D171" s="206"/>
      <c r="E171" s="238"/>
      <c r="F171" s="43" t="s">
        <v>660</v>
      </c>
      <c r="G171" s="44" t="s">
        <v>431</v>
      </c>
      <c r="H171" s="31">
        <v>0.05</v>
      </c>
      <c r="I171" s="202"/>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0.13</v>
      </c>
      <c r="AC171" s="161"/>
      <c r="AD171" s="161"/>
      <c r="AE171" s="161"/>
      <c r="AF171" s="161"/>
      <c r="AG171" s="161"/>
      <c r="AH171" s="161">
        <f t="shared" si="5"/>
        <v>1</v>
      </c>
      <c r="AI171" s="168">
        <v>44986</v>
      </c>
      <c r="AJ171" s="168">
        <v>45230</v>
      </c>
      <c r="AK171" s="44" t="s">
        <v>432</v>
      </c>
      <c r="AL171" s="43" t="s">
        <v>429</v>
      </c>
      <c r="AM171" s="43" t="s">
        <v>612</v>
      </c>
      <c r="AN171" s="44" t="s">
        <v>711</v>
      </c>
      <c r="AO171" s="43" t="s">
        <v>430</v>
      </c>
    </row>
    <row r="172" spans="1:41" ht="135" x14ac:dyDescent="0.3">
      <c r="A172" s="43" t="s">
        <v>40</v>
      </c>
      <c r="B172" s="60" t="s">
        <v>203</v>
      </c>
      <c r="C172" s="60">
        <v>424</v>
      </c>
      <c r="D172" s="206"/>
      <c r="E172" s="238"/>
      <c r="F172" s="43" t="s">
        <v>659</v>
      </c>
      <c r="G172" s="44" t="s">
        <v>433</v>
      </c>
      <c r="H172" s="31">
        <v>0.25</v>
      </c>
      <c r="I172" s="202"/>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si="5"/>
        <v>1</v>
      </c>
      <c r="AI172" s="168">
        <v>44986</v>
      </c>
      <c r="AJ172" s="168">
        <v>45230</v>
      </c>
      <c r="AK172" s="44" t="s">
        <v>434</v>
      </c>
      <c r="AL172" s="43" t="s">
        <v>429</v>
      </c>
      <c r="AM172" s="43" t="s">
        <v>612</v>
      </c>
      <c r="AN172" s="44" t="s">
        <v>711</v>
      </c>
      <c r="AO172" s="43" t="s">
        <v>430</v>
      </c>
    </row>
    <row r="173" spans="1:41" ht="117.75" customHeight="1" x14ac:dyDescent="0.3">
      <c r="A173" s="43" t="s">
        <v>40</v>
      </c>
      <c r="B173" s="60" t="s">
        <v>203</v>
      </c>
      <c r="C173" s="60">
        <v>424</v>
      </c>
      <c r="D173" s="206"/>
      <c r="E173" s="238"/>
      <c r="F173" s="43" t="s">
        <v>659</v>
      </c>
      <c r="G173" s="44" t="s">
        <v>435</v>
      </c>
      <c r="H173" s="31">
        <v>0.25</v>
      </c>
      <c r="I173" s="202"/>
      <c r="J173" s="31"/>
      <c r="K173" s="31"/>
      <c r="L173" s="31"/>
      <c r="M173" s="31"/>
      <c r="N173" s="161">
        <v>0.15</v>
      </c>
      <c r="O173" s="161"/>
      <c r="P173" s="161">
        <v>0.15</v>
      </c>
      <c r="Q173" s="161"/>
      <c r="R173" s="161">
        <v>0.12</v>
      </c>
      <c r="S173" s="161"/>
      <c r="T173" s="161">
        <v>0.12</v>
      </c>
      <c r="U173" s="161"/>
      <c r="V173" s="161">
        <v>0.12</v>
      </c>
      <c r="W173" s="161"/>
      <c r="X173" s="161">
        <v>0.12</v>
      </c>
      <c r="Y173" s="161"/>
      <c r="Z173" s="161">
        <v>0.12</v>
      </c>
      <c r="AA173" s="161"/>
      <c r="AB173" s="161">
        <v>0.1</v>
      </c>
      <c r="AC173" s="161"/>
      <c r="AD173" s="161"/>
      <c r="AE173" s="161"/>
      <c r="AF173" s="161"/>
      <c r="AG173" s="161"/>
      <c r="AH173" s="161">
        <f t="shared" si="5"/>
        <v>1</v>
      </c>
      <c r="AI173" s="168">
        <v>44986</v>
      </c>
      <c r="AJ173" s="168">
        <v>45230</v>
      </c>
      <c r="AK173" s="44" t="s">
        <v>436</v>
      </c>
      <c r="AL173" s="43" t="s">
        <v>429</v>
      </c>
      <c r="AM173" s="43" t="s">
        <v>612</v>
      </c>
      <c r="AN173" s="44" t="s">
        <v>711</v>
      </c>
      <c r="AO173" s="43" t="s">
        <v>430</v>
      </c>
    </row>
    <row r="174" spans="1:41" ht="75" x14ac:dyDescent="0.3">
      <c r="A174" s="43" t="s">
        <v>40</v>
      </c>
      <c r="B174" s="60" t="s">
        <v>203</v>
      </c>
      <c r="C174" s="60">
        <v>424</v>
      </c>
      <c r="D174" s="206"/>
      <c r="E174" s="238"/>
      <c r="F174" s="43" t="s">
        <v>659</v>
      </c>
      <c r="G174" s="44" t="s">
        <v>437</v>
      </c>
      <c r="H174" s="31">
        <v>0.2</v>
      </c>
      <c r="I174" s="202"/>
      <c r="J174" s="31">
        <v>0.1</v>
      </c>
      <c r="K174" s="31"/>
      <c r="L174" s="31">
        <v>0.1</v>
      </c>
      <c r="M174" s="31"/>
      <c r="N174" s="31">
        <v>0.1</v>
      </c>
      <c r="O174" s="31"/>
      <c r="P174" s="31">
        <v>0.1</v>
      </c>
      <c r="Q174" s="31"/>
      <c r="R174" s="31">
        <v>0.1</v>
      </c>
      <c r="S174" s="31"/>
      <c r="T174" s="31">
        <v>0.1</v>
      </c>
      <c r="U174" s="31"/>
      <c r="V174" s="31">
        <v>0.1</v>
      </c>
      <c r="W174" s="31"/>
      <c r="X174" s="31">
        <v>0.1</v>
      </c>
      <c r="Y174" s="31"/>
      <c r="Z174" s="31">
        <v>0.1</v>
      </c>
      <c r="AA174" s="31"/>
      <c r="AB174" s="31">
        <v>0.1</v>
      </c>
      <c r="AC174" s="31"/>
      <c r="AD174" s="31"/>
      <c r="AE174" s="31"/>
      <c r="AF174" s="31"/>
      <c r="AG174" s="31"/>
      <c r="AH174" s="31">
        <f t="shared" ref="AH174:AH187" si="12">+J174+L174+N174+P174+R174+T174+V174+X174+Z174+AB174+AD174+AF174</f>
        <v>0.99999999999999989</v>
      </c>
      <c r="AI174" s="62">
        <v>44928</v>
      </c>
      <c r="AJ174" s="62">
        <v>45230</v>
      </c>
      <c r="AK174" s="44" t="s">
        <v>438</v>
      </c>
      <c r="AL174" s="43" t="s">
        <v>429</v>
      </c>
      <c r="AM174" s="43" t="s">
        <v>612</v>
      </c>
      <c r="AN174" s="44" t="s">
        <v>711</v>
      </c>
      <c r="AO174" s="43" t="s">
        <v>430</v>
      </c>
    </row>
    <row r="175" spans="1:41" ht="75" x14ac:dyDescent="0.3">
      <c r="A175" s="43" t="s">
        <v>40</v>
      </c>
      <c r="B175" s="60" t="s">
        <v>203</v>
      </c>
      <c r="C175" s="60">
        <v>424</v>
      </c>
      <c r="D175" s="207"/>
      <c r="E175" s="238"/>
      <c r="F175" s="43" t="s">
        <v>659</v>
      </c>
      <c r="G175" s="44" t="s">
        <v>439</v>
      </c>
      <c r="H175" s="31">
        <v>0.05</v>
      </c>
      <c r="I175" s="203"/>
      <c r="J175" s="31"/>
      <c r="K175" s="31"/>
      <c r="L175" s="31"/>
      <c r="M175" s="31"/>
      <c r="N175" s="31"/>
      <c r="O175" s="31"/>
      <c r="P175" s="31"/>
      <c r="Q175" s="31"/>
      <c r="R175" s="31">
        <v>0.2</v>
      </c>
      <c r="S175" s="31"/>
      <c r="T175" s="31">
        <v>0.2</v>
      </c>
      <c r="U175" s="31"/>
      <c r="V175" s="31">
        <v>0.2</v>
      </c>
      <c r="W175" s="31"/>
      <c r="X175" s="31">
        <v>0.2</v>
      </c>
      <c r="Y175" s="31"/>
      <c r="Z175" s="31">
        <v>0.2</v>
      </c>
      <c r="AA175" s="31"/>
      <c r="AB175" s="31"/>
      <c r="AC175" s="31"/>
      <c r="AD175" s="31"/>
      <c r="AE175" s="31"/>
      <c r="AF175" s="31"/>
      <c r="AG175" s="31"/>
      <c r="AH175" s="31">
        <f t="shared" si="12"/>
        <v>1</v>
      </c>
      <c r="AI175" s="62">
        <v>45047</v>
      </c>
      <c r="AJ175" s="62">
        <v>45199</v>
      </c>
      <c r="AK175" s="44" t="s">
        <v>440</v>
      </c>
      <c r="AL175" s="43" t="s">
        <v>429</v>
      </c>
      <c r="AM175" s="43" t="s">
        <v>612</v>
      </c>
      <c r="AN175" s="44" t="s">
        <v>711</v>
      </c>
      <c r="AO175" s="43" t="s">
        <v>430</v>
      </c>
    </row>
    <row r="176" spans="1:41" ht="60" x14ac:dyDescent="0.3">
      <c r="A176" s="43" t="s">
        <v>40</v>
      </c>
      <c r="B176" s="60" t="s">
        <v>203</v>
      </c>
      <c r="C176" s="60">
        <v>424</v>
      </c>
      <c r="D176" s="206">
        <v>1200</v>
      </c>
      <c r="E176" s="238"/>
      <c r="F176" s="43" t="s">
        <v>661</v>
      </c>
      <c r="G176" s="44" t="s">
        <v>441</v>
      </c>
      <c r="H176" s="31">
        <v>0.2</v>
      </c>
      <c r="I176" s="202">
        <f>+H176+H177+H178+H179</f>
        <v>1</v>
      </c>
      <c r="J176" s="31"/>
      <c r="K176" s="31"/>
      <c r="L176" s="31"/>
      <c r="M176" s="31"/>
      <c r="N176" s="161">
        <v>0.12</v>
      </c>
      <c r="O176" s="161"/>
      <c r="P176" s="161">
        <v>0.12</v>
      </c>
      <c r="Q176" s="161"/>
      <c r="R176" s="161">
        <v>0.12</v>
      </c>
      <c r="S176" s="161"/>
      <c r="T176" s="161">
        <v>0.12</v>
      </c>
      <c r="U176" s="161"/>
      <c r="V176" s="161">
        <v>0.12</v>
      </c>
      <c r="W176" s="161"/>
      <c r="X176" s="161">
        <v>0.1</v>
      </c>
      <c r="Y176" s="161"/>
      <c r="Z176" s="161">
        <v>0.1</v>
      </c>
      <c r="AA176" s="161"/>
      <c r="AB176" s="161">
        <v>0.2</v>
      </c>
      <c r="AC176" s="161"/>
      <c r="AD176" s="161"/>
      <c r="AE176" s="161"/>
      <c r="AF176" s="161"/>
      <c r="AG176" s="161"/>
      <c r="AH176" s="161">
        <f t="shared" si="12"/>
        <v>1</v>
      </c>
      <c r="AI176" s="168">
        <v>44986</v>
      </c>
      <c r="AJ176" s="168">
        <v>45230</v>
      </c>
      <c r="AK176" s="44" t="s">
        <v>440</v>
      </c>
      <c r="AL176" s="43" t="s">
        <v>429</v>
      </c>
      <c r="AM176" s="43" t="s">
        <v>612</v>
      </c>
      <c r="AN176" s="44" t="s">
        <v>711</v>
      </c>
      <c r="AO176" s="43" t="s">
        <v>430</v>
      </c>
    </row>
    <row r="177" spans="1:41" ht="135" x14ac:dyDescent="0.3">
      <c r="A177" s="43" t="s">
        <v>40</v>
      </c>
      <c r="B177" s="60" t="s">
        <v>203</v>
      </c>
      <c r="C177" s="60">
        <v>424</v>
      </c>
      <c r="D177" s="206"/>
      <c r="E177" s="238"/>
      <c r="F177" s="43" t="s">
        <v>661</v>
      </c>
      <c r="G177" s="44" t="s">
        <v>442</v>
      </c>
      <c r="H177" s="31">
        <v>0.3</v>
      </c>
      <c r="I177" s="202"/>
      <c r="J177" s="31"/>
      <c r="K177" s="31"/>
      <c r="L177" s="31"/>
      <c r="M177" s="31"/>
      <c r="N177" s="161">
        <v>0.1</v>
      </c>
      <c r="O177" s="161"/>
      <c r="P177" s="161">
        <v>0.2</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12"/>
        <v>1</v>
      </c>
      <c r="AI177" s="168">
        <v>44986</v>
      </c>
      <c r="AJ177" s="168">
        <v>45230</v>
      </c>
      <c r="AK177" s="44" t="s">
        <v>434</v>
      </c>
      <c r="AL177" s="43" t="s">
        <v>429</v>
      </c>
      <c r="AM177" s="43" t="s">
        <v>612</v>
      </c>
      <c r="AN177" s="44" t="s">
        <v>711</v>
      </c>
      <c r="AO177" s="43" t="s">
        <v>430</v>
      </c>
    </row>
    <row r="178" spans="1:41" ht="134.25" customHeight="1" x14ac:dyDescent="0.3">
      <c r="A178" s="43" t="s">
        <v>40</v>
      </c>
      <c r="B178" s="60" t="s">
        <v>203</v>
      </c>
      <c r="C178" s="60">
        <v>424</v>
      </c>
      <c r="D178" s="206"/>
      <c r="E178" s="238"/>
      <c r="F178" s="43" t="s">
        <v>661</v>
      </c>
      <c r="G178" s="44" t="s">
        <v>443</v>
      </c>
      <c r="H178" s="31">
        <v>0.4</v>
      </c>
      <c r="I178" s="202"/>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2"/>
        <v>1</v>
      </c>
      <c r="AI178" s="168">
        <v>44986</v>
      </c>
      <c r="AJ178" s="168">
        <v>45230</v>
      </c>
      <c r="AK178" s="44" t="s">
        <v>444</v>
      </c>
      <c r="AL178" s="43" t="s">
        <v>429</v>
      </c>
      <c r="AM178" s="43" t="s">
        <v>612</v>
      </c>
      <c r="AN178" s="44" t="s">
        <v>711</v>
      </c>
      <c r="AO178" s="43" t="s">
        <v>430</v>
      </c>
    </row>
    <row r="179" spans="1:41" ht="75" x14ac:dyDescent="0.3">
      <c r="A179" s="43" t="s">
        <v>40</v>
      </c>
      <c r="B179" s="60" t="s">
        <v>203</v>
      </c>
      <c r="C179" s="60">
        <v>424</v>
      </c>
      <c r="D179" s="207"/>
      <c r="E179" s="238"/>
      <c r="F179" s="43" t="s">
        <v>661</v>
      </c>
      <c r="G179" s="44" t="s">
        <v>820</v>
      </c>
      <c r="H179" s="31">
        <v>0.1</v>
      </c>
      <c r="I179" s="203"/>
      <c r="J179" s="31"/>
      <c r="K179" s="31"/>
      <c r="L179" s="31"/>
      <c r="M179" s="31"/>
      <c r="N179" s="31"/>
      <c r="O179" s="31"/>
      <c r="P179" s="31"/>
      <c r="Q179" s="31"/>
      <c r="R179" s="31"/>
      <c r="S179" s="31"/>
      <c r="T179" s="31"/>
      <c r="U179" s="31"/>
      <c r="V179" s="31"/>
      <c r="W179" s="31"/>
      <c r="X179" s="161">
        <v>1</v>
      </c>
      <c r="Y179" s="161"/>
      <c r="Z179" s="161"/>
      <c r="AA179" s="161"/>
      <c r="AB179" s="161"/>
      <c r="AC179" s="161"/>
      <c r="AD179" s="161"/>
      <c r="AE179" s="161"/>
      <c r="AF179" s="161"/>
      <c r="AG179" s="161"/>
      <c r="AH179" s="161">
        <f t="shared" si="12"/>
        <v>1</v>
      </c>
      <c r="AI179" s="168">
        <v>45139</v>
      </c>
      <c r="AJ179" s="168">
        <v>45168</v>
      </c>
      <c r="AK179" s="44" t="s">
        <v>438</v>
      </c>
      <c r="AL179" s="43" t="s">
        <v>429</v>
      </c>
      <c r="AM179" s="43" t="s">
        <v>612</v>
      </c>
      <c r="AN179" s="44" t="s">
        <v>711</v>
      </c>
      <c r="AO179" s="43" t="s">
        <v>430</v>
      </c>
    </row>
    <row r="180" spans="1:41" ht="75" x14ac:dyDescent="0.3">
      <c r="A180" s="43" t="s">
        <v>40</v>
      </c>
      <c r="B180" s="60" t="s">
        <v>203</v>
      </c>
      <c r="C180" s="60">
        <v>424</v>
      </c>
      <c r="D180" s="61" t="s">
        <v>70</v>
      </c>
      <c r="E180" s="61" t="s">
        <v>70</v>
      </c>
      <c r="F180" s="43" t="s">
        <v>446</v>
      </c>
      <c r="G180" s="44" t="s">
        <v>447</v>
      </c>
      <c r="H180" s="89">
        <v>0.1</v>
      </c>
      <c r="I180" s="201">
        <f>+H180+H181+H182+H183+H184+H185+H186+H187</f>
        <v>1</v>
      </c>
      <c r="J180" s="33"/>
      <c r="K180" s="60"/>
      <c r="L180" s="63"/>
      <c r="M180" s="60"/>
      <c r="N180" s="164">
        <v>1</v>
      </c>
      <c r="O180" s="159"/>
      <c r="P180" s="164"/>
      <c r="Q180" s="159"/>
      <c r="R180" s="164"/>
      <c r="S180" s="159"/>
      <c r="T180" s="164"/>
      <c r="U180" s="159"/>
      <c r="V180" s="164"/>
      <c r="W180" s="159"/>
      <c r="X180" s="159"/>
      <c r="Y180" s="159"/>
      <c r="Z180" s="159"/>
      <c r="AA180" s="159"/>
      <c r="AB180" s="159"/>
      <c r="AC180" s="159"/>
      <c r="AD180" s="159"/>
      <c r="AE180" s="159"/>
      <c r="AF180" s="159"/>
      <c r="AG180" s="159"/>
      <c r="AH180" s="161">
        <f t="shared" si="12"/>
        <v>1</v>
      </c>
      <c r="AI180" s="168">
        <v>44986</v>
      </c>
      <c r="AJ180" s="168">
        <v>45015</v>
      </c>
      <c r="AK180" s="44" t="s">
        <v>448</v>
      </c>
      <c r="AL180" s="43" t="s">
        <v>429</v>
      </c>
      <c r="AM180" s="43" t="s">
        <v>612</v>
      </c>
      <c r="AN180" s="44" t="s">
        <v>711</v>
      </c>
      <c r="AO180" s="43" t="s">
        <v>430</v>
      </c>
    </row>
    <row r="181" spans="1:41" ht="105" x14ac:dyDescent="0.3">
      <c r="A181" s="43" t="s">
        <v>40</v>
      </c>
      <c r="B181" s="60" t="s">
        <v>203</v>
      </c>
      <c r="C181" s="60">
        <v>424</v>
      </c>
      <c r="D181" s="61" t="s">
        <v>70</v>
      </c>
      <c r="E181" s="61" t="s">
        <v>70</v>
      </c>
      <c r="F181" s="43" t="s">
        <v>446</v>
      </c>
      <c r="G181" s="44" t="s">
        <v>449</v>
      </c>
      <c r="H181" s="89">
        <v>0.1</v>
      </c>
      <c r="I181" s="202"/>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+J181+L181+N181+P181+R181+T181+V181+X181+Z181+AB181+AD181+AF181</f>
        <v>1</v>
      </c>
      <c r="AI181" s="168">
        <v>44986</v>
      </c>
      <c r="AJ181" s="168">
        <v>45230</v>
      </c>
      <c r="AK181" s="44" t="s">
        <v>450</v>
      </c>
      <c r="AL181" s="43" t="s">
        <v>429</v>
      </c>
      <c r="AM181" s="43" t="s">
        <v>612</v>
      </c>
      <c r="AN181" s="44" t="s">
        <v>711</v>
      </c>
      <c r="AO181" s="43" t="s">
        <v>430</v>
      </c>
    </row>
    <row r="182" spans="1:41" ht="60" x14ac:dyDescent="0.3">
      <c r="A182" s="43" t="s">
        <v>40</v>
      </c>
      <c r="B182" s="60" t="s">
        <v>203</v>
      </c>
      <c r="C182" s="60">
        <v>424</v>
      </c>
      <c r="D182" s="61" t="s">
        <v>70</v>
      </c>
      <c r="E182" s="61" t="s">
        <v>70</v>
      </c>
      <c r="F182" s="43" t="s">
        <v>446</v>
      </c>
      <c r="G182" s="44" t="s">
        <v>451</v>
      </c>
      <c r="H182" s="89">
        <v>0.1</v>
      </c>
      <c r="I182" s="202"/>
      <c r="J182" s="78">
        <v>0.08</v>
      </c>
      <c r="K182" s="78" t="s">
        <v>127</v>
      </c>
      <c r="L182" s="78">
        <v>0.08</v>
      </c>
      <c r="M182" s="78" t="s">
        <v>127</v>
      </c>
      <c r="N182" s="78">
        <v>0.08</v>
      </c>
      <c r="O182" s="78" t="s">
        <v>127</v>
      </c>
      <c r="P182" s="78">
        <v>0.08</v>
      </c>
      <c r="Q182" s="78" t="s">
        <v>127</v>
      </c>
      <c r="R182" s="78">
        <v>0.08</v>
      </c>
      <c r="S182" s="78" t="s">
        <v>127</v>
      </c>
      <c r="T182" s="78">
        <v>0.08</v>
      </c>
      <c r="U182" s="78" t="s">
        <v>127</v>
      </c>
      <c r="V182" s="78">
        <v>0.08</v>
      </c>
      <c r="W182" s="78" t="s">
        <v>127</v>
      </c>
      <c r="X182" s="78">
        <v>0.08</v>
      </c>
      <c r="Y182" s="78" t="s">
        <v>127</v>
      </c>
      <c r="Z182" s="78">
        <v>0.09</v>
      </c>
      <c r="AA182" s="78" t="s">
        <v>127</v>
      </c>
      <c r="AB182" s="78">
        <v>0.09</v>
      </c>
      <c r="AC182" s="78" t="s">
        <v>127</v>
      </c>
      <c r="AD182" s="78">
        <v>0.09</v>
      </c>
      <c r="AE182" s="78" t="s">
        <v>127</v>
      </c>
      <c r="AF182" s="78">
        <v>0.09</v>
      </c>
      <c r="AG182" s="78" t="s">
        <v>127</v>
      </c>
      <c r="AH182" s="31">
        <f t="shared" si="12"/>
        <v>0.99999999999999989</v>
      </c>
      <c r="AI182" s="62">
        <v>44927</v>
      </c>
      <c r="AJ182" s="62">
        <v>45291</v>
      </c>
      <c r="AK182" s="44" t="s">
        <v>452</v>
      </c>
      <c r="AL182" s="43" t="s">
        <v>429</v>
      </c>
      <c r="AM182" s="43" t="s">
        <v>612</v>
      </c>
      <c r="AN182" s="44" t="s">
        <v>711</v>
      </c>
      <c r="AO182" s="43" t="s">
        <v>430</v>
      </c>
    </row>
    <row r="183" spans="1:41" ht="60" x14ac:dyDescent="0.3">
      <c r="A183" s="43" t="s">
        <v>40</v>
      </c>
      <c r="B183" s="60" t="s">
        <v>203</v>
      </c>
      <c r="C183" s="60">
        <v>424</v>
      </c>
      <c r="D183" s="61" t="s">
        <v>70</v>
      </c>
      <c r="E183" s="61" t="s">
        <v>70</v>
      </c>
      <c r="F183" s="43" t="s">
        <v>446</v>
      </c>
      <c r="G183" s="44" t="s">
        <v>453</v>
      </c>
      <c r="H183" s="89">
        <v>0.1</v>
      </c>
      <c r="I183" s="202"/>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12"/>
        <v>1</v>
      </c>
      <c r="AI183" s="62">
        <v>45231</v>
      </c>
      <c r="AJ183" s="62">
        <v>45260</v>
      </c>
      <c r="AK183" s="44" t="s">
        <v>454</v>
      </c>
      <c r="AL183" s="43" t="s">
        <v>429</v>
      </c>
      <c r="AM183" s="43" t="s">
        <v>612</v>
      </c>
      <c r="AN183" s="44" t="s">
        <v>711</v>
      </c>
      <c r="AO183" s="43" t="s">
        <v>430</v>
      </c>
    </row>
    <row r="184" spans="1:41" ht="60" x14ac:dyDescent="0.3">
      <c r="A184" s="43" t="s">
        <v>40</v>
      </c>
      <c r="B184" s="60" t="s">
        <v>203</v>
      </c>
      <c r="C184" s="60">
        <v>424</v>
      </c>
      <c r="D184" s="61" t="s">
        <v>70</v>
      </c>
      <c r="E184" s="61" t="s">
        <v>70</v>
      </c>
      <c r="F184" s="43" t="s">
        <v>446</v>
      </c>
      <c r="G184" s="44" t="s">
        <v>455</v>
      </c>
      <c r="H184" s="89">
        <v>0.1</v>
      </c>
      <c r="I184" s="202"/>
      <c r="J184" s="31"/>
      <c r="K184" s="31"/>
      <c r="L184" s="31"/>
      <c r="M184" s="31"/>
      <c r="N184" s="31"/>
      <c r="O184" s="31"/>
      <c r="P184" s="31"/>
      <c r="Q184" s="31"/>
      <c r="R184" s="31"/>
      <c r="S184" s="31"/>
      <c r="T184" s="31"/>
      <c r="U184" s="31"/>
      <c r="V184" s="31"/>
      <c r="W184" s="31"/>
      <c r="X184" s="31"/>
      <c r="Y184" s="31"/>
      <c r="Z184" s="31"/>
      <c r="AA184" s="31"/>
      <c r="AB184" s="31"/>
      <c r="AC184" s="31"/>
      <c r="AD184" s="31">
        <v>1</v>
      </c>
      <c r="AE184" s="31"/>
      <c r="AF184" s="31"/>
      <c r="AG184" s="31"/>
      <c r="AH184" s="31">
        <f t="shared" si="12"/>
        <v>1</v>
      </c>
      <c r="AI184" s="62">
        <v>45231</v>
      </c>
      <c r="AJ184" s="62">
        <v>45260</v>
      </c>
      <c r="AK184" s="44" t="s">
        <v>454</v>
      </c>
      <c r="AL184" s="43" t="s">
        <v>429</v>
      </c>
      <c r="AM184" s="43" t="s">
        <v>612</v>
      </c>
      <c r="AN184" s="44" t="s">
        <v>711</v>
      </c>
      <c r="AO184" s="43" t="s">
        <v>430</v>
      </c>
    </row>
    <row r="185" spans="1:41" ht="108.75" customHeight="1" x14ac:dyDescent="0.3">
      <c r="A185" s="43" t="s">
        <v>40</v>
      </c>
      <c r="B185" s="60" t="s">
        <v>203</v>
      </c>
      <c r="C185" s="60">
        <v>424</v>
      </c>
      <c r="D185" s="61" t="s">
        <v>70</v>
      </c>
      <c r="E185" s="61" t="s">
        <v>70</v>
      </c>
      <c r="F185" s="43" t="s">
        <v>446</v>
      </c>
      <c r="G185" s="44" t="s">
        <v>456</v>
      </c>
      <c r="H185" s="89">
        <v>0.1</v>
      </c>
      <c r="I185" s="202"/>
      <c r="J185" s="31"/>
      <c r="K185" s="31"/>
      <c r="L185" s="31">
        <v>0.15</v>
      </c>
      <c r="M185" s="31"/>
      <c r="N185" s="31">
        <v>0.25</v>
      </c>
      <c r="O185" s="31"/>
      <c r="P185" s="31"/>
      <c r="Q185" s="31"/>
      <c r="R185" s="31">
        <v>0.15</v>
      </c>
      <c r="S185" s="31"/>
      <c r="T185" s="31">
        <v>0.2</v>
      </c>
      <c r="U185" s="31"/>
      <c r="V185" s="31">
        <v>0.25</v>
      </c>
      <c r="W185" s="31"/>
      <c r="X185" s="31"/>
      <c r="Y185" s="31"/>
      <c r="Z185" s="31"/>
      <c r="AA185" s="31"/>
      <c r="AB185" s="31"/>
      <c r="AC185" s="31"/>
      <c r="AD185" s="31"/>
      <c r="AE185" s="31"/>
      <c r="AF185" s="31"/>
      <c r="AG185" s="31"/>
      <c r="AH185" s="31">
        <f t="shared" si="12"/>
        <v>1</v>
      </c>
      <c r="AI185" s="62">
        <v>44958</v>
      </c>
      <c r="AJ185" s="62">
        <v>45138</v>
      </c>
      <c r="AK185" s="44" t="s">
        <v>457</v>
      </c>
      <c r="AL185" s="43" t="s">
        <v>429</v>
      </c>
      <c r="AM185" s="43" t="s">
        <v>612</v>
      </c>
      <c r="AN185" s="44" t="s">
        <v>711</v>
      </c>
      <c r="AO185" s="43" t="s">
        <v>430</v>
      </c>
    </row>
    <row r="186" spans="1:41" s="175" customFormat="1" ht="183" customHeight="1" x14ac:dyDescent="0.3">
      <c r="A186" s="158" t="s">
        <v>40</v>
      </c>
      <c r="B186" s="159" t="s">
        <v>203</v>
      </c>
      <c r="C186" s="159">
        <v>424</v>
      </c>
      <c r="D186" s="173" t="s">
        <v>70</v>
      </c>
      <c r="E186" s="173" t="s">
        <v>70</v>
      </c>
      <c r="F186" s="158" t="s">
        <v>446</v>
      </c>
      <c r="G186" s="158" t="s">
        <v>831</v>
      </c>
      <c r="H186" s="174">
        <v>0.1</v>
      </c>
      <c r="I186" s="202"/>
      <c r="J186" s="161"/>
      <c r="K186" s="161"/>
      <c r="L186" s="161"/>
      <c r="M186" s="161"/>
      <c r="N186" s="161">
        <v>0.1</v>
      </c>
      <c r="O186" s="161"/>
      <c r="P186" s="161">
        <v>0.1</v>
      </c>
      <c r="Q186" s="161"/>
      <c r="R186" s="161">
        <v>0.1</v>
      </c>
      <c r="S186" s="161"/>
      <c r="T186" s="161">
        <v>0.1</v>
      </c>
      <c r="U186" s="161"/>
      <c r="V186" s="161">
        <v>0.1</v>
      </c>
      <c r="W186" s="161"/>
      <c r="X186" s="161">
        <v>0.1</v>
      </c>
      <c r="Y186" s="161"/>
      <c r="Z186" s="161">
        <v>0.1</v>
      </c>
      <c r="AA186" s="161"/>
      <c r="AB186" s="161">
        <v>0.1</v>
      </c>
      <c r="AC186" s="161"/>
      <c r="AD186" s="161">
        <v>0.1</v>
      </c>
      <c r="AE186" s="161"/>
      <c r="AF186" s="161">
        <v>0.1</v>
      </c>
      <c r="AG186" s="161"/>
      <c r="AH186" s="161">
        <f t="shared" si="12"/>
        <v>0.99999999999999989</v>
      </c>
      <c r="AI186" s="168">
        <v>44986</v>
      </c>
      <c r="AJ186" s="168">
        <v>45275</v>
      </c>
      <c r="AK186" s="160" t="s">
        <v>458</v>
      </c>
      <c r="AL186" s="158" t="s">
        <v>429</v>
      </c>
      <c r="AM186" s="158" t="s">
        <v>612</v>
      </c>
      <c r="AN186" s="160" t="s">
        <v>711</v>
      </c>
      <c r="AO186" s="158" t="s">
        <v>430</v>
      </c>
    </row>
    <row r="187" spans="1:41" ht="60" x14ac:dyDescent="0.3">
      <c r="A187" s="43" t="s">
        <v>40</v>
      </c>
      <c r="B187" s="60" t="s">
        <v>203</v>
      </c>
      <c r="C187" s="60">
        <v>424</v>
      </c>
      <c r="D187" s="61" t="s">
        <v>70</v>
      </c>
      <c r="E187" s="61" t="s">
        <v>70</v>
      </c>
      <c r="F187" s="43" t="s">
        <v>446</v>
      </c>
      <c r="G187" s="43" t="s">
        <v>459</v>
      </c>
      <c r="H187" s="89">
        <v>0.3</v>
      </c>
      <c r="I187" s="203"/>
      <c r="J187" s="31"/>
      <c r="K187" s="31"/>
      <c r="L187" s="31"/>
      <c r="M187" s="31"/>
      <c r="N187" s="31">
        <v>0.15</v>
      </c>
      <c r="O187" s="31"/>
      <c r="P187" s="31">
        <v>0.15</v>
      </c>
      <c r="Q187" s="31"/>
      <c r="R187" s="31">
        <v>0.1</v>
      </c>
      <c r="S187" s="31"/>
      <c r="T187" s="31">
        <v>0.1</v>
      </c>
      <c r="U187" s="31"/>
      <c r="V187" s="31">
        <v>0.1</v>
      </c>
      <c r="W187" s="31"/>
      <c r="X187" s="31">
        <v>0.1</v>
      </c>
      <c r="Y187" s="31"/>
      <c r="Z187" s="31">
        <v>0.1</v>
      </c>
      <c r="AA187" s="31"/>
      <c r="AB187" s="31">
        <v>0.1</v>
      </c>
      <c r="AC187" s="31"/>
      <c r="AD187" s="31">
        <v>0.1</v>
      </c>
      <c r="AE187" s="31"/>
      <c r="AF187" s="31"/>
      <c r="AG187" s="31"/>
      <c r="AH187" s="31">
        <f t="shared" si="12"/>
        <v>0.99999999999999989</v>
      </c>
      <c r="AI187" s="62">
        <v>44986</v>
      </c>
      <c r="AJ187" s="62">
        <v>45272</v>
      </c>
      <c r="AK187" s="44" t="s">
        <v>460</v>
      </c>
      <c r="AL187" s="43" t="s">
        <v>429</v>
      </c>
      <c r="AM187" s="43" t="s">
        <v>612</v>
      </c>
      <c r="AN187" s="44" t="s">
        <v>711</v>
      </c>
      <c r="AO187" s="43" t="s">
        <v>430</v>
      </c>
    </row>
    <row r="188" spans="1:41" ht="60" x14ac:dyDescent="0.3">
      <c r="A188" s="43" t="s">
        <v>40</v>
      </c>
      <c r="B188" s="60" t="s">
        <v>203</v>
      </c>
      <c r="C188" s="60">
        <v>424</v>
      </c>
      <c r="D188" s="60" t="s">
        <v>70</v>
      </c>
      <c r="E188" s="60" t="s">
        <v>70</v>
      </c>
      <c r="F188" s="43" t="s">
        <v>446</v>
      </c>
      <c r="G188" s="43" t="s">
        <v>628</v>
      </c>
      <c r="H188" s="89">
        <v>1</v>
      </c>
      <c r="I188" s="63">
        <f>+H188</f>
        <v>1</v>
      </c>
      <c r="J188" s="60"/>
      <c r="K188" s="60"/>
      <c r="L188" s="60"/>
      <c r="M188" s="60"/>
      <c r="N188" s="60"/>
      <c r="O188" s="60"/>
      <c r="P188" s="63">
        <v>0.25</v>
      </c>
      <c r="Q188" s="60"/>
      <c r="R188" s="60"/>
      <c r="S188" s="60"/>
      <c r="T188" s="60"/>
      <c r="U188" s="60"/>
      <c r="V188" s="63">
        <v>0.25</v>
      </c>
      <c r="W188" s="60"/>
      <c r="X188" s="60"/>
      <c r="Y188" s="60"/>
      <c r="Z188" s="60"/>
      <c r="AA188" s="60"/>
      <c r="AB188" s="63">
        <v>0.25</v>
      </c>
      <c r="AC188" s="60"/>
      <c r="AD188" s="60"/>
      <c r="AE188" s="60"/>
      <c r="AF188" s="63">
        <v>0.25</v>
      </c>
      <c r="AG188" s="60"/>
      <c r="AH188" s="31">
        <f>+J188+L188+N188+P188+R188+T188+V188+X188+Z188+AB188+AD188+AF188</f>
        <v>1</v>
      </c>
      <c r="AI188" s="64">
        <v>45017</v>
      </c>
      <c r="AJ188" s="64">
        <v>45291</v>
      </c>
      <c r="AK188" s="43" t="s">
        <v>629</v>
      </c>
      <c r="AL188" s="43" t="s">
        <v>429</v>
      </c>
      <c r="AM188" s="43" t="s">
        <v>612</v>
      </c>
      <c r="AN188" s="44" t="s">
        <v>711</v>
      </c>
      <c r="AO188" s="43" t="s">
        <v>430</v>
      </c>
    </row>
    <row r="189" spans="1:41" s="36" customFormat="1" ht="134.25" customHeight="1" x14ac:dyDescent="0.3">
      <c r="A189" s="43" t="s">
        <v>40</v>
      </c>
      <c r="B189" s="60" t="s">
        <v>203</v>
      </c>
      <c r="C189" s="60">
        <v>424</v>
      </c>
      <c r="D189" s="205">
        <v>130</v>
      </c>
      <c r="E189" s="234">
        <v>3691930000</v>
      </c>
      <c r="F189" s="43" t="s">
        <v>662</v>
      </c>
      <c r="G189" s="44" t="s">
        <v>461</v>
      </c>
      <c r="H189" s="31">
        <v>0.1</v>
      </c>
      <c r="I189" s="219">
        <f>+H189+H190+H191+H192+H193+H194</f>
        <v>1</v>
      </c>
      <c r="J189" s="63"/>
      <c r="K189" s="63"/>
      <c r="L189" s="63"/>
      <c r="M189" s="63"/>
      <c r="N189" s="164">
        <v>0.3</v>
      </c>
      <c r="O189" s="164"/>
      <c r="P189" s="164">
        <v>0.4</v>
      </c>
      <c r="Q189" s="164"/>
      <c r="R189" s="164">
        <v>0.3</v>
      </c>
      <c r="S189" s="164"/>
      <c r="T189" s="164"/>
      <c r="U189" s="164"/>
      <c r="V189" s="164"/>
      <c r="W189" s="164"/>
      <c r="X189" s="164"/>
      <c r="Y189" s="164"/>
      <c r="Z189" s="164"/>
      <c r="AA189" s="164"/>
      <c r="AB189" s="164"/>
      <c r="AC189" s="164"/>
      <c r="AD189" s="164"/>
      <c r="AE189" s="164"/>
      <c r="AF189" s="164"/>
      <c r="AG189" s="159"/>
      <c r="AH189" s="164">
        <f>SUM(J189+L189+N189+P189+R189+T189+V189+X189+Z189+AB189+AD189+AF189)</f>
        <v>1</v>
      </c>
      <c r="AI189" s="162">
        <v>44986</v>
      </c>
      <c r="AJ189" s="162">
        <v>45076</v>
      </c>
      <c r="AK189" s="44" t="s">
        <v>462</v>
      </c>
      <c r="AL189" s="43" t="s">
        <v>463</v>
      </c>
      <c r="AM189" s="44" t="s">
        <v>464</v>
      </c>
      <c r="AN189" s="25" t="s">
        <v>465</v>
      </c>
      <c r="AO189" s="25" t="s">
        <v>785</v>
      </c>
    </row>
    <row r="190" spans="1:41" s="36" customFormat="1" ht="121.5" customHeight="1" x14ac:dyDescent="0.3">
      <c r="A190" s="43" t="s">
        <v>40</v>
      </c>
      <c r="B190" s="60" t="s">
        <v>203</v>
      </c>
      <c r="C190" s="60">
        <v>424</v>
      </c>
      <c r="D190" s="206"/>
      <c r="E190" s="235"/>
      <c r="F190" s="43" t="s">
        <v>662</v>
      </c>
      <c r="G190" s="44" t="s">
        <v>466</v>
      </c>
      <c r="H190" s="31">
        <v>0.2</v>
      </c>
      <c r="I190" s="220"/>
      <c r="J190" s="63"/>
      <c r="K190" s="63"/>
      <c r="L190" s="63"/>
      <c r="M190" s="63"/>
      <c r="N190" s="63"/>
      <c r="O190" s="63"/>
      <c r="P190" s="63">
        <v>0.3</v>
      </c>
      <c r="Q190" s="63"/>
      <c r="R190" s="63">
        <v>0.3</v>
      </c>
      <c r="S190" s="63"/>
      <c r="T190" s="63">
        <v>0.4</v>
      </c>
      <c r="U190" s="63"/>
      <c r="V190" s="63"/>
      <c r="W190" s="63"/>
      <c r="X190" s="63"/>
      <c r="Y190" s="63"/>
      <c r="Z190" s="63"/>
      <c r="AA190" s="63"/>
      <c r="AB190" s="63"/>
      <c r="AC190" s="63"/>
      <c r="AD190" s="63"/>
      <c r="AE190" s="63"/>
      <c r="AF190" s="63"/>
      <c r="AG190" s="60"/>
      <c r="AH190" s="63">
        <f t="shared" ref="AH190:AH197" si="13">SUM(J190+L190+N190+P190+R190+T190+V190+X190+Z190+AB190+AD190+AF190)</f>
        <v>1</v>
      </c>
      <c r="AI190" s="64">
        <v>45017</v>
      </c>
      <c r="AJ190" s="64">
        <v>45107</v>
      </c>
      <c r="AK190" s="44" t="s">
        <v>467</v>
      </c>
      <c r="AL190" s="43" t="s">
        <v>463</v>
      </c>
      <c r="AM190" s="44" t="s">
        <v>464</v>
      </c>
      <c r="AN190" s="25" t="s">
        <v>465</v>
      </c>
      <c r="AO190" s="25" t="s">
        <v>785</v>
      </c>
    </row>
    <row r="191" spans="1:41" s="36" customFormat="1" ht="126" customHeight="1" x14ac:dyDescent="0.3">
      <c r="A191" s="43" t="s">
        <v>40</v>
      </c>
      <c r="B191" s="60" t="s">
        <v>203</v>
      </c>
      <c r="C191" s="60">
        <v>424</v>
      </c>
      <c r="D191" s="206"/>
      <c r="E191" s="235"/>
      <c r="F191" s="43" t="s">
        <v>662</v>
      </c>
      <c r="G191" s="44" t="s">
        <v>468</v>
      </c>
      <c r="H191" s="31">
        <v>0.2</v>
      </c>
      <c r="I191" s="220"/>
      <c r="J191" s="63"/>
      <c r="K191" s="63"/>
      <c r="L191" s="63"/>
      <c r="M191" s="63"/>
      <c r="N191" s="63"/>
      <c r="O191" s="63"/>
      <c r="P191" s="63"/>
      <c r="Q191" s="63"/>
      <c r="R191" s="63"/>
      <c r="S191" s="63"/>
      <c r="T191" s="63">
        <v>0.5</v>
      </c>
      <c r="U191" s="63"/>
      <c r="V191" s="63">
        <v>0.5</v>
      </c>
      <c r="W191" s="63"/>
      <c r="X191" s="63"/>
      <c r="Y191" s="63"/>
      <c r="Z191" s="63"/>
      <c r="AA191" s="63"/>
      <c r="AB191" s="63"/>
      <c r="AC191" s="63"/>
      <c r="AD191" s="63"/>
      <c r="AE191" s="63"/>
      <c r="AF191" s="63"/>
      <c r="AG191" s="60"/>
      <c r="AH191" s="63">
        <f t="shared" si="13"/>
        <v>1</v>
      </c>
      <c r="AI191" s="64">
        <v>45078</v>
      </c>
      <c r="AJ191" s="64">
        <v>45138</v>
      </c>
      <c r="AK191" s="44" t="s">
        <v>469</v>
      </c>
      <c r="AL191" s="43" t="s">
        <v>463</v>
      </c>
      <c r="AM191" s="44" t="s">
        <v>464</v>
      </c>
      <c r="AN191" s="25" t="s">
        <v>465</v>
      </c>
      <c r="AO191" s="25" t="s">
        <v>785</v>
      </c>
    </row>
    <row r="192" spans="1:41" s="36" customFormat="1" ht="120.75" customHeight="1" x14ac:dyDescent="0.3">
      <c r="A192" s="43" t="s">
        <v>40</v>
      </c>
      <c r="B192" s="60" t="s">
        <v>203</v>
      </c>
      <c r="C192" s="60">
        <v>424</v>
      </c>
      <c r="D192" s="206"/>
      <c r="E192" s="235"/>
      <c r="F192" s="43" t="s">
        <v>662</v>
      </c>
      <c r="G192" s="44" t="s">
        <v>470</v>
      </c>
      <c r="H192" s="31">
        <v>0.25</v>
      </c>
      <c r="I192" s="220"/>
      <c r="J192" s="63"/>
      <c r="K192" s="63"/>
      <c r="L192" s="63"/>
      <c r="M192" s="63"/>
      <c r="N192" s="63"/>
      <c r="O192" s="63"/>
      <c r="P192" s="63"/>
      <c r="Q192" s="63"/>
      <c r="R192" s="63"/>
      <c r="S192" s="63"/>
      <c r="T192" s="63">
        <v>0.3</v>
      </c>
      <c r="U192" s="63"/>
      <c r="V192" s="63">
        <v>0.2</v>
      </c>
      <c r="W192" s="63"/>
      <c r="X192" s="63">
        <v>0.3</v>
      </c>
      <c r="Y192" s="63"/>
      <c r="Z192" s="63">
        <v>0.2</v>
      </c>
      <c r="AA192" s="63"/>
      <c r="AB192" s="63"/>
      <c r="AC192" s="63"/>
      <c r="AD192" s="63"/>
      <c r="AE192" s="63"/>
      <c r="AF192" s="63"/>
      <c r="AG192" s="60"/>
      <c r="AH192" s="63">
        <f t="shared" si="13"/>
        <v>1</v>
      </c>
      <c r="AI192" s="64">
        <v>45078</v>
      </c>
      <c r="AJ192" s="64">
        <v>45199</v>
      </c>
      <c r="AK192" s="44" t="s">
        <v>471</v>
      </c>
      <c r="AL192" s="43" t="s">
        <v>463</v>
      </c>
      <c r="AM192" s="44" t="s">
        <v>464</v>
      </c>
      <c r="AN192" s="25" t="s">
        <v>465</v>
      </c>
      <c r="AO192" s="25" t="s">
        <v>785</v>
      </c>
    </row>
    <row r="193" spans="1:41" s="36" customFormat="1" ht="119.25" customHeight="1" x14ac:dyDescent="0.3">
      <c r="A193" s="43" t="s">
        <v>40</v>
      </c>
      <c r="B193" s="60" t="s">
        <v>203</v>
      </c>
      <c r="C193" s="60">
        <v>424</v>
      </c>
      <c r="D193" s="206"/>
      <c r="E193" s="235"/>
      <c r="F193" s="43" t="s">
        <v>662</v>
      </c>
      <c r="G193" s="44" t="s">
        <v>472</v>
      </c>
      <c r="H193" s="31">
        <v>0.2</v>
      </c>
      <c r="I193" s="220"/>
      <c r="J193" s="63"/>
      <c r="K193" s="63"/>
      <c r="L193" s="63"/>
      <c r="M193" s="63"/>
      <c r="N193" s="63"/>
      <c r="O193" s="63"/>
      <c r="P193" s="63"/>
      <c r="Q193" s="63"/>
      <c r="R193" s="63"/>
      <c r="S193" s="63"/>
      <c r="T193" s="63"/>
      <c r="U193" s="63"/>
      <c r="V193" s="63"/>
      <c r="W193" s="63"/>
      <c r="X193" s="63">
        <v>0.5</v>
      </c>
      <c r="Y193" s="63"/>
      <c r="Z193" s="63">
        <v>0.4</v>
      </c>
      <c r="AA193" s="63"/>
      <c r="AB193" s="63"/>
      <c r="AC193" s="63"/>
      <c r="AD193" s="63">
        <v>0.1</v>
      </c>
      <c r="AE193" s="63"/>
      <c r="AF193" s="63"/>
      <c r="AG193" s="60"/>
      <c r="AH193" s="63">
        <f t="shared" si="13"/>
        <v>1</v>
      </c>
      <c r="AI193" s="64">
        <v>45139</v>
      </c>
      <c r="AJ193" s="64">
        <v>45260</v>
      </c>
      <c r="AK193" s="44" t="s">
        <v>473</v>
      </c>
      <c r="AL193" s="43" t="s">
        <v>463</v>
      </c>
      <c r="AM193" s="44" t="s">
        <v>464</v>
      </c>
      <c r="AN193" s="25" t="s">
        <v>465</v>
      </c>
      <c r="AO193" s="25" t="s">
        <v>785</v>
      </c>
    </row>
    <row r="194" spans="1:41" s="36" customFormat="1" ht="134.25" customHeight="1" x14ac:dyDescent="0.3">
      <c r="A194" s="43" t="s">
        <v>40</v>
      </c>
      <c r="B194" s="60" t="s">
        <v>203</v>
      </c>
      <c r="C194" s="60">
        <v>424</v>
      </c>
      <c r="D194" s="207"/>
      <c r="E194" s="235"/>
      <c r="F194" s="43" t="s">
        <v>662</v>
      </c>
      <c r="G194" s="44" t="s">
        <v>474</v>
      </c>
      <c r="H194" s="31">
        <v>0.05</v>
      </c>
      <c r="I194" s="221"/>
      <c r="J194" s="63"/>
      <c r="K194" s="63"/>
      <c r="L194" s="63"/>
      <c r="M194" s="63"/>
      <c r="N194" s="63"/>
      <c r="O194" s="63"/>
      <c r="P194" s="63"/>
      <c r="Q194" s="63"/>
      <c r="R194" s="63"/>
      <c r="S194" s="63"/>
      <c r="T194" s="63"/>
      <c r="U194" s="63"/>
      <c r="V194" s="63"/>
      <c r="W194" s="63"/>
      <c r="X194" s="30"/>
      <c r="Y194" s="63"/>
      <c r="Z194" s="30"/>
      <c r="AA194" s="63"/>
      <c r="AB194" s="63"/>
      <c r="AC194" s="63"/>
      <c r="AD194" s="63">
        <v>0.5</v>
      </c>
      <c r="AE194" s="63"/>
      <c r="AF194" s="63">
        <v>0.5</v>
      </c>
      <c r="AG194" s="60"/>
      <c r="AH194" s="63">
        <f>SUM(J194+L194+N194+P194+R194+T194+V194+AD194+AF194+AB194)</f>
        <v>1</v>
      </c>
      <c r="AI194" s="64">
        <v>45231</v>
      </c>
      <c r="AJ194" s="64">
        <v>45290</v>
      </c>
      <c r="AK194" s="44" t="s">
        <v>475</v>
      </c>
      <c r="AL194" s="43" t="s">
        <v>463</v>
      </c>
      <c r="AM194" s="44" t="s">
        <v>464</v>
      </c>
      <c r="AN194" s="25" t="s">
        <v>465</v>
      </c>
      <c r="AO194" s="25" t="s">
        <v>785</v>
      </c>
    </row>
    <row r="195" spans="1:41" s="36" customFormat="1" ht="105" x14ac:dyDescent="0.3">
      <c r="A195" s="43" t="s">
        <v>40</v>
      </c>
      <c r="B195" s="60" t="s">
        <v>203</v>
      </c>
      <c r="C195" s="60">
        <v>424</v>
      </c>
      <c r="D195" s="205">
        <v>183</v>
      </c>
      <c r="E195" s="235"/>
      <c r="F195" s="43" t="s">
        <v>662</v>
      </c>
      <c r="G195" s="44" t="s">
        <v>476</v>
      </c>
      <c r="H195" s="31">
        <v>0.2</v>
      </c>
      <c r="I195" s="219">
        <f>SUM(H195+H196+H197+H198+H199+H200)</f>
        <v>1</v>
      </c>
      <c r="J195" s="63"/>
      <c r="K195" s="63"/>
      <c r="L195" s="63"/>
      <c r="M195" s="63"/>
      <c r="N195" s="164">
        <v>0.4</v>
      </c>
      <c r="O195" s="164"/>
      <c r="P195" s="164">
        <v>0.3</v>
      </c>
      <c r="Q195" s="164"/>
      <c r="R195" s="176">
        <v>0.3</v>
      </c>
      <c r="S195" s="164"/>
      <c r="T195" s="164"/>
      <c r="U195" s="164"/>
      <c r="V195" s="164"/>
      <c r="W195" s="164"/>
      <c r="X195" s="164"/>
      <c r="Y195" s="164"/>
      <c r="Z195" s="164"/>
      <c r="AA195" s="164"/>
      <c r="AB195" s="164"/>
      <c r="AC195" s="164"/>
      <c r="AD195" s="164"/>
      <c r="AE195" s="164"/>
      <c r="AF195" s="164"/>
      <c r="AG195" s="164"/>
      <c r="AH195" s="164">
        <f>SUM(J195+L195+N195+P195+R195+T195+V195+AD195+AF195+AB195)</f>
        <v>1</v>
      </c>
      <c r="AI195" s="162">
        <v>44986</v>
      </c>
      <c r="AJ195" s="162">
        <v>45076</v>
      </c>
      <c r="AK195" s="44" t="s">
        <v>462</v>
      </c>
      <c r="AL195" s="43" t="s">
        <v>463</v>
      </c>
      <c r="AM195" s="44" t="s">
        <v>464</v>
      </c>
      <c r="AN195" s="25" t="s">
        <v>465</v>
      </c>
      <c r="AO195" s="25" t="s">
        <v>785</v>
      </c>
    </row>
    <row r="196" spans="1:41" s="36" customFormat="1" ht="90.6" x14ac:dyDescent="0.3">
      <c r="A196" s="43" t="s">
        <v>40</v>
      </c>
      <c r="B196" s="60" t="s">
        <v>203</v>
      </c>
      <c r="C196" s="60">
        <v>424</v>
      </c>
      <c r="D196" s="206"/>
      <c r="E196" s="235"/>
      <c r="F196" s="43" t="s">
        <v>662</v>
      </c>
      <c r="G196" s="44" t="s">
        <v>477</v>
      </c>
      <c r="H196" s="31">
        <v>0.05</v>
      </c>
      <c r="I196" s="206"/>
      <c r="J196" s="63"/>
      <c r="K196" s="63"/>
      <c r="L196" s="63"/>
      <c r="M196" s="63"/>
      <c r="N196" s="63"/>
      <c r="O196" s="63"/>
      <c r="P196" s="30"/>
      <c r="Q196" s="63"/>
      <c r="R196" s="63">
        <v>0.3</v>
      </c>
      <c r="S196" s="63"/>
      <c r="T196" s="63">
        <v>0.4</v>
      </c>
      <c r="U196" s="63"/>
      <c r="V196" s="63">
        <v>0.3</v>
      </c>
      <c r="W196" s="63"/>
      <c r="X196" s="63"/>
      <c r="Y196" s="63"/>
      <c r="Z196" s="63"/>
      <c r="AA196" s="63"/>
      <c r="AB196" s="63"/>
      <c r="AC196" s="63"/>
      <c r="AD196" s="63"/>
      <c r="AE196" s="63"/>
      <c r="AF196" s="63"/>
      <c r="AG196" s="63"/>
      <c r="AH196" s="63">
        <f>SUM(J196+L196+N196+P196+R196+T196+V196+AD196+AF196+AB196)</f>
        <v>1</v>
      </c>
      <c r="AI196" s="64">
        <v>45047</v>
      </c>
      <c r="AJ196" s="64">
        <v>45137</v>
      </c>
      <c r="AK196" s="44" t="s">
        <v>467</v>
      </c>
      <c r="AL196" s="43" t="s">
        <v>463</v>
      </c>
      <c r="AM196" s="44" t="s">
        <v>464</v>
      </c>
      <c r="AN196" s="25" t="s">
        <v>465</v>
      </c>
      <c r="AO196" s="25" t="s">
        <v>785</v>
      </c>
    </row>
    <row r="197" spans="1:41" s="36" customFormat="1" ht="90.6" x14ac:dyDescent="0.3">
      <c r="A197" s="43" t="s">
        <v>40</v>
      </c>
      <c r="B197" s="60" t="s">
        <v>203</v>
      </c>
      <c r="C197" s="60">
        <v>424</v>
      </c>
      <c r="D197" s="206"/>
      <c r="E197" s="235"/>
      <c r="F197" s="43" t="s">
        <v>662</v>
      </c>
      <c r="G197" s="44" t="s">
        <v>478</v>
      </c>
      <c r="H197" s="31">
        <v>0.25</v>
      </c>
      <c r="I197" s="206"/>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3"/>
      <c r="AH197" s="63">
        <f t="shared" si="13"/>
        <v>1</v>
      </c>
      <c r="AI197" s="64">
        <v>45078</v>
      </c>
      <c r="AJ197" s="64">
        <v>45138</v>
      </c>
      <c r="AK197" s="44" t="s">
        <v>469</v>
      </c>
      <c r="AL197" s="43" t="s">
        <v>463</v>
      </c>
      <c r="AM197" s="44" t="s">
        <v>464</v>
      </c>
      <c r="AN197" s="25" t="s">
        <v>465</v>
      </c>
      <c r="AO197" s="25" t="s">
        <v>785</v>
      </c>
    </row>
    <row r="198" spans="1:41" s="36" customFormat="1" ht="150" x14ac:dyDescent="0.3">
      <c r="A198" s="43" t="s">
        <v>40</v>
      </c>
      <c r="B198" s="60" t="s">
        <v>203</v>
      </c>
      <c r="C198" s="60">
        <v>424</v>
      </c>
      <c r="D198" s="206"/>
      <c r="E198" s="235"/>
      <c r="F198" s="43" t="s">
        <v>662</v>
      </c>
      <c r="G198" s="44" t="s">
        <v>479</v>
      </c>
      <c r="H198" s="31">
        <v>0.25</v>
      </c>
      <c r="I198" s="206"/>
      <c r="J198" s="63"/>
      <c r="K198" s="63"/>
      <c r="L198" s="63"/>
      <c r="M198" s="63"/>
      <c r="N198" s="63"/>
      <c r="O198" s="63"/>
      <c r="P198" s="63"/>
      <c r="Q198" s="63"/>
      <c r="R198" s="30"/>
      <c r="S198" s="63"/>
      <c r="T198" s="63">
        <v>0.3</v>
      </c>
      <c r="U198" s="63"/>
      <c r="V198" s="63">
        <v>0.2</v>
      </c>
      <c r="W198" s="63"/>
      <c r="X198" s="63">
        <v>0.3</v>
      </c>
      <c r="Y198" s="63"/>
      <c r="Z198" s="63">
        <v>0.2</v>
      </c>
      <c r="AA198" s="63"/>
      <c r="AB198" s="63"/>
      <c r="AC198" s="63"/>
      <c r="AD198" s="63"/>
      <c r="AE198" s="63"/>
      <c r="AF198" s="63"/>
      <c r="AG198" s="63"/>
      <c r="AH198" s="63">
        <f>SUM(J198+L198+N198+P198+X198+T198+V198+Z198+AB198+AD198+AF198)</f>
        <v>1</v>
      </c>
      <c r="AI198" s="64">
        <v>45078</v>
      </c>
      <c r="AJ198" s="64">
        <v>45199</v>
      </c>
      <c r="AK198" s="44" t="s">
        <v>480</v>
      </c>
      <c r="AL198" s="43" t="s">
        <v>463</v>
      </c>
      <c r="AM198" s="44" t="s">
        <v>464</v>
      </c>
      <c r="AN198" s="25" t="s">
        <v>465</v>
      </c>
      <c r="AO198" s="25" t="s">
        <v>785</v>
      </c>
    </row>
    <row r="199" spans="1:41" s="36" customFormat="1" ht="90.6" x14ac:dyDescent="0.3">
      <c r="A199" s="43" t="s">
        <v>40</v>
      </c>
      <c r="B199" s="60" t="s">
        <v>203</v>
      </c>
      <c r="C199" s="60">
        <v>424</v>
      </c>
      <c r="D199" s="206"/>
      <c r="E199" s="235"/>
      <c r="F199" s="43" t="s">
        <v>662</v>
      </c>
      <c r="G199" s="44" t="s">
        <v>481</v>
      </c>
      <c r="H199" s="31">
        <v>0.2</v>
      </c>
      <c r="I199" s="206"/>
      <c r="J199" s="63"/>
      <c r="K199" s="63"/>
      <c r="L199" s="63"/>
      <c r="M199" s="63"/>
      <c r="N199" s="63"/>
      <c r="O199" s="63"/>
      <c r="P199" s="63"/>
      <c r="Q199" s="63"/>
      <c r="R199" s="63"/>
      <c r="S199" s="63"/>
      <c r="T199" s="30"/>
      <c r="U199" s="63"/>
      <c r="V199" s="30"/>
      <c r="W199" s="63"/>
      <c r="X199" s="63">
        <v>0.5</v>
      </c>
      <c r="Y199" s="63"/>
      <c r="Z199" s="63">
        <v>0.4</v>
      </c>
      <c r="AA199" s="63"/>
      <c r="AB199" s="63"/>
      <c r="AC199" s="63"/>
      <c r="AD199" s="63">
        <v>0.1</v>
      </c>
      <c r="AE199" s="63"/>
      <c r="AF199" s="63"/>
      <c r="AG199" s="63"/>
      <c r="AH199" s="63">
        <f>SUM(J199+L199+N199+P199+R199+X199+AD199+AB199+AF199+Z199)</f>
        <v>1</v>
      </c>
      <c r="AI199" s="64">
        <v>45139</v>
      </c>
      <c r="AJ199" s="64">
        <v>45260</v>
      </c>
      <c r="AK199" s="44" t="s">
        <v>473</v>
      </c>
      <c r="AL199" s="43" t="s">
        <v>463</v>
      </c>
      <c r="AM199" s="44" t="s">
        <v>464</v>
      </c>
      <c r="AN199" s="25" t="s">
        <v>465</v>
      </c>
      <c r="AO199" s="25" t="s">
        <v>785</v>
      </c>
    </row>
    <row r="200" spans="1:41" s="36" customFormat="1" ht="90.6" x14ac:dyDescent="0.3">
      <c r="A200" s="43" t="s">
        <v>40</v>
      </c>
      <c r="B200" s="60" t="s">
        <v>203</v>
      </c>
      <c r="C200" s="60">
        <v>424</v>
      </c>
      <c r="D200" s="207"/>
      <c r="E200" s="236"/>
      <c r="F200" s="84" t="s">
        <v>662</v>
      </c>
      <c r="G200" s="46" t="s">
        <v>482</v>
      </c>
      <c r="H200" s="37">
        <v>0.05</v>
      </c>
      <c r="I200" s="206"/>
      <c r="J200" s="85"/>
      <c r="K200" s="85"/>
      <c r="L200" s="85"/>
      <c r="M200" s="85"/>
      <c r="N200" s="85"/>
      <c r="O200" s="85"/>
      <c r="P200" s="85"/>
      <c r="Q200" s="85"/>
      <c r="R200" s="85"/>
      <c r="S200" s="85"/>
      <c r="T200" s="85"/>
      <c r="U200" s="85"/>
      <c r="V200" s="85"/>
      <c r="W200" s="85"/>
      <c r="X200" s="30"/>
      <c r="Y200" s="85"/>
      <c r="Z200" s="30"/>
      <c r="AA200" s="85"/>
      <c r="AB200" s="85"/>
      <c r="AC200" s="85"/>
      <c r="AD200" s="85">
        <v>0.5</v>
      </c>
      <c r="AE200" s="85"/>
      <c r="AF200" s="85">
        <v>0.5</v>
      </c>
      <c r="AG200" s="85"/>
      <c r="AH200" s="85">
        <f>SUM(J200+L200+N200+P200+R200+X200+AD200+AB200+AF200+Z200)</f>
        <v>1</v>
      </c>
      <c r="AI200" s="86">
        <v>45231</v>
      </c>
      <c r="AJ200" s="86">
        <v>45290</v>
      </c>
      <c r="AK200" s="46" t="s">
        <v>475</v>
      </c>
      <c r="AL200" s="84" t="s">
        <v>463</v>
      </c>
      <c r="AM200" s="46" t="s">
        <v>464</v>
      </c>
      <c r="AN200" s="25" t="s">
        <v>465</v>
      </c>
      <c r="AO200" s="25" t="s">
        <v>785</v>
      </c>
    </row>
    <row r="201" spans="1:41" s="36" customFormat="1" ht="98.25" customHeight="1" x14ac:dyDescent="0.3">
      <c r="A201" s="43" t="s">
        <v>40</v>
      </c>
      <c r="B201" s="60" t="s">
        <v>203</v>
      </c>
      <c r="C201" s="60">
        <v>420</v>
      </c>
      <c r="D201" s="60" t="s">
        <v>70</v>
      </c>
      <c r="E201" s="60" t="s">
        <v>70</v>
      </c>
      <c r="F201" s="43" t="s">
        <v>483</v>
      </c>
      <c r="G201" s="44" t="s">
        <v>484</v>
      </c>
      <c r="H201" s="31">
        <v>0.2</v>
      </c>
      <c r="I201" s="219">
        <v>1</v>
      </c>
      <c r="J201" s="63"/>
      <c r="K201" s="63"/>
      <c r="L201" s="63"/>
      <c r="M201" s="63"/>
      <c r="N201" s="63"/>
      <c r="O201" s="63"/>
      <c r="P201" s="63">
        <v>0.15</v>
      </c>
      <c r="Q201" s="63"/>
      <c r="R201" s="63">
        <v>0.25</v>
      </c>
      <c r="S201" s="63"/>
      <c r="T201" s="63">
        <v>0.3</v>
      </c>
      <c r="U201" s="63"/>
      <c r="V201" s="63">
        <v>0.3</v>
      </c>
      <c r="W201" s="63"/>
      <c r="X201" s="56"/>
      <c r="Y201" s="63"/>
      <c r="Z201" s="56"/>
      <c r="AA201" s="63"/>
      <c r="AB201" s="63"/>
      <c r="AC201" s="63"/>
      <c r="AD201" s="63"/>
      <c r="AE201" s="63"/>
      <c r="AF201" s="63"/>
      <c r="AG201" s="63"/>
      <c r="AH201" s="85">
        <f>SUM(J201+L201+N201+P201+R201+T201+AD201+AB201+AF201+V201)</f>
        <v>1</v>
      </c>
      <c r="AI201" s="64">
        <v>45017</v>
      </c>
      <c r="AJ201" s="64">
        <v>45137</v>
      </c>
      <c r="AK201" s="44" t="s">
        <v>485</v>
      </c>
      <c r="AL201" s="84" t="s">
        <v>463</v>
      </c>
      <c r="AM201" s="46" t="s">
        <v>464</v>
      </c>
      <c r="AN201" s="25" t="s">
        <v>465</v>
      </c>
      <c r="AO201" s="25" t="s">
        <v>785</v>
      </c>
    </row>
    <row r="202" spans="1:41" s="35" customFormat="1" ht="85.5" customHeight="1" x14ac:dyDescent="0.3">
      <c r="A202" s="43" t="s">
        <v>40</v>
      </c>
      <c r="B202" s="60" t="s">
        <v>203</v>
      </c>
      <c r="C202" s="60">
        <v>420</v>
      </c>
      <c r="D202" s="60" t="s">
        <v>70</v>
      </c>
      <c r="E202" s="60" t="s">
        <v>70</v>
      </c>
      <c r="F202" s="43" t="s">
        <v>483</v>
      </c>
      <c r="G202" s="44" t="s">
        <v>486</v>
      </c>
      <c r="H202" s="31">
        <v>0.15</v>
      </c>
      <c r="I202" s="220"/>
      <c r="J202" s="63"/>
      <c r="K202" s="63"/>
      <c r="L202" s="63"/>
      <c r="M202" s="63"/>
      <c r="N202" s="63">
        <v>0.15</v>
      </c>
      <c r="O202" s="63"/>
      <c r="P202" s="63">
        <v>0.25</v>
      </c>
      <c r="Q202" s="63"/>
      <c r="R202" s="63">
        <v>0.3</v>
      </c>
      <c r="S202" s="63"/>
      <c r="T202" s="63">
        <v>0.3</v>
      </c>
      <c r="U202" s="63"/>
      <c r="V202" s="63"/>
      <c r="W202" s="63"/>
      <c r="X202" s="56"/>
      <c r="Y202" s="63"/>
      <c r="Z202" s="56"/>
      <c r="AA202" s="63"/>
      <c r="AB202" s="63"/>
      <c r="AC202" s="63"/>
      <c r="AD202" s="63"/>
      <c r="AE202" s="63"/>
      <c r="AF202" s="63"/>
      <c r="AG202" s="63"/>
      <c r="AH202" s="85">
        <f>SUM(J202+L202+N202+P202+R202+T202+AD202+AB202+AF202+V202+X202+Z202)</f>
        <v>1</v>
      </c>
      <c r="AI202" s="64">
        <v>44986</v>
      </c>
      <c r="AJ202" s="64">
        <v>45107</v>
      </c>
      <c r="AK202" s="44" t="s">
        <v>485</v>
      </c>
      <c r="AL202" s="43" t="s">
        <v>463</v>
      </c>
      <c r="AM202" s="44" t="s">
        <v>464</v>
      </c>
      <c r="AN202" s="25" t="s">
        <v>465</v>
      </c>
      <c r="AO202" s="25" t="s">
        <v>785</v>
      </c>
    </row>
    <row r="203" spans="1:41" s="35" customFormat="1" ht="85.5" customHeight="1" x14ac:dyDescent="0.3">
      <c r="A203" s="43" t="s">
        <v>40</v>
      </c>
      <c r="B203" s="60" t="s">
        <v>203</v>
      </c>
      <c r="C203" s="60">
        <v>420</v>
      </c>
      <c r="D203" s="60" t="s">
        <v>70</v>
      </c>
      <c r="E203" s="60" t="s">
        <v>70</v>
      </c>
      <c r="F203" s="43" t="s">
        <v>483</v>
      </c>
      <c r="G203" s="44" t="s">
        <v>487</v>
      </c>
      <c r="H203" s="31">
        <v>0.1</v>
      </c>
      <c r="I203" s="220"/>
      <c r="J203" s="63"/>
      <c r="K203" s="63"/>
      <c r="L203" s="63"/>
      <c r="M203" s="63"/>
      <c r="N203" s="63"/>
      <c r="O203" s="63"/>
      <c r="P203" s="63"/>
      <c r="Q203" s="63"/>
      <c r="R203" s="63"/>
      <c r="S203" s="63"/>
      <c r="T203" s="63"/>
      <c r="U203" s="63"/>
      <c r="V203" s="63"/>
      <c r="W203" s="63"/>
      <c r="X203" s="87">
        <v>0.2</v>
      </c>
      <c r="Y203" s="63"/>
      <c r="Z203" s="87">
        <v>0.2</v>
      </c>
      <c r="AA203" s="63"/>
      <c r="AB203" s="63">
        <v>0.6</v>
      </c>
      <c r="AC203" s="63"/>
      <c r="AD203" s="63"/>
      <c r="AE203" s="63"/>
      <c r="AF203" s="63"/>
      <c r="AG203" s="63"/>
      <c r="AH203" s="85">
        <f>SUM(J203+L203+N203+P203+R203+T203+AD203+AB203+AF203+V203+X203+Z203)</f>
        <v>1</v>
      </c>
      <c r="AI203" s="64">
        <v>45139</v>
      </c>
      <c r="AJ203" s="64">
        <v>45230</v>
      </c>
      <c r="AK203" s="44" t="s">
        <v>485</v>
      </c>
      <c r="AL203" s="43" t="s">
        <v>463</v>
      </c>
      <c r="AM203" s="44" t="s">
        <v>464</v>
      </c>
      <c r="AN203" s="25" t="s">
        <v>465</v>
      </c>
      <c r="AO203" s="25" t="s">
        <v>785</v>
      </c>
    </row>
    <row r="204" spans="1:41" s="35" customFormat="1" ht="85.5" customHeight="1" x14ac:dyDescent="0.3">
      <c r="A204" s="43" t="s">
        <v>40</v>
      </c>
      <c r="B204" s="60" t="s">
        <v>203</v>
      </c>
      <c r="C204" s="60">
        <v>420</v>
      </c>
      <c r="D204" s="60" t="s">
        <v>70</v>
      </c>
      <c r="E204" s="60" t="s">
        <v>70</v>
      </c>
      <c r="F204" s="43" t="s">
        <v>483</v>
      </c>
      <c r="G204" s="44" t="s">
        <v>488</v>
      </c>
      <c r="H204" s="31">
        <v>0.1</v>
      </c>
      <c r="I204" s="220"/>
      <c r="J204" s="63"/>
      <c r="K204" s="63"/>
      <c r="L204" s="63"/>
      <c r="M204" s="63"/>
      <c r="N204" s="63"/>
      <c r="O204" s="63"/>
      <c r="P204" s="63">
        <v>0.1</v>
      </c>
      <c r="Q204" s="63"/>
      <c r="R204" s="63">
        <v>0.1</v>
      </c>
      <c r="S204" s="63"/>
      <c r="T204" s="63">
        <v>0.1</v>
      </c>
      <c r="U204" s="63"/>
      <c r="V204" s="63">
        <v>0.1</v>
      </c>
      <c r="W204" s="63"/>
      <c r="X204" s="63">
        <v>0.1</v>
      </c>
      <c r="Y204" s="63"/>
      <c r="Z204" s="87">
        <v>0.1</v>
      </c>
      <c r="AA204" s="63"/>
      <c r="AB204" s="63">
        <v>0.1</v>
      </c>
      <c r="AC204" s="63"/>
      <c r="AD204" s="63">
        <v>0.2</v>
      </c>
      <c r="AE204" s="63"/>
      <c r="AF204" s="63">
        <v>0.1</v>
      </c>
      <c r="AG204" s="63"/>
      <c r="AH204" s="85">
        <f>SUM(J204+L204+N204+P204+R204+T204+AD204+AB204+AF204+V204+X204+Z204)</f>
        <v>0.99999999999999989</v>
      </c>
      <c r="AI204" s="64">
        <v>45017</v>
      </c>
      <c r="AJ204" s="64">
        <v>45291</v>
      </c>
      <c r="AK204" s="44" t="s">
        <v>489</v>
      </c>
      <c r="AL204" s="43" t="s">
        <v>463</v>
      </c>
      <c r="AM204" s="44" t="s">
        <v>464</v>
      </c>
      <c r="AN204" s="25" t="s">
        <v>465</v>
      </c>
      <c r="AO204" s="25" t="s">
        <v>785</v>
      </c>
    </row>
    <row r="205" spans="1:41" s="35" customFormat="1" ht="165" x14ac:dyDescent="0.3">
      <c r="A205" s="43" t="s">
        <v>40</v>
      </c>
      <c r="B205" s="60" t="s">
        <v>203</v>
      </c>
      <c r="C205" s="60">
        <v>420</v>
      </c>
      <c r="D205" s="60" t="s">
        <v>70</v>
      </c>
      <c r="E205" s="60" t="s">
        <v>70</v>
      </c>
      <c r="F205" s="43" t="s">
        <v>483</v>
      </c>
      <c r="G205" s="43" t="s">
        <v>490</v>
      </c>
      <c r="H205" s="63">
        <v>0.05</v>
      </c>
      <c r="I205" s="220"/>
      <c r="J205" s="60"/>
      <c r="K205" s="60"/>
      <c r="L205" s="60"/>
      <c r="M205" s="60"/>
      <c r="N205" s="30"/>
      <c r="O205" s="60"/>
      <c r="P205" s="63">
        <v>0.25</v>
      </c>
      <c r="Q205" s="60"/>
      <c r="R205" s="60"/>
      <c r="S205" s="60"/>
      <c r="T205" s="30"/>
      <c r="U205" s="60"/>
      <c r="V205" s="63">
        <v>0.25</v>
      </c>
      <c r="W205" s="60"/>
      <c r="X205" s="63"/>
      <c r="Y205" s="60"/>
      <c r="Z205" s="30"/>
      <c r="AA205" s="60"/>
      <c r="AB205" s="63">
        <v>0.25</v>
      </c>
      <c r="AC205" s="60"/>
      <c r="AD205" s="60"/>
      <c r="AE205" s="60"/>
      <c r="AF205" s="63">
        <v>0.25</v>
      </c>
      <c r="AG205" s="60"/>
      <c r="AH205" s="85">
        <f t="shared" ref="AH205:AH207" si="14">SUM(J205+L205+N205+P205+R205+T205+AD205+AB205+AF205+V205+X205+Z205)</f>
        <v>1</v>
      </c>
      <c r="AI205" s="64">
        <v>45017</v>
      </c>
      <c r="AJ205" s="64">
        <v>45291</v>
      </c>
      <c r="AK205" s="43" t="s">
        <v>491</v>
      </c>
      <c r="AL205" s="43" t="s">
        <v>463</v>
      </c>
      <c r="AM205" s="44" t="s">
        <v>464</v>
      </c>
      <c r="AN205" s="25" t="s">
        <v>465</v>
      </c>
      <c r="AO205" s="25" t="s">
        <v>785</v>
      </c>
    </row>
    <row r="206" spans="1:41" s="35" customFormat="1" ht="60" x14ac:dyDescent="0.3">
      <c r="A206" s="43" t="s">
        <v>40</v>
      </c>
      <c r="B206" s="60" t="s">
        <v>203</v>
      </c>
      <c r="C206" s="60">
        <v>420</v>
      </c>
      <c r="D206" s="60" t="s">
        <v>70</v>
      </c>
      <c r="E206" s="60" t="s">
        <v>70</v>
      </c>
      <c r="F206" s="43" t="s">
        <v>483</v>
      </c>
      <c r="G206" s="43" t="s">
        <v>492</v>
      </c>
      <c r="H206" s="63">
        <v>0.15</v>
      </c>
      <c r="I206" s="220"/>
      <c r="J206" s="60"/>
      <c r="K206" s="60"/>
      <c r="L206" s="60"/>
      <c r="M206" s="60"/>
      <c r="N206" s="60"/>
      <c r="O206" s="60"/>
      <c r="P206" s="60"/>
      <c r="Q206" s="60"/>
      <c r="R206" s="60"/>
      <c r="S206" s="60"/>
      <c r="T206" s="60"/>
      <c r="U206" s="60"/>
      <c r="V206" s="60"/>
      <c r="W206" s="60"/>
      <c r="X206" s="63">
        <v>0.25</v>
      </c>
      <c r="Y206" s="60"/>
      <c r="Z206" s="63">
        <v>0.25</v>
      </c>
      <c r="AA206" s="60"/>
      <c r="AB206" s="63">
        <v>0.25</v>
      </c>
      <c r="AC206" s="60"/>
      <c r="AD206" s="63">
        <v>0.25</v>
      </c>
      <c r="AE206" s="60"/>
      <c r="AF206" s="60"/>
      <c r="AG206" s="60"/>
      <c r="AH206" s="85">
        <f t="shared" si="14"/>
        <v>1</v>
      </c>
      <c r="AI206" s="64">
        <v>45139</v>
      </c>
      <c r="AJ206" s="64">
        <v>45260</v>
      </c>
      <c r="AK206" s="43" t="s">
        <v>493</v>
      </c>
      <c r="AL206" s="43" t="s">
        <v>463</v>
      </c>
      <c r="AM206" s="44" t="s">
        <v>464</v>
      </c>
      <c r="AN206" s="25" t="s">
        <v>465</v>
      </c>
      <c r="AO206" s="25" t="s">
        <v>785</v>
      </c>
    </row>
    <row r="207" spans="1:41" s="35" customFormat="1" ht="150" x14ac:dyDescent="0.3">
      <c r="A207" s="43" t="s">
        <v>40</v>
      </c>
      <c r="B207" s="60" t="s">
        <v>203</v>
      </c>
      <c r="C207" s="60">
        <v>420</v>
      </c>
      <c r="D207" s="60" t="s">
        <v>70</v>
      </c>
      <c r="E207" s="60" t="s">
        <v>70</v>
      </c>
      <c r="F207" s="84" t="s">
        <v>483</v>
      </c>
      <c r="G207" s="84" t="s">
        <v>494</v>
      </c>
      <c r="H207" s="85">
        <v>0.25</v>
      </c>
      <c r="I207" s="220"/>
      <c r="J207" s="60"/>
      <c r="K207" s="60"/>
      <c r="L207" s="60"/>
      <c r="M207" s="60"/>
      <c r="N207" s="63">
        <v>0.15</v>
      </c>
      <c r="O207" s="60"/>
      <c r="P207" s="63"/>
      <c r="Q207" s="60"/>
      <c r="R207" s="63"/>
      <c r="S207" s="60"/>
      <c r="T207" s="60"/>
      <c r="U207" s="60"/>
      <c r="V207" s="63">
        <v>0.35</v>
      </c>
      <c r="W207" s="60"/>
      <c r="X207" s="60"/>
      <c r="Y207" s="60"/>
      <c r="Z207" s="63">
        <v>0.2</v>
      </c>
      <c r="AA207" s="60"/>
      <c r="AB207" s="63">
        <v>0.2</v>
      </c>
      <c r="AC207" s="60"/>
      <c r="AD207" s="63">
        <v>0.1</v>
      </c>
      <c r="AE207" s="60"/>
      <c r="AF207" s="60"/>
      <c r="AG207" s="60"/>
      <c r="AH207" s="85">
        <f t="shared" si="14"/>
        <v>1</v>
      </c>
      <c r="AI207" s="64">
        <v>44986</v>
      </c>
      <c r="AJ207" s="64">
        <v>45260</v>
      </c>
      <c r="AK207" s="43" t="s">
        <v>495</v>
      </c>
      <c r="AL207" s="43" t="s">
        <v>463</v>
      </c>
      <c r="AM207" s="44" t="s">
        <v>464</v>
      </c>
      <c r="AN207" s="25" t="s">
        <v>465</v>
      </c>
      <c r="AO207" s="25" t="s">
        <v>785</v>
      </c>
    </row>
    <row r="208" spans="1:41" ht="105" x14ac:dyDescent="0.3">
      <c r="A208" s="43" t="s">
        <v>40</v>
      </c>
      <c r="B208" s="60" t="s">
        <v>203</v>
      </c>
      <c r="C208" s="60">
        <v>424</v>
      </c>
      <c r="D208" s="60" t="s">
        <v>70</v>
      </c>
      <c r="E208" s="60" t="s">
        <v>70</v>
      </c>
      <c r="F208" s="43" t="s">
        <v>483</v>
      </c>
      <c r="G208" s="46" t="s">
        <v>627</v>
      </c>
      <c r="H208" s="85">
        <v>0.5</v>
      </c>
      <c r="I208" s="219">
        <f>+H208+H209</f>
        <v>1</v>
      </c>
      <c r="J208" s="37"/>
      <c r="K208" s="37"/>
      <c r="L208" s="37">
        <v>0.1</v>
      </c>
      <c r="M208" s="37"/>
      <c r="N208" s="37">
        <v>0.15</v>
      </c>
      <c r="O208" s="37"/>
      <c r="P208" s="37">
        <v>0.15</v>
      </c>
      <c r="Q208" s="37"/>
      <c r="R208" s="37">
        <v>0.1</v>
      </c>
      <c r="S208" s="37"/>
      <c r="T208" s="37">
        <v>0.1</v>
      </c>
      <c r="U208" s="37"/>
      <c r="V208" s="37">
        <v>0.1</v>
      </c>
      <c r="W208" s="37"/>
      <c r="X208" s="37">
        <v>0.1</v>
      </c>
      <c r="Y208" s="37"/>
      <c r="Z208" s="37">
        <v>0.1</v>
      </c>
      <c r="AA208" s="37"/>
      <c r="AB208" s="37">
        <v>0.1</v>
      </c>
      <c r="AC208" s="37"/>
      <c r="AD208" s="37"/>
      <c r="AE208" s="37"/>
      <c r="AF208" s="37"/>
      <c r="AG208" s="37"/>
      <c r="AH208" s="31">
        <f>+J208+L208+N208+P208+R208+T208+V208+X208+Z208+AB208+AD208+AF208</f>
        <v>0.99999999999999989</v>
      </c>
      <c r="AI208" s="62">
        <v>44958</v>
      </c>
      <c r="AJ208" s="62">
        <v>45230</v>
      </c>
      <c r="AK208" s="44" t="s">
        <v>450</v>
      </c>
      <c r="AL208" s="43" t="s">
        <v>463</v>
      </c>
      <c r="AM208" s="25" t="s">
        <v>465</v>
      </c>
      <c r="AN208" s="25" t="s">
        <v>465</v>
      </c>
      <c r="AO208" s="25" t="s">
        <v>785</v>
      </c>
    </row>
    <row r="209" spans="1:41" ht="60" x14ac:dyDescent="0.3">
      <c r="A209" s="43" t="s">
        <v>40</v>
      </c>
      <c r="B209" s="60" t="s">
        <v>203</v>
      </c>
      <c r="C209" s="60">
        <v>424</v>
      </c>
      <c r="D209" s="60" t="s">
        <v>70</v>
      </c>
      <c r="E209" s="60" t="s">
        <v>70</v>
      </c>
      <c r="F209" s="43" t="s">
        <v>483</v>
      </c>
      <c r="G209" s="43" t="s">
        <v>631</v>
      </c>
      <c r="H209" s="85">
        <v>0.5</v>
      </c>
      <c r="I209" s="221"/>
      <c r="J209" s="60"/>
      <c r="K209" s="60"/>
      <c r="L209" s="60"/>
      <c r="M209" s="60"/>
      <c r="N209" s="60"/>
      <c r="O209" s="60"/>
      <c r="P209" s="63">
        <v>0.25</v>
      </c>
      <c r="Q209" s="60"/>
      <c r="R209" s="60"/>
      <c r="S209" s="60"/>
      <c r="T209" s="60"/>
      <c r="U209" s="60"/>
      <c r="V209" s="63">
        <v>0.25</v>
      </c>
      <c r="W209" s="60"/>
      <c r="X209" s="60"/>
      <c r="Y209" s="60"/>
      <c r="Z209" s="60"/>
      <c r="AA209" s="60"/>
      <c r="AB209" s="63">
        <v>0.25</v>
      </c>
      <c r="AC209" s="60"/>
      <c r="AD209" s="60"/>
      <c r="AE209" s="60"/>
      <c r="AF209" s="63">
        <v>0.25</v>
      </c>
      <c r="AG209" s="60"/>
      <c r="AH209" s="31">
        <f>+J209+L209+N209+P209+R209+T209+V209+X209+Z209+AB209+AD209+AF209</f>
        <v>1</v>
      </c>
      <c r="AI209" s="64">
        <v>45017</v>
      </c>
      <c r="AJ209" s="64">
        <v>45291</v>
      </c>
      <c r="AK209" s="43" t="s">
        <v>629</v>
      </c>
      <c r="AL209" s="43" t="s">
        <v>463</v>
      </c>
      <c r="AM209" s="25" t="s">
        <v>465</v>
      </c>
      <c r="AN209" s="25" t="s">
        <v>465</v>
      </c>
      <c r="AO209" s="25" t="s">
        <v>785</v>
      </c>
    </row>
    <row r="210" spans="1:41" s="35" customFormat="1" ht="90.6" x14ac:dyDescent="0.3">
      <c r="A210" s="43" t="s">
        <v>40</v>
      </c>
      <c r="B210" s="60" t="s">
        <v>203</v>
      </c>
      <c r="C210" s="60">
        <v>420</v>
      </c>
      <c r="D210" s="219">
        <v>0.3</v>
      </c>
      <c r="E210" s="210">
        <v>227872000</v>
      </c>
      <c r="F210" s="43" t="s">
        <v>663</v>
      </c>
      <c r="G210" s="43" t="s">
        <v>789</v>
      </c>
      <c r="H210" s="63">
        <v>0.2</v>
      </c>
      <c r="I210" s="208">
        <f>+H210+H211+H212+H213+H216</f>
        <v>1</v>
      </c>
      <c r="J210" s="60"/>
      <c r="K210" s="60"/>
      <c r="L210" s="63"/>
      <c r="M210" s="60"/>
      <c r="N210" s="164">
        <v>0.2</v>
      </c>
      <c r="O210" s="159"/>
      <c r="P210" s="164">
        <v>0.05</v>
      </c>
      <c r="Q210" s="159"/>
      <c r="R210" s="164">
        <v>0.05</v>
      </c>
      <c r="S210" s="159"/>
      <c r="T210" s="164">
        <v>0.1</v>
      </c>
      <c r="U210" s="159"/>
      <c r="V210" s="164">
        <v>0.1</v>
      </c>
      <c r="W210" s="159"/>
      <c r="X210" s="164">
        <v>0.1</v>
      </c>
      <c r="Y210" s="159"/>
      <c r="Z210" s="164">
        <v>0.1</v>
      </c>
      <c r="AA210" s="159"/>
      <c r="AB210" s="164">
        <v>0.3</v>
      </c>
      <c r="AC210" s="159"/>
      <c r="AD210" s="159"/>
      <c r="AE210" s="159"/>
      <c r="AF210" s="159"/>
      <c r="AG210" s="159"/>
      <c r="AH210" s="177">
        <f t="shared" ref="AH210" si="15">SUM(J210+L210+N210+P210+R210+T210+AD210+AB210+AF210+V210+X210+Z210)</f>
        <v>0.99999999999999989</v>
      </c>
      <c r="AI210" s="162">
        <v>44986</v>
      </c>
      <c r="AJ210" s="162">
        <v>45230</v>
      </c>
      <c r="AK210" s="43" t="s">
        <v>497</v>
      </c>
      <c r="AL210" s="43" t="s">
        <v>463</v>
      </c>
      <c r="AM210" s="44" t="s">
        <v>464</v>
      </c>
      <c r="AN210" s="25" t="s">
        <v>465</v>
      </c>
      <c r="AO210" s="25" t="s">
        <v>785</v>
      </c>
    </row>
    <row r="211" spans="1:41" s="35" customFormat="1" ht="113.25" customHeight="1" x14ac:dyDescent="0.3">
      <c r="A211" s="43" t="s">
        <v>40</v>
      </c>
      <c r="B211" s="60" t="s">
        <v>203</v>
      </c>
      <c r="C211" s="60">
        <v>420</v>
      </c>
      <c r="D211" s="206"/>
      <c r="E211" s="211"/>
      <c r="F211" s="43" t="s">
        <v>663</v>
      </c>
      <c r="G211" s="43" t="s">
        <v>498</v>
      </c>
      <c r="H211" s="63">
        <v>0.2</v>
      </c>
      <c r="I211" s="209"/>
      <c r="J211" s="60"/>
      <c r="K211" s="60"/>
      <c r="L211" s="63"/>
      <c r="M211" s="60"/>
      <c r="N211" s="164">
        <v>0.1</v>
      </c>
      <c r="O211" s="159"/>
      <c r="P211" s="164">
        <v>0.15</v>
      </c>
      <c r="Q211" s="159"/>
      <c r="R211" s="164">
        <v>0.2</v>
      </c>
      <c r="S211" s="159"/>
      <c r="T211" s="164">
        <v>0.2</v>
      </c>
      <c r="U211" s="159"/>
      <c r="V211" s="164">
        <v>0.2</v>
      </c>
      <c r="W211" s="159"/>
      <c r="X211" s="164">
        <v>0.15</v>
      </c>
      <c r="Y211" s="159"/>
      <c r="Z211" s="159"/>
      <c r="AA211" s="159"/>
      <c r="AB211" s="159"/>
      <c r="AC211" s="159"/>
      <c r="AD211" s="159"/>
      <c r="AE211" s="159"/>
      <c r="AF211" s="159"/>
      <c r="AG211" s="159"/>
      <c r="AH211" s="177">
        <f>SUM(J211+L211+N211+P211+R211+T211+AD211+AB211+AF211+V211+X211+Z211)</f>
        <v>1</v>
      </c>
      <c r="AI211" s="162">
        <v>44986</v>
      </c>
      <c r="AJ211" s="162">
        <v>45169</v>
      </c>
      <c r="AK211" s="43" t="s">
        <v>499</v>
      </c>
      <c r="AL211" s="43" t="s">
        <v>463</v>
      </c>
      <c r="AM211" s="44" t="s">
        <v>464</v>
      </c>
      <c r="AN211" s="25" t="s">
        <v>465</v>
      </c>
      <c r="AO211" s="25" t="s">
        <v>785</v>
      </c>
    </row>
    <row r="212" spans="1:41" s="35" customFormat="1" ht="108" customHeight="1" x14ac:dyDescent="0.3">
      <c r="A212" s="43" t="s">
        <v>40</v>
      </c>
      <c r="B212" s="60" t="s">
        <v>203</v>
      </c>
      <c r="C212" s="60">
        <v>420</v>
      </c>
      <c r="D212" s="206"/>
      <c r="E212" s="211"/>
      <c r="F212" s="43" t="s">
        <v>663</v>
      </c>
      <c r="G212" s="43" t="s">
        <v>500</v>
      </c>
      <c r="H212" s="63">
        <v>0.2</v>
      </c>
      <c r="I212" s="209"/>
      <c r="J212" s="60"/>
      <c r="K212" s="60"/>
      <c r="L212" s="63"/>
      <c r="M212" s="60"/>
      <c r="N212" s="164">
        <v>0.2</v>
      </c>
      <c r="O212" s="159"/>
      <c r="P212" s="164">
        <v>0.2</v>
      </c>
      <c r="Q212" s="159"/>
      <c r="R212" s="164">
        <v>0.2</v>
      </c>
      <c r="S212" s="159"/>
      <c r="T212" s="164">
        <v>0.2</v>
      </c>
      <c r="U212" s="159"/>
      <c r="V212" s="164">
        <v>0.2</v>
      </c>
      <c r="W212" s="159"/>
      <c r="X212" s="159"/>
      <c r="Y212" s="159"/>
      <c r="Z212" s="159"/>
      <c r="AA212" s="159"/>
      <c r="AB212" s="159"/>
      <c r="AC212" s="159"/>
      <c r="AD212" s="159"/>
      <c r="AE212" s="159"/>
      <c r="AF212" s="159"/>
      <c r="AG212" s="159"/>
      <c r="AH212" s="177">
        <f t="shared" ref="AH212:AH216" si="16">SUM(J212+L212+N212+P212+R212+T212+AD212+AB212+AF212+V212+X212+Z212)</f>
        <v>1</v>
      </c>
      <c r="AI212" s="162">
        <v>44986</v>
      </c>
      <c r="AJ212" s="162">
        <v>45138</v>
      </c>
      <c r="AK212" s="43" t="s">
        <v>501</v>
      </c>
      <c r="AL212" s="43" t="s">
        <v>463</v>
      </c>
      <c r="AM212" s="44" t="s">
        <v>464</v>
      </c>
      <c r="AN212" s="25" t="s">
        <v>465</v>
      </c>
      <c r="AO212" s="25" t="s">
        <v>785</v>
      </c>
    </row>
    <row r="213" spans="1:41" s="35" customFormat="1" ht="99" customHeight="1" x14ac:dyDescent="0.3">
      <c r="A213" s="43" t="s">
        <v>40</v>
      </c>
      <c r="B213" s="60" t="s">
        <v>203</v>
      </c>
      <c r="C213" s="60">
        <v>420</v>
      </c>
      <c r="D213" s="206"/>
      <c r="E213" s="211"/>
      <c r="F213" s="43" t="s">
        <v>663</v>
      </c>
      <c r="G213" s="43" t="s">
        <v>502</v>
      </c>
      <c r="H213" s="83">
        <v>0.2</v>
      </c>
      <c r="I213" s="209"/>
      <c r="J213" s="60"/>
      <c r="K213" s="60"/>
      <c r="L213" s="63"/>
      <c r="M213" s="60"/>
      <c r="N213" s="164">
        <v>0.1</v>
      </c>
      <c r="O213" s="159"/>
      <c r="P213" s="164">
        <v>0.15</v>
      </c>
      <c r="Q213" s="159"/>
      <c r="R213" s="164">
        <v>0.15</v>
      </c>
      <c r="S213" s="159"/>
      <c r="T213" s="164">
        <v>0.2</v>
      </c>
      <c r="U213" s="159"/>
      <c r="V213" s="164">
        <v>0.2</v>
      </c>
      <c r="W213" s="159"/>
      <c r="X213" s="164">
        <v>0.2</v>
      </c>
      <c r="Y213" s="159"/>
      <c r="Z213" s="159"/>
      <c r="AA213" s="159"/>
      <c r="AB213" s="159"/>
      <c r="AC213" s="159"/>
      <c r="AD213" s="159"/>
      <c r="AE213" s="159"/>
      <c r="AF213" s="159"/>
      <c r="AG213" s="159"/>
      <c r="AH213" s="177">
        <f t="shared" si="16"/>
        <v>1</v>
      </c>
      <c r="AI213" s="162">
        <v>44986</v>
      </c>
      <c r="AJ213" s="162">
        <v>45169</v>
      </c>
      <c r="AK213" s="43" t="s">
        <v>503</v>
      </c>
      <c r="AL213" s="43" t="s">
        <v>463</v>
      </c>
      <c r="AM213" s="44" t="s">
        <v>464</v>
      </c>
      <c r="AN213" s="25" t="s">
        <v>465</v>
      </c>
      <c r="AO213" s="25" t="s">
        <v>785</v>
      </c>
    </row>
    <row r="214" spans="1:41" s="35" customFormat="1" ht="96.75" customHeight="1" x14ac:dyDescent="0.3">
      <c r="A214" s="43" t="s">
        <v>40</v>
      </c>
      <c r="B214" s="60" t="s">
        <v>203</v>
      </c>
      <c r="C214" s="60">
        <v>420</v>
      </c>
      <c r="D214" s="206"/>
      <c r="E214" s="211"/>
      <c r="F214" s="43" t="s">
        <v>663</v>
      </c>
      <c r="G214" s="43" t="s">
        <v>504</v>
      </c>
      <c r="H214" s="254">
        <v>0.2</v>
      </c>
      <c r="I214" s="209"/>
      <c r="J214" s="60"/>
      <c r="K214" s="60"/>
      <c r="L214" s="63"/>
      <c r="M214" s="60"/>
      <c r="N214" s="63"/>
      <c r="O214" s="60"/>
      <c r="P214" s="164">
        <v>0.1</v>
      </c>
      <c r="Q214" s="159"/>
      <c r="R214" s="164">
        <v>0.1</v>
      </c>
      <c r="S214" s="159"/>
      <c r="T214" s="164">
        <v>0.1</v>
      </c>
      <c r="U214" s="159"/>
      <c r="V214" s="164">
        <v>0.4</v>
      </c>
      <c r="W214" s="159"/>
      <c r="X214" s="164">
        <v>0.3</v>
      </c>
      <c r="Y214" s="159"/>
      <c r="Z214" s="159"/>
      <c r="AA214" s="159"/>
      <c r="AB214" s="159"/>
      <c r="AC214" s="159"/>
      <c r="AD214" s="159"/>
      <c r="AE214" s="159"/>
      <c r="AF214" s="159"/>
      <c r="AG214" s="159"/>
      <c r="AH214" s="177">
        <f t="shared" si="16"/>
        <v>1</v>
      </c>
      <c r="AI214" s="162">
        <v>45017</v>
      </c>
      <c r="AJ214" s="162">
        <v>45169</v>
      </c>
      <c r="AK214" s="43" t="s">
        <v>505</v>
      </c>
      <c r="AL214" s="43" t="s">
        <v>463</v>
      </c>
      <c r="AM214" s="44" t="s">
        <v>464</v>
      </c>
      <c r="AN214" s="25" t="s">
        <v>465</v>
      </c>
      <c r="AO214" s="25" t="s">
        <v>785</v>
      </c>
    </row>
    <row r="215" spans="1:41" s="35" customFormat="1" ht="90.6" x14ac:dyDescent="0.3">
      <c r="A215" s="43" t="s">
        <v>40</v>
      </c>
      <c r="B215" s="60" t="s">
        <v>203</v>
      </c>
      <c r="C215" s="60">
        <v>420</v>
      </c>
      <c r="D215" s="206"/>
      <c r="E215" s="211"/>
      <c r="F215" s="43" t="s">
        <v>663</v>
      </c>
      <c r="G215" s="43" t="s">
        <v>506</v>
      </c>
      <c r="H215" s="255"/>
      <c r="I215" s="209"/>
      <c r="J215" s="60"/>
      <c r="K215" s="60"/>
      <c r="L215" s="63"/>
      <c r="M215" s="60"/>
      <c r="N215" s="164">
        <v>0.33329999999999999</v>
      </c>
      <c r="O215" s="159"/>
      <c r="P215" s="164">
        <v>0.33329999999999999</v>
      </c>
      <c r="Q215" s="159"/>
      <c r="R215" s="164">
        <v>0.33329999999999999</v>
      </c>
      <c r="S215" s="159"/>
      <c r="T215" s="159"/>
      <c r="U215" s="159"/>
      <c r="V215" s="159"/>
      <c r="W215" s="159"/>
      <c r="X215" s="159"/>
      <c r="Y215" s="159"/>
      <c r="Z215" s="159"/>
      <c r="AA215" s="159"/>
      <c r="AB215" s="159"/>
      <c r="AC215" s="159"/>
      <c r="AD215" s="159"/>
      <c r="AE215" s="159"/>
      <c r="AF215" s="159"/>
      <c r="AG215" s="159"/>
      <c r="AH215" s="177">
        <f t="shared" si="16"/>
        <v>0.99990000000000001</v>
      </c>
      <c r="AI215" s="162">
        <v>44986</v>
      </c>
      <c r="AJ215" s="162">
        <v>45077</v>
      </c>
      <c r="AK215" s="43" t="s">
        <v>507</v>
      </c>
      <c r="AL215" s="43" t="s">
        <v>463</v>
      </c>
      <c r="AM215" s="44" t="s">
        <v>464</v>
      </c>
      <c r="AN215" s="25" t="s">
        <v>465</v>
      </c>
      <c r="AO215" s="25" t="s">
        <v>785</v>
      </c>
    </row>
    <row r="216" spans="1:41" s="35" customFormat="1" ht="90.6" x14ac:dyDescent="0.3">
      <c r="A216" s="43" t="s">
        <v>40</v>
      </c>
      <c r="B216" s="60" t="s">
        <v>203</v>
      </c>
      <c r="C216" s="60">
        <v>420</v>
      </c>
      <c r="D216" s="207"/>
      <c r="E216" s="212"/>
      <c r="F216" s="43" t="s">
        <v>663</v>
      </c>
      <c r="G216" s="43" t="s">
        <v>508</v>
      </c>
      <c r="H216" s="63">
        <v>0.2</v>
      </c>
      <c r="I216" s="209"/>
      <c r="J216" s="60"/>
      <c r="K216" s="60"/>
      <c r="L216" s="60"/>
      <c r="M216" s="60"/>
      <c r="N216" s="164">
        <v>0.1</v>
      </c>
      <c r="O216" s="159"/>
      <c r="P216" s="164">
        <v>0.15</v>
      </c>
      <c r="Q216" s="159"/>
      <c r="R216" s="164">
        <v>0.25</v>
      </c>
      <c r="S216" s="159"/>
      <c r="T216" s="164">
        <v>0.25</v>
      </c>
      <c r="U216" s="159"/>
      <c r="V216" s="164">
        <v>0.25</v>
      </c>
      <c r="W216" s="159"/>
      <c r="X216" s="159"/>
      <c r="Y216" s="159"/>
      <c r="Z216" s="159"/>
      <c r="AA216" s="159"/>
      <c r="AB216" s="159"/>
      <c r="AC216" s="159"/>
      <c r="AD216" s="159"/>
      <c r="AE216" s="159"/>
      <c r="AF216" s="159"/>
      <c r="AG216" s="159"/>
      <c r="AH216" s="177">
        <f t="shared" si="16"/>
        <v>1</v>
      </c>
      <c r="AI216" s="162">
        <v>44986</v>
      </c>
      <c r="AJ216" s="162">
        <v>45138</v>
      </c>
      <c r="AK216" s="43" t="s">
        <v>509</v>
      </c>
      <c r="AL216" s="43" t="s">
        <v>463</v>
      </c>
      <c r="AM216" s="44" t="s">
        <v>464</v>
      </c>
      <c r="AN216" s="25" t="s">
        <v>465</v>
      </c>
      <c r="AO216" s="25" t="s">
        <v>785</v>
      </c>
    </row>
    <row r="217" spans="1:41" s="35" customFormat="1" ht="60" x14ac:dyDescent="0.3">
      <c r="A217" s="43" t="s">
        <v>40</v>
      </c>
      <c r="B217" s="60" t="s">
        <v>41</v>
      </c>
      <c r="C217" s="60">
        <v>528</v>
      </c>
      <c r="D217" s="60" t="s">
        <v>70</v>
      </c>
      <c r="E217" s="60" t="s">
        <v>70</v>
      </c>
      <c r="F217" s="43" t="s">
        <v>510</v>
      </c>
      <c r="G217" s="50" t="s">
        <v>511</v>
      </c>
      <c r="H217" s="33">
        <v>0.05</v>
      </c>
      <c r="I217" s="219">
        <f>+H217+H218+H219</f>
        <v>1</v>
      </c>
      <c r="J217" s="63">
        <v>1</v>
      </c>
      <c r="K217" s="60"/>
      <c r="L217" s="55"/>
      <c r="M217" s="60"/>
      <c r="N217" s="55"/>
      <c r="O217" s="60"/>
      <c r="P217" s="55"/>
      <c r="Q217" s="60"/>
      <c r="R217" s="55"/>
      <c r="S217" s="60"/>
      <c r="T217" s="55"/>
      <c r="U217" s="60"/>
      <c r="V217" s="55"/>
      <c r="W217" s="60"/>
      <c r="X217" s="55"/>
      <c r="Y217" s="60"/>
      <c r="Z217" s="55"/>
      <c r="AA217" s="60"/>
      <c r="AB217" s="55"/>
      <c r="AC217" s="60"/>
      <c r="AD217" s="55"/>
      <c r="AE217" s="60"/>
      <c r="AF217" s="55"/>
      <c r="AG217" s="60"/>
      <c r="AH217" s="63">
        <f>+J217+L217+N217+P217+R217+T217+V217+X217+Z217+AB217+AD217+AF217</f>
        <v>1</v>
      </c>
      <c r="AI217" s="64">
        <v>44927</v>
      </c>
      <c r="AJ217" s="64">
        <v>44957</v>
      </c>
      <c r="AK217" s="43" t="s">
        <v>512</v>
      </c>
      <c r="AL217" s="43" t="s">
        <v>513</v>
      </c>
      <c r="AM217" s="43" t="s">
        <v>757</v>
      </c>
      <c r="AN217" s="43" t="s">
        <v>758</v>
      </c>
      <c r="AO217" s="43" t="s">
        <v>710</v>
      </c>
    </row>
    <row r="218" spans="1:41" s="35" customFormat="1" ht="90" x14ac:dyDescent="0.3">
      <c r="A218" s="43" t="s">
        <v>40</v>
      </c>
      <c r="B218" s="60" t="s">
        <v>41</v>
      </c>
      <c r="C218" s="60">
        <v>528</v>
      </c>
      <c r="D218" s="60" t="s">
        <v>70</v>
      </c>
      <c r="E218" s="60" t="s">
        <v>70</v>
      </c>
      <c r="F218" s="43" t="s">
        <v>510</v>
      </c>
      <c r="G218" s="50" t="s">
        <v>514</v>
      </c>
      <c r="H218" s="33">
        <v>0.9</v>
      </c>
      <c r="I218" s="206"/>
      <c r="J218" s="55">
        <f>1/12</f>
        <v>8.3333333333333329E-2</v>
      </c>
      <c r="K218" s="60"/>
      <c r="L218" s="55">
        <f>1/12</f>
        <v>8.3333333333333329E-2</v>
      </c>
      <c r="M218" s="60"/>
      <c r="N218" s="55">
        <f>1/12</f>
        <v>8.3333333333333329E-2</v>
      </c>
      <c r="O218" s="60"/>
      <c r="P218" s="55">
        <f>1/12</f>
        <v>8.3333333333333329E-2</v>
      </c>
      <c r="Q218" s="60"/>
      <c r="R218" s="55">
        <f>1/12</f>
        <v>8.3333333333333329E-2</v>
      </c>
      <c r="S218" s="60"/>
      <c r="T218" s="55">
        <f>1/12</f>
        <v>8.3333333333333329E-2</v>
      </c>
      <c r="U218" s="60"/>
      <c r="V218" s="55">
        <f>1/12</f>
        <v>8.3333333333333329E-2</v>
      </c>
      <c r="W218" s="60"/>
      <c r="X218" s="55">
        <f>1/12</f>
        <v>8.3333333333333329E-2</v>
      </c>
      <c r="Y218" s="60"/>
      <c r="Z218" s="55">
        <f>1/12</f>
        <v>8.3333333333333329E-2</v>
      </c>
      <c r="AA218" s="60"/>
      <c r="AB218" s="55">
        <f>1/12</f>
        <v>8.3333333333333329E-2</v>
      </c>
      <c r="AC218" s="60"/>
      <c r="AD218" s="55">
        <f>1/12</f>
        <v>8.3333333333333329E-2</v>
      </c>
      <c r="AE218" s="60"/>
      <c r="AF218" s="55">
        <f>1/12</f>
        <v>8.3333333333333329E-2</v>
      </c>
      <c r="AG218" s="60"/>
      <c r="AH218" s="63">
        <f>+J218+L218+N218+P218+R218+T218+V218+X218+Z218+AB218+AD218+AF218</f>
        <v>1</v>
      </c>
      <c r="AI218" s="64">
        <v>44927</v>
      </c>
      <c r="AJ218" s="64">
        <v>45291</v>
      </c>
      <c r="AK218" s="43" t="s">
        <v>515</v>
      </c>
      <c r="AL218" s="43" t="s">
        <v>513</v>
      </c>
      <c r="AM218" s="43" t="s">
        <v>757</v>
      </c>
      <c r="AN218" s="43" t="s">
        <v>758</v>
      </c>
      <c r="AO218" s="43" t="s">
        <v>710</v>
      </c>
    </row>
    <row r="219" spans="1:41" s="35" customFormat="1" ht="75" x14ac:dyDescent="0.3">
      <c r="A219" s="43" t="s">
        <v>40</v>
      </c>
      <c r="B219" s="60" t="s">
        <v>41</v>
      </c>
      <c r="C219" s="60">
        <v>528</v>
      </c>
      <c r="D219" s="60" t="s">
        <v>70</v>
      </c>
      <c r="E219" s="60" t="s">
        <v>70</v>
      </c>
      <c r="F219" s="43" t="s">
        <v>510</v>
      </c>
      <c r="G219" s="50" t="s">
        <v>516</v>
      </c>
      <c r="H219" s="33">
        <v>0.05</v>
      </c>
      <c r="I219" s="207"/>
      <c r="J219" s="33">
        <v>0.25</v>
      </c>
      <c r="K219" s="60"/>
      <c r="L219" s="60"/>
      <c r="M219" s="60"/>
      <c r="N219" s="60"/>
      <c r="O219" s="60"/>
      <c r="P219" s="33">
        <v>0.25</v>
      </c>
      <c r="Q219" s="60"/>
      <c r="R219" s="60"/>
      <c r="S219" s="60"/>
      <c r="T219" s="60"/>
      <c r="U219" s="60"/>
      <c r="V219" s="33">
        <v>0.25</v>
      </c>
      <c r="W219" s="60"/>
      <c r="X219" s="60"/>
      <c r="Y219" s="60"/>
      <c r="Z219" s="60"/>
      <c r="AA219" s="60"/>
      <c r="AB219" s="33">
        <v>0.25</v>
      </c>
      <c r="AC219" s="55"/>
      <c r="AD219" s="60"/>
      <c r="AE219" s="60"/>
      <c r="AF219" s="60"/>
      <c r="AG219" s="60"/>
      <c r="AH219" s="63">
        <f>+J219+L219+N219+P219+R219+T219+V219+X219+Z219+AB219+AD219+AF219</f>
        <v>1</v>
      </c>
      <c r="AI219" s="64">
        <v>44927</v>
      </c>
      <c r="AJ219" s="64">
        <v>45230</v>
      </c>
      <c r="AK219" s="43" t="s">
        <v>517</v>
      </c>
      <c r="AL219" s="43" t="s">
        <v>513</v>
      </c>
      <c r="AM219" s="43" t="s">
        <v>757</v>
      </c>
      <c r="AN219" s="43" t="s">
        <v>758</v>
      </c>
      <c r="AO219" s="43" t="s">
        <v>710</v>
      </c>
    </row>
    <row r="220" spans="1:41" s="35" customFormat="1" ht="75.75" customHeight="1" x14ac:dyDescent="0.3">
      <c r="A220" s="43" t="s">
        <v>40</v>
      </c>
      <c r="B220" s="60" t="s">
        <v>41</v>
      </c>
      <c r="C220" s="76">
        <v>527</v>
      </c>
      <c r="D220" s="76" t="s">
        <v>70</v>
      </c>
      <c r="E220" s="76" t="s">
        <v>70</v>
      </c>
      <c r="F220" s="50" t="s">
        <v>518</v>
      </c>
      <c r="G220" s="50" t="s">
        <v>519</v>
      </c>
      <c r="H220" s="78">
        <v>0.33</v>
      </c>
      <c r="I220" s="232">
        <v>1</v>
      </c>
      <c r="J220" s="76"/>
      <c r="K220" s="76"/>
      <c r="L220" s="78">
        <v>0.09</v>
      </c>
      <c r="M220" s="76"/>
      <c r="N220" s="78">
        <v>0.09</v>
      </c>
      <c r="O220" s="88"/>
      <c r="P220" s="78">
        <v>0.09</v>
      </c>
      <c r="Q220" s="76"/>
      <c r="R220" s="78">
        <v>0.09</v>
      </c>
      <c r="S220" s="76"/>
      <c r="T220" s="78">
        <v>0.09</v>
      </c>
      <c r="U220" s="76"/>
      <c r="V220" s="78">
        <v>0.09</v>
      </c>
      <c r="W220" s="76"/>
      <c r="X220" s="78">
        <v>0.09</v>
      </c>
      <c r="Y220" s="76"/>
      <c r="Z220" s="78">
        <v>0.09</v>
      </c>
      <c r="AA220" s="76"/>
      <c r="AB220" s="78">
        <v>0.09</v>
      </c>
      <c r="AC220" s="88"/>
      <c r="AD220" s="78">
        <v>0.09</v>
      </c>
      <c r="AE220" s="76"/>
      <c r="AF220" s="78">
        <v>0.1</v>
      </c>
      <c r="AG220" s="76"/>
      <c r="AH220" s="78">
        <v>1</v>
      </c>
      <c r="AI220" s="79">
        <v>44958</v>
      </c>
      <c r="AJ220" s="79">
        <v>45291</v>
      </c>
      <c r="AK220" s="50" t="s">
        <v>520</v>
      </c>
      <c r="AL220" s="50" t="s">
        <v>55</v>
      </c>
      <c r="AM220" s="25" t="s">
        <v>704</v>
      </c>
      <c r="AN220" s="25" t="s">
        <v>56</v>
      </c>
      <c r="AO220" s="50" t="s">
        <v>57</v>
      </c>
    </row>
    <row r="221" spans="1:41" s="197" customFormat="1" ht="60" x14ac:dyDescent="0.3">
      <c r="A221" s="191" t="s">
        <v>40</v>
      </c>
      <c r="B221" s="192" t="s">
        <v>203</v>
      </c>
      <c r="C221" s="192">
        <v>422</v>
      </c>
      <c r="D221" s="192" t="s">
        <v>70</v>
      </c>
      <c r="E221" s="192" t="s">
        <v>70</v>
      </c>
      <c r="F221" s="193" t="s">
        <v>518</v>
      </c>
      <c r="G221" s="193" t="s">
        <v>826</v>
      </c>
      <c r="H221" s="194">
        <v>0.34</v>
      </c>
      <c r="I221" s="232"/>
      <c r="J221" s="195" t="s">
        <v>127</v>
      </c>
      <c r="K221" s="195" t="s">
        <v>127</v>
      </c>
      <c r="L221" s="195" t="s">
        <v>127</v>
      </c>
      <c r="M221" s="195" t="s">
        <v>127</v>
      </c>
      <c r="N221" s="195" t="s">
        <v>127</v>
      </c>
      <c r="O221" s="195" t="s">
        <v>127</v>
      </c>
      <c r="P221" s="195" t="s">
        <v>127</v>
      </c>
      <c r="Q221" s="195" t="s">
        <v>127</v>
      </c>
      <c r="R221" s="194"/>
      <c r="S221" s="195"/>
      <c r="T221" s="194">
        <v>0.3</v>
      </c>
      <c r="U221" s="195"/>
      <c r="V221" s="194">
        <v>0.7</v>
      </c>
      <c r="W221" s="194"/>
      <c r="X221" s="195" t="s">
        <v>127</v>
      </c>
      <c r="Y221" s="195" t="s">
        <v>127</v>
      </c>
      <c r="Z221" s="195" t="s">
        <v>127</v>
      </c>
      <c r="AA221" s="195" t="s">
        <v>127</v>
      </c>
      <c r="AB221" s="195" t="s">
        <v>127</v>
      </c>
      <c r="AC221" s="195" t="s">
        <v>127</v>
      </c>
      <c r="AD221" s="195" t="s">
        <v>127</v>
      </c>
      <c r="AE221" s="195" t="s">
        <v>127</v>
      </c>
      <c r="AF221" s="195" t="s">
        <v>127</v>
      </c>
      <c r="AG221" s="195" t="s">
        <v>127</v>
      </c>
      <c r="AH221" s="31">
        <f>R221+T221+V221</f>
        <v>1</v>
      </c>
      <c r="AI221" s="196">
        <v>45078</v>
      </c>
      <c r="AJ221" s="196">
        <v>45138</v>
      </c>
      <c r="AK221" s="193" t="s">
        <v>828</v>
      </c>
      <c r="AL221" s="193" t="s">
        <v>55</v>
      </c>
      <c r="AM221" s="193" t="s">
        <v>829</v>
      </c>
      <c r="AN221" s="25" t="s">
        <v>56</v>
      </c>
      <c r="AO221" s="193" t="s">
        <v>57</v>
      </c>
    </row>
    <row r="222" spans="1:41" s="35" customFormat="1" ht="60" x14ac:dyDescent="0.3">
      <c r="A222" s="43" t="s">
        <v>40</v>
      </c>
      <c r="B222" s="60" t="s">
        <v>41</v>
      </c>
      <c r="C222" s="76">
        <v>527</v>
      </c>
      <c r="D222" s="76" t="s">
        <v>70</v>
      </c>
      <c r="E222" s="76" t="s">
        <v>70</v>
      </c>
      <c r="F222" s="50" t="s">
        <v>518</v>
      </c>
      <c r="G222" s="50" t="s">
        <v>521</v>
      </c>
      <c r="H222" s="78">
        <v>0.33</v>
      </c>
      <c r="I222" s="232"/>
      <c r="J222" s="76"/>
      <c r="K222" s="76"/>
      <c r="L222" s="76"/>
      <c r="M222" s="76"/>
      <c r="N222" s="76"/>
      <c r="O222" s="76"/>
      <c r="P222" s="78">
        <v>0.25</v>
      </c>
      <c r="Q222" s="76"/>
      <c r="R222" s="76"/>
      <c r="S222" s="76"/>
      <c r="T222" s="76"/>
      <c r="U222" s="78"/>
      <c r="V222" s="78">
        <v>0.25</v>
      </c>
      <c r="W222" s="76"/>
      <c r="X222" s="76"/>
      <c r="Y222" s="76"/>
      <c r="Z222" s="76"/>
      <c r="AA222" s="76"/>
      <c r="AB222" s="78">
        <v>0.25</v>
      </c>
      <c r="AC222" s="76"/>
      <c r="AD222" s="76"/>
      <c r="AE222" s="76"/>
      <c r="AF222" s="78">
        <v>0.25</v>
      </c>
      <c r="AG222" s="76"/>
      <c r="AH222" s="78">
        <v>1</v>
      </c>
      <c r="AI222" s="79">
        <v>45017</v>
      </c>
      <c r="AJ222" s="79">
        <v>45291</v>
      </c>
      <c r="AK222" s="50" t="s">
        <v>522</v>
      </c>
      <c r="AL222" s="50" t="s">
        <v>55</v>
      </c>
      <c r="AM222" s="50" t="s">
        <v>525</v>
      </c>
      <c r="AN222" s="50" t="s">
        <v>57</v>
      </c>
      <c r="AO222" s="50" t="s">
        <v>57</v>
      </c>
    </row>
    <row r="223" spans="1:41" s="35" customFormat="1" ht="112.5" customHeight="1" x14ac:dyDescent="0.3">
      <c r="A223" s="43" t="s">
        <v>40</v>
      </c>
      <c r="B223" s="60" t="s">
        <v>41</v>
      </c>
      <c r="C223" s="76" t="s">
        <v>70</v>
      </c>
      <c r="D223" s="76" t="s">
        <v>70</v>
      </c>
      <c r="E223" s="76" t="s">
        <v>70</v>
      </c>
      <c r="F223" s="45" t="s">
        <v>672</v>
      </c>
      <c r="G223" s="43" t="s">
        <v>723</v>
      </c>
      <c r="H223" s="33">
        <v>0.15</v>
      </c>
      <c r="I223" s="232">
        <f>+H223+H224+H225+H226+H227+H228+H229+H230+H231+H232</f>
        <v>0.99999999999999989</v>
      </c>
      <c r="J223" s="76"/>
      <c r="K223" s="76"/>
      <c r="L223" s="76"/>
      <c r="M223" s="76"/>
      <c r="N223" s="31">
        <v>0.25</v>
      </c>
      <c r="O223" s="76"/>
      <c r="P223" s="78"/>
      <c r="Q223" s="76"/>
      <c r="R223" s="76"/>
      <c r="S223" s="76"/>
      <c r="T223" s="31">
        <v>0.25</v>
      </c>
      <c r="U223" s="78"/>
      <c r="V223" s="78"/>
      <c r="W223" s="76"/>
      <c r="X223" s="76"/>
      <c r="Y223" s="76"/>
      <c r="Z223" s="31">
        <v>0.25</v>
      </c>
      <c r="AA223" s="76"/>
      <c r="AB223" s="78"/>
      <c r="AC223" s="76"/>
      <c r="AD223" s="76"/>
      <c r="AE223" s="76"/>
      <c r="AF223" s="31">
        <v>0.25</v>
      </c>
      <c r="AG223" s="76"/>
      <c r="AH223" s="31">
        <f t="shared" ref="AH223:AH228" si="17">+J223+L223+N223+P223+R223+T223+V223+X223+Z223+AB223+AD223+AF223</f>
        <v>1</v>
      </c>
      <c r="AI223" s="79">
        <v>44986</v>
      </c>
      <c r="AJ223" s="79">
        <v>45275</v>
      </c>
      <c r="AK223" s="50" t="s">
        <v>724</v>
      </c>
      <c r="AL223" s="44" t="s">
        <v>55</v>
      </c>
      <c r="AM223" s="44" t="s">
        <v>745</v>
      </c>
      <c r="AN223" s="50" t="s">
        <v>56</v>
      </c>
      <c r="AO223" s="50" t="s">
        <v>57</v>
      </c>
    </row>
    <row r="224" spans="1:41" ht="168" customHeight="1" x14ac:dyDescent="0.3">
      <c r="A224" s="43" t="s">
        <v>40</v>
      </c>
      <c r="B224" s="60" t="s">
        <v>41</v>
      </c>
      <c r="C224" s="76" t="s">
        <v>70</v>
      </c>
      <c r="D224" s="76" t="s">
        <v>70</v>
      </c>
      <c r="E224" s="76" t="s">
        <v>70</v>
      </c>
      <c r="F224" s="45" t="s">
        <v>672</v>
      </c>
      <c r="G224" s="43" t="s">
        <v>604</v>
      </c>
      <c r="H224" s="33">
        <v>0.1</v>
      </c>
      <c r="I224" s="232"/>
      <c r="J224" s="31"/>
      <c r="K224" s="31"/>
      <c r="L224" s="31"/>
      <c r="M224" s="31"/>
      <c r="N224" s="31">
        <v>0.25</v>
      </c>
      <c r="O224" s="31"/>
      <c r="P224" s="31"/>
      <c r="Q224" s="31"/>
      <c r="R224" s="31"/>
      <c r="S224" s="31"/>
      <c r="T224" s="31">
        <v>0.25</v>
      </c>
      <c r="U224" s="31"/>
      <c r="V224" s="31"/>
      <c r="W224" s="31"/>
      <c r="X224" s="31"/>
      <c r="Y224" s="31"/>
      <c r="Z224" s="31">
        <v>0.25</v>
      </c>
      <c r="AA224" s="31"/>
      <c r="AB224" s="31"/>
      <c r="AC224" s="31"/>
      <c r="AD224" s="31"/>
      <c r="AE224" s="31"/>
      <c r="AF224" s="31">
        <v>0.25</v>
      </c>
      <c r="AG224" s="31"/>
      <c r="AH224" s="31">
        <f t="shared" si="17"/>
        <v>1</v>
      </c>
      <c r="AI224" s="64">
        <v>44928</v>
      </c>
      <c r="AJ224" s="62">
        <v>45275</v>
      </c>
      <c r="AK224" s="44" t="s">
        <v>605</v>
      </c>
      <c r="AL224" s="44" t="s">
        <v>534</v>
      </c>
      <c r="AM224" s="44" t="s">
        <v>535</v>
      </c>
      <c r="AN224" s="25" t="s">
        <v>701</v>
      </c>
      <c r="AO224" s="25" t="s">
        <v>57</v>
      </c>
    </row>
    <row r="225" spans="1:41" ht="199.5" customHeight="1" x14ac:dyDescent="0.3">
      <c r="A225" s="43" t="s">
        <v>40</v>
      </c>
      <c r="B225" s="60" t="s">
        <v>41</v>
      </c>
      <c r="C225" s="76" t="s">
        <v>70</v>
      </c>
      <c r="D225" s="76" t="s">
        <v>70</v>
      </c>
      <c r="E225" s="76" t="s">
        <v>70</v>
      </c>
      <c r="F225" s="45" t="s">
        <v>672</v>
      </c>
      <c r="G225" s="43" t="s">
        <v>596</v>
      </c>
      <c r="H225" s="33">
        <v>0.1</v>
      </c>
      <c r="I225" s="232"/>
      <c r="J225" s="31"/>
      <c r="K225" s="31"/>
      <c r="L225" s="31"/>
      <c r="M225" s="31"/>
      <c r="N225" s="31"/>
      <c r="O225" s="31"/>
      <c r="P225" s="31">
        <v>0.25</v>
      </c>
      <c r="Q225" s="31"/>
      <c r="R225" s="31"/>
      <c r="S225" s="31"/>
      <c r="T225" s="31"/>
      <c r="U225" s="31"/>
      <c r="V225" s="31">
        <v>0.25</v>
      </c>
      <c r="W225" s="31"/>
      <c r="X225" s="31"/>
      <c r="Y225" s="31"/>
      <c r="Z225" s="31"/>
      <c r="AA225" s="31"/>
      <c r="AB225" s="31">
        <v>0.25</v>
      </c>
      <c r="AC225" s="31"/>
      <c r="AD225" s="31"/>
      <c r="AE225" s="31"/>
      <c r="AF225" s="31">
        <v>0.25</v>
      </c>
      <c r="AG225" s="31"/>
      <c r="AH225" s="31">
        <f t="shared" si="17"/>
        <v>1</v>
      </c>
      <c r="AI225" s="64">
        <v>45017</v>
      </c>
      <c r="AJ225" s="62">
        <v>45291</v>
      </c>
      <c r="AK225" s="44" t="s">
        <v>597</v>
      </c>
      <c r="AL225" s="44" t="s">
        <v>55</v>
      </c>
      <c r="AM225" s="44" t="s">
        <v>745</v>
      </c>
      <c r="AN225" s="25" t="s">
        <v>56</v>
      </c>
      <c r="AO225" s="25" t="s">
        <v>57</v>
      </c>
    </row>
    <row r="226" spans="1:41" ht="105" customHeight="1" x14ac:dyDescent="0.3">
      <c r="A226" s="43" t="s">
        <v>40</v>
      </c>
      <c r="B226" s="60" t="s">
        <v>41</v>
      </c>
      <c r="C226" s="76" t="s">
        <v>70</v>
      </c>
      <c r="D226" s="76" t="s">
        <v>70</v>
      </c>
      <c r="E226" s="76" t="s">
        <v>70</v>
      </c>
      <c r="F226" s="45" t="s">
        <v>672</v>
      </c>
      <c r="G226" s="43" t="s">
        <v>602</v>
      </c>
      <c r="H226" s="33">
        <v>0.05</v>
      </c>
      <c r="I226" s="232"/>
      <c r="J226" s="31">
        <v>0.08</v>
      </c>
      <c r="K226" s="31"/>
      <c r="L226" s="31">
        <v>0.08</v>
      </c>
      <c r="M226" s="31"/>
      <c r="N226" s="31">
        <v>0.08</v>
      </c>
      <c r="O226" s="31"/>
      <c r="P226" s="31">
        <v>0.1</v>
      </c>
      <c r="Q226" s="31"/>
      <c r="R226" s="31">
        <v>0.08</v>
      </c>
      <c r="S226" s="31"/>
      <c r="T226" s="31">
        <v>0.08</v>
      </c>
      <c r="U226" s="31"/>
      <c r="V226" s="31">
        <v>0.08</v>
      </c>
      <c r="W226" s="31"/>
      <c r="X226" s="31">
        <v>0.1</v>
      </c>
      <c r="Y226" s="31"/>
      <c r="Z226" s="31">
        <v>0.08</v>
      </c>
      <c r="AA226" s="31"/>
      <c r="AB226" s="31">
        <v>0.08</v>
      </c>
      <c r="AC226" s="31"/>
      <c r="AD226" s="31">
        <v>0.08</v>
      </c>
      <c r="AE226" s="31"/>
      <c r="AF226" s="31">
        <v>0.08</v>
      </c>
      <c r="AG226" s="31"/>
      <c r="AH226" s="31">
        <f t="shared" si="17"/>
        <v>0.99999999999999978</v>
      </c>
      <c r="AI226" s="64">
        <v>44928</v>
      </c>
      <c r="AJ226" s="62">
        <v>45291</v>
      </c>
      <c r="AK226" s="44" t="s">
        <v>603</v>
      </c>
      <c r="AL226" s="44" t="s">
        <v>157</v>
      </c>
      <c r="AM226" s="44" t="s">
        <v>158</v>
      </c>
      <c r="AN226" s="25" t="s">
        <v>159</v>
      </c>
      <c r="AO226" s="25" t="s">
        <v>57</v>
      </c>
    </row>
    <row r="227" spans="1:41" s="35" customFormat="1" ht="99" customHeight="1" x14ac:dyDescent="0.3">
      <c r="A227" s="43" t="s">
        <v>40</v>
      </c>
      <c r="B227" s="60" t="s">
        <v>41</v>
      </c>
      <c r="C227" s="76" t="s">
        <v>70</v>
      </c>
      <c r="D227" s="76" t="s">
        <v>70</v>
      </c>
      <c r="E227" s="76" t="s">
        <v>70</v>
      </c>
      <c r="F227" s="45" t="s">
        <v>673</v>
      </c>
      <c r="G227" s="50" t="s">
        <v>674</v>
      </c>
      <c r="H227" s="78">
        <v>0.1</v>
      </c>
      <c r="I227" s="232"/>
      <c r="J227" s="76"/>
      <c r="K227" s="76"/>
      <c r="L227" s="76"/>
      <c r="M227" s="76"/>
      <c r="N227" s="76"/>
      <c r="O227" s="76"/>
      <c r="P227" s="78"/>
      <c r="Q227" s="76"/>
      <c r="R227" s="31">
        <v>0.2</v>
      </c>
      <c r="S227" s="76"/>
      <c r="T227" s="31">
        <v>0.3</v>
      </c>
      <c r="U227" s="78"/>
      <c r="V227" s="78">
        <v>0.5</v>
      </c>
      <c r="W227" s="76"/>
      <c r="X227" s="76"/>
      <c r="Y227" s="76"/>
      <c r="Z227" s="76"/>
      <c r="AA227" s="76"/>
      <c r="AB227" s="78"/>
      <c r="AC227" s="76"/>
      <c r="AD227" s="76"/>
      <c r="AE227" s="76"/>
      <c r="AF227" s="78"/>
      <c r="AG227" s="76"/>
      <c r="AH227" s="31">
        <f t="shared" si="17"/>
        <v>1</v>
      </c>
      <c r="AI227" s="79">
        <v>45047</v>
      </c>
      <c r="AJ227" s="79">
        <v>45138</v>
      </c>
      <c r="AK227" s="50" t="s">
        <v>725</v>
      </c>
      <c r="AL227" s="44" t="s">
        <v>55</v>
      </c>
      <c r="AM227" s="44" t="s">
        <v>745</v>
      </c>
      <c r="AN227" s="25" t="s">
        <v>56</v>
      </c>
      <c r="AO227" s="25" t="s">
        <v>57</v>
      </c>
    </row>
    <row r="228" spans="1:41" s="35" customFormat="1" ht="105" x14ac:dyDescent="0.3">
      <c r="A228" s="43" t="s">
        <v>40</v>
      </c>
      <c r="B228" s="60" t="s">
        <v>41</v>
      </c>
      <c r="C228" s="76" t="s">
        <v>70</v>
      </c>
      <c r="D228" s="76" t="s">
        <v>70</v>
      </c>
      <c r="E228" s="76" t="s">
        <v>70</v>
      </c>
      <c r="F228" s="45" t="s">
        <v>675</v>
      </c>
      <c r="G228" s="50" t="s">
        <v>759</v>
      </c>
      <c r="H228" s="78">
        <v>0.1</v>
      </c>
      <c r="I228" s="232"/>
      <c r="J228" s="76"/>
      <c r="K228" s="76"/>
      <c r="L228" s="76"/>
      <c r="M228" s="76"/>
      <c r="N228" s="76"/>
      <c r="O228" s="76"/>
      <c r="P228" s="78"/>
      <c r="Q228" s="76"/>
      <c r="R228" s="31">
        <v>0.2</v>
      </c>
      <c r="S228" s="76"/>
      <c r="T228" s="31">
        <v>0.3</v>
      </c>
      <c r="U228" s="78"/>
      <c r="V228" s="78">
        <v>0.5</v>
      </c>
      <c r="W228" s="76"/>
      <c r="X228" s="76"/>
      <c r="Y228" s="76"/>
      <c r="Z228" s="76"/>
      <c r="AA228" s="76"/>
      <c r="AB228" s="78"/>
      <c r="AC228" s="76"/>
      <c r="AD228" s="76"/>
      <c r="AE228" s="76"/>
      <c r="AF228" s="78"/>
      <c r="AG228" s="76"/>
      <c r="AH228" s="31">
        <f t="shared" si="17"/>
        <v>1</v>
      </c>
      <c r="AI228" s="79">
        <v>45047</v>
      </c>
      <c r="AJ228" s="79">
        <v>45138</v>
      </c>
      <c r="AK228" s="50" t="s">
        <v>727</v>
      </c>
      <c r="AL228" s="43" t="s">
        <v>726</v>
      </c>
      <c r="AM228" s="50" t="s">
        <v>74</v>
      </c>
      <c r="AN228" s="25" t="s">
        <v>47</v>
      </c>
      <c r="AO228" s="50" t="s">
        <v>57</v>
      </c>
    </row>
    <row r="229" spans="1:41" s="28" customFormat="1" ht="98.25" customHeight="1" x14ac:dyDescent="0.3">
      <c r="A229" s="43" t="s">
        <v>40</v>
      </c>
      <c r="B229" s="60" t="s">
        <v>41</v>
      </c>
      <c r="C229" s="76" t="s">
        <v>70</v>
      </c>
      <c r="D229" s="76" t="s">
        <v>70</v>
      </c>
      <c r="E229" s="76" t="s">
        <v>70</v>
      </c>
      <c r="F229" s="45" t="s">
        <v>649</v>
      </c>
      <c r="G229" s="43" t="s">
        <v>589</v>
      </c>
      <c r="H229" s="78">
        <v>0.1</v>
      </c>
      <c r="I229" s="232"/>
      <c r="J229" s="60"/>
      <c r="K229" s="60"/>
      <c r="L229" s="60"/>
      <c r="M229" s="60"/>
      <c r="N229" s="60"/>
      <c r="O229" s="60"/>
      <c r="P229" s="60"/>
      <c r="Q229" s="60"/>
      <c r="R229" s="60"/>
      <c r="S229" s="60"/>
      <c r="T229" s="63">
        <v>0.1</v>
      </c>
      <c r="U229" s="60"/>
      <c r="V229" s="63">
        <v>0.2</v>
      </c>
      <c r="W229" s="60"/>
      <c r="X229" s="63">
        <v>0.2</v>
      </c>
      <c r="Y229" s="60"/>
      <c r="Z229" s="63">
        <v>0.2</v>
      </c>
      <c r="AA229" s="60"/>
      <c r="AB229" s="63">
        <v>0.2</v>
      </c>
      <c r="AC229" s="60"/>
      <c r="AD229" s="63">
        <v>0.1</v>
      </c>
      <c r="AE229" s="60"/>
      <c r="AF229" s="60"/>
      <c r="AG229" s="60"/>
      <c r="AH229" s="31">
        <f t="shared" ref="AH229:AH241" si="18">+J229+L229+N229+P229+R229+T229+V229+X229+Z229+AB229+AD229+AF229</f>
        <v>0.99999999999999989</v>
      </c>
      <c r="AI229" s="64">
        <v>45078</v>
      </c>
      <c r="AJ229" s="64">
        <v>45260</v>
      </c>
      <c r="AK229" s="43" t="s">
        <v>590</v>
      </c>
      <c r="AL229" s="43" t="s">
        <v>703</v>
      </c>
      <c r="AM229" s="43" t="s">
        <v>549</v>
      </c>
      <c r="AN229" s="25" t="s">
        <v>47</v>
      </c>
      <c r="AO229" s="25" t="s">
        <v>57</v>
      </c>
    </row>
    <row r="230" spans="1:41" ht="76.8" x14ac:dyDescent="0.3">
      <c r="A230" s="43" t="s">
        <v>40</v>
      </c>
      <c r="B230" s="60" t="s">
        <v>41</v>
      </c>
      <c r="C230" s="76" t="s">
        <v>70</v>
      </c>
      <c r="D230" s="76" t="s">
        <v>70</v>
      </c>
      <c r="E230" s="76" t="s">
        <v>70</v>
      </c>
      <c r="F230" s="45" t="s">
        <v>649</v>
      </c>
      <c r="G230" s="43" t="s">
        <v>600</v>
      </c>
      <c r="H230" s="78">
        <v>0.1</v>
      </c>
      <c r="I230" s="232"/>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8"/>
        <v>1</v>
      </c>
      <c r="AI230" s="64">
        <v>44986</v>
      </c>
      <c r="AJ230" s="62">
        <v>45291</v>
      </c>
      <c r="AK230" s="44" t="s">
        <v>601</v>
      </c>
      <c r="AL230" s="44" t="s">
        <v>157</v>
      </c>
      <c r="AM230" s="44" t="s">
        <v>158</v>
      </c>
      <c r="AN230" s="25" t="s">
        <v>159</v>
      </c>
      <c r="AO230" s="25" t="s">
        <v>57</v>
      </c>
    </row>
    <row r="231" spans="1:41" ht="103.5" customHeight="1" x14ac:dyDescent="0.3">
      <c r="A231" s="43" t="s">
        <v>40</v>
      </c>
      <c r="B231" s="60" t="s">
        <v>41</v>
      </c>
      <c r="C231" s="76" t="s">
        <v>70</v>
      </c>
      <c r="D231" s="76" t="s">
        <v>70</v>
      </c>
      <c r="E231" s="76" t="s">
        <v>70</v>
      </c>
      <c r="F231" s="45" t="s">
        <v>651</v>
      </c>
      <c r="G231" s="43" t="s">
        <v>665</v>
      </c>
      <c r="H231" s="78">
        <v>0.1</v>
      </c>
      <c r="I231" s="232"/>
      <c r="J231" s="31"/>
      <c r="K231" s="31"/>
      <c r="L231" s="31"/>
      <c r="M231" s="31"/>
      <c r="N231" s="31"/>
      <c r="O231" s="31"/>
      <c r="P231" s="31"/>
      <c r="Q231" s="31"/>
      <c r="R231" s="31">
        <v>0.5</v>
      </c>
      <c r="S231" s="31"/>
      <c r="T231" s="31"/>
      <c r="U231" s="31"/>
      <c r="V231" s="31"/>
      <c r="W231" s="31"/>
      <c r="X231" s="31"/>
      <c r="Y231" s="31"/>
      <c r="Z231" s="31">
        <v>0.5</v>
      </c>
      <c r="AA231" s="31"/>
      <c r="AB231" s="31"/>
      <c r="AC231" s="31"/>
      <c r="AD231" s="31"/>
      <c r="AE231" s="31"/>
      <c r="AF231" s="31"/>
      <c r="AG231" s="31"/>
      <c r="AH231" s="31">
        <f t="shared" si="18"/>
        <v>1</v>
      </c>
      <c r="AI231" s="64">
        <v>45047</v>
      </c>
      <c r="AJ231" s="62">
        <v>45199</v>
      </c>
      <c r="AK231" s="43" t="s">
        <v>606</v>
      </c>
      <c r="AL231" s="44" t="s">
        <v>55</v>
      </c>
      <c r="AM231" s="44" t="s">
        <v>745</v>
      </c>
      <c r="AN231" s="25" t="s">
        <v>56</v>
      </c>
      <c r="AO231" s="25" t="s">
        <v>57</v>
      </c>
    </row>
    <row r="232" spans="1:41" ht="76.8" x14ac:dyDescent="0.3">
      <c r="A232" s="43" t="s">
        <v>40</v>
      </c>
      <c r="B232" s="60" t="s">
        <v>41</v>
      </c>
      <c r="C232" s="76" t="s">
        <v>70</v>
      </c>
      <c r="D232" s="76" t="s">
        <v>70</v>
      </c>
      <c r="E232" s="76" t="s">
        <v>70</v>
      </c>
      <c r="F232" s="45" t="s">
        <v>651</v>
      </c>
      <c r="G232" s="43" t="s">
        <v>593</v>
      </c>
      <c r="H232" s="33">
        <v>0.1</v>
      </c>
      <c r="I232" s="232"/>
      <c r="J232" s="31"/>
      <c r="K232" s="31"/>
      <c r="L232" s="31"/>
      <c r="M232" s="31"/>
      <c r="N232" s="31"/>
      <c r="O232" s="31"/>
      <c r="P232" s="31">
        <v>1</v>
      </c>
      <c r="Q232" s="31"/>
      <c r="R232" s="31"/>
      <c r="S232" s="31"/>
      <c r="T232" s="31"/>
      <c r="U232" s="31"/>
      <c r="V232" s="31"/>
      <c r="W232" s="31"/>
      <c r="X232" s="31"/>
      <c r="Y232" s="31"/>
      <c r="Z232" s="31"/>
      <c r="AA232" s="31"/>
      <c r="AB232" s="31"/>
      <c r="AC232" s="31"/>
      <c r="AD232" s="31"/>
      <c r="AE232" s="31"/>
      <c r="AF232" s="31"/>
      <c r="AG232" s="31"/>
      <c r="AH232" s="31">
        <f t="shared" si="18"/>
        <v>1</v>
      </c>
      <c r="AI232" s="64">
        <v>45017</v>
      </c>
      <c r="AJ232" s="62">
        <v>45046</v>
      </c>
      <c r="AK232" s="44" t="s">
        <v>594</v>
      </c>
      <c r="AL232" s="43" t="s">
        <v>463</v>
      </c>
      <c r="AM232" s="44" t="s">
        <v>464</v>
      </c>
      <c r="AN232" s="25" t="s">
        <v>465</v>
      </c>
      <c r="AO232" s="25" t="s">
        <v>57</v>
      </c>
    </row>
    <row r="233" spans="1:41" ht="77.25" customHeight="1" x14ac:dyDescent="0.3">
      <c r="A233" s="43" t="s">
        <v>40</v>
      </c>
      <c r="B233" s="60" t="s">
        <v>41</v>
      </c>
      <c r="C233" s="76" t="s">
        <v>70</v>
      </c>
      <c r="D233" s="76" t="s">
        <v>70</v>
      </c>
      <c r="E233" s="76" t="s">
        <v>70</v>
      </c>
      <c r="F233" s="44" t="s">
        <v>642</v>
      </c>
      <c r="G233" s="43" t="s">
        <v>664</v>
      </c>
      <c r="H233" s="31">
        <v>0.05</v>
      </c>
      <c r="I233" s="233" t="e">
        <f>+H233+H234+#REF!+H235+H236+H237-+H238+H239+H240+H241+H242+H243</f>
        <v>#REF!</v>
      </c>
      <c r="J233" s="33"/>
      <c r="K233" s="33"/>
      <c r="L233" s="33"/>
      <c r="M233" s="33"/>
      <c r="N233" s="33">
        <v>0.2</v>
      </c>
      <c r="O233" s="33"/>
      <c r="P233" s="33">
        <v>0.8</v>
      </c>
      <c r="Q233" s="33"/>
      <c r="R233" s="33"/>
      <c r="S233" s="33"/>
      <c r="T233" s="33"/>
      <c r="U233" s="33"/>
      <c r="V233" s="33"/>
      <c r="W233" s="33"/>
      <c r="X233" s="33"/>
      <c r="Y233" s="33"/>
      <c r="Z233" s="33"/>
      <c r="AA233" s="33"/>
      <c r="AB233" s="33"/>
      <c r="AC233" s="33"/>
      <c r="AD233" s="33"/>
      <c r="AE233" s="33"/>
      <c r="AF233" s="33"/>
      <c r="AG233" s="33"/>
      <c r="AH233" s="31">
        <f t="shared" si="18"/>
        <v>1</v>
      </c>
      <c r="AI233" s="64">
        <v>44986</v>
      </c>
      <c r="AJ233" s="62">
        <v>45046</v>
      </c>
      <c r="AK233" s="43" t="s">
        <v>561</v>
      </c>
      <c r="AL233" s="43" t="s">
        <v>157</v>
      </c>
      <c r="AM233" s="43" t="s">
        <v>158</v>
      </c>
      <c r="AN233" s="43" t="s">
        <v>159</v>
      </c>
      <c r="AO233" s="43" t="s">
        <v>57</v>
      </c>
    </row>
    <row r="234" spans="1:41" ht="61.2" x14ac:dyDescent="0.3">
      <c r="A234" s="43" t="s">
        <v>40</v>
      </c>
      <c r="B234" s="60" t="s">
        <v>41</v>
      </c>
      <c r="C234" s="76" t="s">
        <v>70</v>
      </c>
      <c r="D234" s="76" t="s">
        <v>70</v>
      </c>
      <c r="E234" s="76" t="s">
        <v>70</v>
      </c>
      <c r="F234" s="44" t="s">
        <v>642</v>
      </c>
      <c r="G234" s="43" t="s">
        <v>564</v>
      </c>
      <c r="H234" s="31">
        <v>0.2</v>
      </c>
      <c r="I234" s="233"/>
      <c r="J234" s="31">
        <v>1</v>
      </c>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f t="shared" si="18"/>
        <v>1</v>
      </c>
      <c r="AI234" s="64">
        <v>44928</v>
      </c>
      <c r="AJ234" s="62">
        <v>44957</v>
      </c>
      <c r="AK234" s="43" t="s">
        <v>565</v>
      </c>
      <c r="AL234" s="44" t="s">
        <v>55</v>
      </c>
      <c r="AM234" s="25" t="s">
        <v>706</v>
      </c>
      <c r="AN234" s="25" t="s">
        <v>56</v>
      </c>
      <c r="AO234" s="25" t="s">
        <v>57</v>
      </c>
    </row>
    <row r="235" spans="1:41" ht="76.2" x14ac:dyDescent="0.3">
      <c r="A235" s="43" t="s">
        <v>40</v>
      </c>
      <c r="B235" s="60" t="s">
        <v>41</v>
      </c>
      <c r="C235" s="76" t="s">
        <v>70</v>
      </c>
      <c r="D235" s="76" t="s">
        <v>70</v>
      </c>
      <c r="E235" s="76" t="s">
        <v>70</v>
      </c>
      <c r="F235" s="44" t="s">
        <v>643</v>
      </c>
      <c r="G235" s="43" t="s">
        <v>562</v>
      </c>
      <c r="H235" s="31">
        <v>0.05</v>
      </c>
      <c r="I235" s="233"/>
      <c r="J235" s="33"/>
      <c r="K235" s="33"/>
      <c r="L235" s="33"/>
      <c r="M235" s="33"/>
      <c r="N235" s="33">
        <v>0.25</v>
      </c>
      <c r="O235" s="33"/>
      <c r="P235" s="33"/>
      <c r="Q235" s="33"/>
      <c r="R235" s="33"/>
      <c r="S235" s="33"/>
      <c r="T235" s="33">
        <v>0.25</v>
      </c>
      <c r="U235" s="33"/>
      <c r="V235" s="33"/>
      <c r="W235" s="33"/>
      <c r="X235" s="33"/>
      <c r="Y235" s="33"/>
      <c r="Z235" s="33">
        <v>0.25</v>
      </c>
      <c r="AA235" s="33"/>
      <c r="AB235" s="33"/>
      <c r="AC235" s="33"/>
      <c r="AD235" s="33"/>
      <c r="AE235" s="33"/>
      <c r="AF235" s="33">
        <v>0.25</v>
      </c>
      <c r="AG235" s="33"/>
      <c r="AH235" s="31">
        <f t="shared" si="18"/>
        <v>1</v>
      </c>
      <c r="AI235" s="64">
        <v>44986</v>
      </c>
      <c r="AJ235" s="64">
        <v>45291</v>
      </c>
      <c r="AK235" s="43" t="s">
        <v>563</v>
      </c>
      <c r="AL235" s="43" t="s">
        <v>157</v>
      </c>
      <c r="AM235" s="43" t="s">
        <v>158</v>
      </c>
      <c r="AN235" s="43" t="s">
        <v>159</v>
      </c>
      <c r="AO235" s="43" t="s">
        <v>57</v>
      </c>
    </row>
    <row r="236" spans="1:41" ht="76.2" x14ac:dyDescent="0.3">
      <c r="A236" s="43" t="s">
        <v>40</v>
      </c>
      <c r="B236" s="60" t="s">
        <v>41</v>
      </c>
      <c r="C236" s="76" t="s">
        <v>70</v>
      </c>
      <c r="D236" s="76" t="s">
        <v>70</v>
      </c>
      <c r="E236" s="76" t="s">
        <v>70</v>
      </c>
      <c r="F236" s="44" t="s">
        <v>646</v>
      </c>
      <c r="G236" s="43" t="s">
        <v>572</v>
      </c>
      <c r="H236" s="31">
        <v>0.2</v>
      </c>
      <c r="I236" s="233"/>
      <c r="J236" s="31"/>
      <c r="K236" s="31"/>
      <c r="L236" s="31">
        <v>0.1</v>
      </c>
      <c r="M236" s="31"/>
      <c r="N236" s="31">
        <v>0.1</v>
      </c>
      <c r="O236" s="31"/>
      <c r="P236" s="31">
        <v>0.8</v>
      </c>
      <c r="Q236" s="31"/>
      <c r="R236" s="31"/>
      <c r="S236" s="31"/>
      <c r="T236" s="31"/>
      <c r="U236" s="31"/>
      <c r="V236" s="31"/>
      <c r="W236" s="31"/>
      <c r="X236" s="31"/>
      <c r="Y236" s="31"/>
      <c r="Z236" s="31"/>
      <c r="AA236" s="31"/>
      <c r="AB236" s="31"/>
      <c r="AC236" s="31"/>
      <c r="AD236" s="31"/>
      <c r="AE236" s="31"/>
      <c r="AF236" s="31"/>
      <c r="AG236" s="31"/>
      <c r="AH236" s="31">
        <f t="shared" si="18"/>
        <v>1</v>
      </c>
      <c r="AI236" s="64">
        <v>44958</v>
      </c>
      <c r="AJ236" s="62">
        <v>45046</v>
      </c>
      <c r="AK236" s="44" t="s">
        <v>544</v>
      </c>
      <c r="AL236" s="44" t="s">
        <v>157</v>
      </c>
      <c r="AM236" s="44" t="s">
        <v>158</v>
      </c>
      <c r="AN236" s="25" t="s">
        <v>159</v>
      </c>
      <c r="AO236" s="25" t="s">
        <v>57</v>
      </c>
    </row>
    <row r="237" spans="1:41" ht="76.2" x14ac:dyDescent="0.3">
      <c r="A237" s="43" t="s">
        <v>40</v>
      </c>
      <c r="B237" s="60" t="s">
        <v>41</v>
      </c>
      <c r="C237" s="76" t="s">
        <v>70</v>
      </c>
      <c r="D237" s="76" t="s">
        <v>70</v>
      </c>
      <c r="E237" s="76" t="s">
        <v>70</v>
      </c>
      <c r="F237" s="44" t="s">
        <v>646</v>
      </c>
      <c r="G237" s="43" t="s">
        <v>574</v>
      </c>
      <c r="H237" s="31">
        <v>0.05</v>
      </c>
      <c r="I237" s="233"/>
      <c r="J237" s="31"/>
      <c r="K237" s="31"/>
      <c r="L237" s="31"/>
      <c r="M237" s="31"/>
      <c r="N237" s="31">
        <v>0.5</v>
      </c>
      <c r="O237" s="31"/>
      <c r="P237" s="31"/>
      <c r="Q237" s="31"/>
      <c r="R237" s="31"/>
      <c r="S237" s="31"/>
      <c r="T237" s="31"/>
      <c r="U237" s="31"/>
      <c r="V237" s="31"/>
      <c r="W237" s="31"/>
      <c r="X237" s="31">
        <v>0.5</v>
      </c>
      <c r="Y237" s="31"/>
      <c r="Z237" s="31"/>
      <c r="AA237" s="31"/>
      <c r="AB237" s="31"/>
      <c r="AC237" s="31"/>
      <c r="AD237" s="31"/>
      <c r="AE237" s="31"/>
      <c r="AF237" s="31"/>
      <c r="AG237" s="31"/>
      <c r="AH237" s="31">
        <f t="shared" si="18"/>
        <v>1</v>
      </c>
      <c r="AI237" s="64">
        <v>44986</v>
      </c>
      <c r="AJ237" s="62">
        <v>45169</v>
      </c>
      <c r="AK237" s="44" t="s">
        <v>575</v>
      </c>
      <c r="AL237" s="44" t="s">
        <v>55</v>
      </c>
      <c r="AM237" s="25" t="s">
        <v>745</v>
      </c>
      <c r="AN237" s="25" t="s">
        <v>56</v>
      </c>
      <c r="AO237" s="25" t="s">
        <v>57</v>
      </c>
    </row>
    <row r="238" spans="1:41" ht="76.2" x14ac:dyDescent="0.3">
      <c r="A238" s="43" t="s">
        <v>40</v>
      </c>
      <c r="B238" s="60" t="s">
        <v>41</v>
      </c>
      <c r="C238" s="76" t="s">
        <v>70</v>
      </c>
      <c r="D238" s="76" t="s">
        <v>70</v>
      </c>
      <c r="E238" s="76" t="s">
        <v>70</v>
      </c>
      <c r="F238" s="44" t="s">
        <v>641</v>
      </c>
      <c r="G238" s="43" t="s">
        <v>576</v>
      </c>
      <c r="H238" s="31">
        <v>0.05</v>
      </c>
      <c r="I238" s="233"/>
      <c r="J238" s="31">
        <v>0.08</v>
      </c>
      <c r="K238" s="31"/>
      <c r="L238" s="31">
        <v>0.08</v>
      </c>
      <c r="M238" s="31"/>
      <c r="N238" s="31">
        <v>0.08</v>
      </c>
      <c r="O238" s="31"/>
      <c r="P238" s="31">
        <v>0.1</v>
      </c>
      <c r="Q238" s="31"/>
      <c r="R238" s="31">
        <v>0.08</v>
      </c>
      <c r="S238" s="31"/>
      <c r="T238" s="31">
        <v>0.08</v>
      </c>
      <c r="U238" s="31"/>
      <c r="V238" s="31">
        <v>0.08</v>
      </c>
      <c r="W238" s="31"/>
      <c r="X238" s="31">
        <v>0.1</v>
      </c>
      <c r="Y238" s="31"/>
      <c r="Z238" s="31">
        <v>0.08</v>
      </c>
      <c r="AA238" s="31"/>
      <c r="AB238" s="31">
        <v>0.08</v>
      </c>
      <c r="AC238" s="31"/>
      <c r="AD238" s="31">
        <v>0.08</v>
      </c>
      <c r="AE238" s="31"/>
      <c r="AF238" s="31">
        <v>0.08</v>
      </c>
      <c r="AG238" s="31"/>
      <c r="AH238" s="31">
        <f t="shared" si="18"/>
        <v>0.99999999999999978</v>
      </c>
      <c r="AI238" s="64">
        <v>44928</v>
      </c>
      <c r="AJ238" s="62">
        <v>45291</v>
      </c>
      <c r="AK238" s="44" t="s">
        <v>577</v>
      </c>
      <c r="AL238" s="44" t="s">
        <v>699</v>
      </c>
      <c r="AM238" s="44" t="s">
        <v>715</v>
      </c>
      <c r="AN238" s="25" t="s">
        <v>714</v>
      </c>
      <c r="AO238" s="25" t="s">
        <v>57</v>
      </c>
    </row>
    <row r="239" spans="1:41" ht="76.2" x14ac:dyDescent="0.3">
      <c r="A239" s="43" t="s">
        <v>40</v>
      </c>
      <c r="B239" s="60" t="s">
        <v>41</v>
      </c>
      <c r="C239" s="76" t="s">
        <v>70</v>
      </c>
      <c r="D239" s="76" t="s">
        <v>70</v>
      </c>
      <c r="E239" s="76" t="s">
        <v>70</v>
      </c>
      <c r="F239" s="44" t="s">
        <v>641</v>
      </c>
      <c r="G239" s="43" t="s">
        <v>578</v>
      </c>
      <c r="H239" s="31">
        <v>0.1</v>
      </c>
      <c r="I239" s="233"/>
      <c r="J239" s="31"/>
      <c r="K239" s="31"/>
      <c r="L239" s="31"/>
      <c r="M239" s="31"/>
      <c r="N239" s="31"/>
      <c r="O239" s="31"/>
      <c r="P239" s="31"/>
      <c r="Q239" s="31"/>
      <c r="R239" s="31">
        <v>1</v>
      </c>
      <c r="S239" s="31"/>
      <c r="T239" s="31"/>
      <c r="U239" s="31"/>
      <c r="V239" s="31"/>
      <c r="W239" s="31"/>
      <c r="X239" s="31"/>
      <c r="Y239" s="31"/>
      <c r="Z239" s="31"/>
      <c r="AA239" s="31"/>
      <c r="AB239" s="31"/>
      <c r="AC239" s="31"/>
      <c r="AD239" s="31"/>
      <c r="AE239" s="31"/>
      <c r="AF239" s="31"/>
      <c r="AG239" s="31"/>
      <c r="AH239" s="31">
        <f t="shared" si="18"/>
        <v>1</v>
      </c>
      <c r="AI239" s="64">
        <v>45047</v>
      </c>
      <c r="AJ239" s="62">
        <v>45077</v>
      </c>
      <c r="AK239" s="44" t="s">
        <v>579</v>
      </c>
      <c r="AL239" s="44" t="s">
        <v>55</v>
      </c>
      <c r="AM239" s="25" t="s">
        <v>745</v>
      </c>
      <c r="AN239" s="25" t="s">
        <v>56</v>
      </c>
      <c r="AO239" s="25" t="s">
        <v>57</v>
      </c>
    </row>
    <row r="240" spans="1:41" ht="76.2" x14ac:dyDescent="0.3">
      <c r="A240" s="43" t="s">
        <v>40</v>
      </c>
      <c r="B240" s="60" t="s">
        <v>41</v>
      </c>
      <c r="C240" s="76" t="s">
        <v>70</v>
      </c>
      <c r="D240" s="76" t="s">
        <v>70</v>
      </c>
      <c r="E240" s="76" t="s">
        <v>70</v>
      </c>
      <c r="F240" s="44" t="s">
        <v>641</v>
      </c>
      <c r="G240" s="43" t="s">
        <v>559</v>
      </c>
      <c r="H240" s="31">
        <v>0.1</v>
      </c>
      <c r="I240" s="233"/>
      <c r="J240" s="60"/>
      <c r="K240" s="60"/>
      <c r="L240" s="63">
        <v>0.2</v>
      </c>
      <c r="M240" s="60"/>
      <c r="N240" s="33">
        <v>0.8</v>
      </c>
      <c r="O240" s="60"/>
      <c r="P240" s="33"/>
      <c r="Q240" s="60"/>
      <c r="R240" s="33"/>
      <c r="S240" s="60"/>
      <c r="T240" s="33"/>
      <c r="U240" s="60"/>
      <c r="V240" s="60"/>
      <c r="W240" s="60"/>
      <c r="X240" s="60"/>
      <c r="Y240" s="60"/>
      <c r="Z240" s="60"/>
      <c r="AA240" s="60"/>
      <c r="AB240" s="60"/>
      <c r="AC240" s="60"/>
      <c r="AD240" s="33"/>
      <c r="AE240" s="60"/>
      <c r="AF240" s="33"/>
      <c r="AG240" s="60"/>
      <c r="AH240" s="31">
        <f t="shared" si="18"/>
        <v>1</v>
      </c>
      <c r="AI240" s="64">
        <v>44958</v>
      </c>
      <c r="AJ240" s="64">
        <v>45015</v>
      </c>
      <c r="AK240" s="43" t="s">
        <v>560</v>
      </c>
      <c r="AL240" s="43" t="s">
        <v>157</v>
      </c>
      <c r="AM240" s="43" t="s">
        <v>158</v>
      </c>
      <c r="AN240" s="43" t="s">
        <v>159</v>
      </c>
      <c r="AO240" s="43" t="s">
        <v>57</v>
      </c>
    </row>
    <row r="241" spans="1:41" s="28" customFormat="1" ht="75" customHeight="1" x14ac:dyDescent="0.3">
      <c r="A241" s="43" t="s">
        <v>40</v>
      </c>
      <c r="B241" s="60" t="s">
        <v>41</v>
      </c>
      <c r="C241" s="76" t="s">
        <v>70</v>
      </c>
      <c r="D241" s="76" t="s">
        <v>70</v>
      </c>
      <c r="E241" s="76" t="s">
        <v>70</v>
      </c>
      <c r="F241" s="44" t="s">
        <v>641</v>
      </c>
      <c r="G241" s="43" t="s">
        <v>621</v>
      </c>
      <c r="H241" s="31">
        <v>0.1</v>
      </c>
      <c r="I241" s="233"/>
      <c r="J241" s="43"/>
      <c r="K241" s="43"/>
      <c r="L241" s="43"/>
      <c r="M241" s="43"/>
      <c r="N241" s="57">
        <v>0.25</v>
      </c>
      <c r="O241" s="43"/>
      <c r="P241" s="43"/>
      <c r="Q241" s="43"/>
      <c r="R241" s="43"/>
      <c r="S241" s="43"/>
      <c r="T241" s="57">
        <v>0.25</v>
      </c>
      <c r="U241" s="43"/>
      <c r="V241" s="43"/>
      <c r="W241" s="43"/>
      <c r="X241" s="43"/>
      <c r="Y241" s="43"/>
      <c r="Z241" s="57">
        <v>0.25</v>
      </c>
      <c r="AA241" s="43"/>
      <c r="AB241" s="43"/>
      <c r="AC241" s="43"/>
      <c r="AD241" s="43"/>
      <c r="AE241" s="43"/>
      <c r="AF241" s="57">
        <v>0.25</v>
      </c>
      <c r="AG241" s="43"/>
      <c r="AH241" s="31">
        <f t="shared" si="18"/>
        <v>1</v>
      </c>
      <c r="AI241" s="64">
        <v>44986</v>
      </c>
      <c r="AJ241" s="64">
        <v>45291</v>
      </c>
      <c r="AK241" s="43" t="s">
        <v>102</v>
      </c>
      <c r="AL241" s="43" t="s">
        <v>703</v>
      </c>
      <c r="AM241" s="43" t="s">
        <v>549</v>
      </c>
      <c r="AN241" s="25" t="s">
        <v>47</v>
      </c>
      <c r="AO241" s="25" t="s">
        <v>57</v>
      </c>
    </row>
    <row r="242" spans="1:41" s="28" customFormat="1" ht="61.2" x14ac:dyDescent="0.3">
      <c r="A242" s="43" t="s">
        <v>40</v>
      </c>
      <c r="B242" s="60" t="s">
        <v>41</v>
      </c>
      <c r="C242" s="76" t="s">
        <v>70</v>
      </c>
      <c r="D242" s="76" t="s">
        <v>70</v>
      </c>
      <c r="E242" s="76" t="s">
        <v>70</v>
      </c>
      <c r="F242" s="44" t="s">
        <v>678</v>
      </c>
      <c r="G242" s="43" t="s">
        <v>679</v>
      </c>
      <c r="H242" s="31">
        <v>0.05</v>
      </c>
      <c r="I242" s="233"/>
      <c r="J242" s="43"/>
      <c r="K242" s="43"/>
      <c r="L242" s="43"/>
      <c r="M242" s="43"/>
      <c r="N242" s="57">
        <v>0.25</v>
      </c>
      <c r="O242" s="43"/>
      <c r="P242" s="43"/>
      <c r="Q242" s="43"/>
      <c r="R242" s="43"/>
      <c r="S242" s="43"/>
      <c r="T242" s="57">
        <v>0.25</v>
      </c>
      <c r="U242" s="43"/>
      <c r="V242" s="43"/>
      <c r="W242" s="43"/>
      <c r="X242" s="43"/>
      <c r="Y242" s="43"/>
      <c r="Z242" s="57">
        <v>0.25</v>
      </c>
      <c r="AA242" s="43"/>
      <c r="AB242" s="43"/>
      <c r="AC242" s="43"/>
      <c r="AD242" s="43"/>
      <c r="AE242" s="43"/>
      <c r="AF242" s="57">
        <v>0.25</v>
      </c>
      <c r="AG242" s="43"/>
      <c r="AH242" s="31">
        <f t="shared" ref="AH242" si="19">+J242+L242+N242+P242+R242+T242+V242+X242+Z242+AB242+AD242+AF242</f>
        <v>1</v>
      </c>
      <c r="AI242" s="64">
        <v>44986</v>
      </c>
      <c r="AJ242" s="64">
        <v>45291</v>
      </c>
      <c r="AK242" s="43" t="s">
        <v>728</v>
      </c>
      <c r="AL242" s="43" t="s">
        <v>157</v>
      </c>
      <c r="AM242" s="43" t="s">
        <v>158</v>
      </c>
      <c r="AN242" s="43" t="s">
        <v>159</v>
      </c>
      <c r="AO242" s="43" t="s">
        <v>57</v>
      </c>
    </row>
    <row r="243" spans="1:41" ht="90" x14ac:dyDescent="0.3">
      <c r="A243" s="43" t="s">
        <v>40</v>
      </c>
      <c r="B243" s="60" t="s">
        <v>41</v>
      </c>
      <c r="C243" s="76" t="s">
        <v>70</v>
      </c>
      <c r="D243" s="76" t="s">
        <v>70</v>
      </c>
      <c r="E243" s="76" t="s">
        <v>70</v>
      </c>
      <c r="F243" s="44" t="s">
        <v>645</v>
      </c>
      <c r="G243" s="43" t="s">
        <v>570</v>
      </c>
      <c r="H243" s="31">
        <v>0.05</v>
      </c>
      <c r="I243" s="233"/>
      <c r="J243" s="31"/>
      <c r="K243" s="31"/>
      <c r="L243" s="31"/>
      <c r="M243" s="31"/>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ref="AH243:AH249" si="20">+J243+L243+N243+P243+R243+T243+V243+X243+Z243+AB243+AD243+AF243</f>
        <v>1</v>
      </c>
      <c r="AI243" s="64">
        <v>44986</v>
      </c>
      <c r="AJ243" s="64">
        <v>45291</v>
      </c>
      <c r="AK243" s="44" t="s">
        <v>571</v>
      </c>
      <c r="AL243" s="44" t="s">
        <v>55</v>
      </c>
      <c r="AM243" s="25" t="s">
        <v>525</v>
      </c>
      <c r="AN243" s="25" t="s">
        <v>57</v>
      </c>
      <c r="AO243" s="25" t="s">
        <v>57</v>
      </c>
    </row>
    <row r="244" spans="1:41" ht="91.2" x14ac:dyDescent="0.3">
      <c r="A244" s="43" t="s">
        <v>40</v>
      </c>
      <c r="B244" s="60" t="s">
        <v>41</v>
      </c>
      <c r="C244" s="76" t="s">
        <v>70</v>
      </c>
      <c r="D244" s="76" t="s">
        <v>70</v>
      </c>
      <c r="E244" s="76" t="s">
        <v>70</v>
      </c>
      <c r="F244" s="44" t="s">
        <v>644</v>
      </c>
      <c r="G244" s="43" t="s">
        <v>568</v>
      </c>
      <c r="H244" s="31">
        <v>0.05</v>
      </c>
      <c r="I244" s="201">
        <f>+H244+H245+H246+H247+H248+H249+H250+H251+H252+H253+H254+H255+H256+H257+H258+H259+H260+H261</f>
        <v>1.0000000000000004</v>
      </c>
      <c r="J244" s="31"/>
      <c r="K244" s="31"/>
      <c r="L244" s="31">
        <v>0.2</v>
      </c>
      <c r="M244" s="31"/>
      <c r="N244" s="31">
        <v>0.3</v>
      </c>
      <c r="O244" s="31"/>
      <c r="P244" s="31">
        <v>0.3</v>
      </c>
      <c r="Q244" s="31"/>
      <c r="R244" s="31">
        <v>0.2</v>
      </c>
      <c r="S244" s="31"/>
      <c r="T244" s="31"/>
      <c r="U244" s="31"/>
      <c r="V244" s="31"/>
      <c r="W244" s="31"/>
      <c r="X244" s="31"/>
      <c r="Y244" s="31"/>
      <c r="Z244" s="31"/>
      <c r="AA244" s="31"/>
      <c r="AB244" s="31"/>
      <c r="AC244" s="31"/>
      <c r="AD244" s="31"/>
      <c r="AE244" s="31"/>
      <c r="AF244" s="31"/>
      <c r="AG244" s="31"/>
      <c r="AH244" s="31">
        <f t="shared" si="20"/>
        <v>1</v>
      </c>
      <c r="AI244" s="64">
        <v>44958</v>
      </c>
      <c r="AJ244" s="62">
        <v>45077</v>
      </c>
      <c r="AK244" s="44" t="s">
        <v>569</v>
      </c>
      <c r="AL244" s="44" t="s">
        <v>45</v>
      </c>
      <c r="AM244" s="43" t="s">
        <v>549</v>
      </c>
      <c r="AN244" s="25" t="s">
        <v>47</v>
      </c>
      <c r="AO244" s="25" t="s">
        <v>57</v>
      </c>
    </row>
    <row r="245" spans="1:41" s="28" customFormat="1" ht="105" customHeight="1" x14ac:dyDescent="0.3">
      <c r="A245" s="43" t="s">
        <v>40</v>
      </c>
      <c r="B245" s="60" t="s">
        <v>41</v>
      </c>
      <c r="C245" s="76" t="s">
        <v>70</v>
      </c>
      <c r="D245" s="76" t="s">
        <v>70</v>
      </c>
      <c r="E245" s="76" t="s">
        <v>70</v>
      </c>
      <c r="F245" s="44" t="s">
        <v>644</v>
      </c>
      <c r="G245" s="43" t="s">
        <v>585</v>
      </c>
      <c r="H245" s="31">
        <v>0.05</v>
      </c>
      <c r="I245" s="202"/>
      <c r="J245" s="60"/>
      <c r="K245" s="60"/>
      <c r="L245" s="60"/>
      <c r="M245" s="60"/>
      <c r="N245" s="63">
        <v>0.33</v>
      </c>
      <c r="O245" s="60"/>
      <c r="P245" s="63">
        <v>0.33</v>
      </c>
      <c r="Q245" s="60"/>
      <c r="R245" s="63">
        <v>0.34</v>
      </c>
      <c r="S245" s="60"/>
      <c r="T245" s="60"/>
      <c r="U245" s="60"/>
      <c r="V245" s="60"/>
      <c r="W245" s="60"/>
      <c r="X245" s="60"/>
      <c r="Y245" s="60"/>
      <c r="Z245" s="60"/>
      <c r="AA245" s="60"/>
      <c r="AB245" s="60"/>
      <c r="AC245" s="60"/>
      <c r="AD245" s="60"/>
      <c r="AE245" s="60"/>
      <c r="AF245" s="60"/>
      <c r="AG245" s="60"/>
      <c r="AH245" s="31">
        <f t="shared" si="20"/>
        <v>1</v>
      </c>
      <c r="AI245" s="64">
        <v>44986</v>
      </c>
      <c r="AJ245" s="64">
        <v>45077</v>
      </c>
      <c r="AK245" s="43" t="s">
        <v>586</v>
      </c>
      <c r="AL245" s="43" t="s">
        <v>703</v>
      </c>
      <c r="AM245" s="43" t="s">
        <v>549</v>
      </c>
      <c r="AN245" s="25" t="s">
        <v>47</v>
      </c>
      <c r="AO245" s="25" t="s">
        <v>57</v>
      </c>
    </row>
    <row r="246" spans="1:41" s="28" customFormat="1" ht="93.6" customHeight="1" x14ac:dyDescent="0.3">
      <c r="A246" s="43" t="s">
        <v>40</v>
      </c>
      <c r="B246" s="60" t="s">
        <v>41</v>
      </c>
      <c r="C246" s="76" t="s">
        <v>70</v>
      </c>
      <c r="D246" s="76" t="s">
        <v>70</v>
      </c>
      <c r="E246" s="76" t="s">
        <v>70</v>
      </c>
      <c r="F246" s="44" t="s">
        <v>639</v>
      </c>
      <c r="G246" s="43" t="s">
        <v>587</v>
      </c>
      <c r="H246" s="31">
        <v>0.05</v>
      </c>
      <c r="I246" s="202"/>
      <c r="J246" s="63">
        <v>0.1</v>
      </c>
      <c r="K246" s="60"/>
      <c r="L246" s="63">
        <v>0.1</v>
      </c>
      <c r="M246" s="60"/>
      <c r="N246" s="63">
        <v>0.1</v>
      </c>
      <c r="O246" s="60"/>
      <c r="P246" s="63">
        <v>0.1</v>
      </c>
      <c r="Q246" s="60"/>
      <c r="R246" s="63">
        <v>0.1</v>
      </c>
      <c r="S246" s="60"/>
      <c r="T246" s="63">
        <v>0.1</v>
      </c>
      <c r="U246" s="60"/>
      <c r="V246" s="63">
        <v>0.1</v>
      </c>
      <c r="W246" s="60"/>
      <c r="X246" s="63">
        <v>0.1</v>
      </c>
      <c r="Y246" s="60"/>
      <c r="Z246" s="63">
        <v>0.2</v>
      </c>
      <c r="AA246" s="60"/>
      <c r="AB246" s="60"/>
      <c r="AC246" s="60"/>
      <c r="AD246" s="60"/>
      <c r="AE246" s="60"/>
      <c r="AF246" s="60"/>
      <c r="AG246" s="60"/>
      <c r="AH246" s="31">
        <f t="shared" si="20"/>
        <v>1</v>
      </c>
      <c r="AI246" s="64">
        <v>44927</v>
      </c>
      <c r="AJ246" s="64">
        <v>45199</v>
      </c>
      <c r="AK246" s="43" t="s">
        <v>588</v>
      </c>
      <c r="AL246" s="43" t="s">
        <v>703</v>
      </c>
      <c r="AM246" s="43" t="s">
        <v>549</v>
      </c>
      <c r="AN246" s="25" t="s">
        <v>47</v>
      </c>
      <c r="AO246" s="25" t="s">
        <v>57</v>
      </c>
    </row>
    <row r="247" spans="1:41" s="28" customFormat="1" ht="110.1" customHeight="1" x14ac:dyDescent="0.3">
      <c r="A247" s="43" t="s">
        <v>40</v>
      </c>
      <c r="B247" s="60" t="s">
        <v>41</v>
      </c>
      <c r="C247" s="76" t="s">
        <v>70</v>
      </c>
      <c r="D247" s="76" t="s">
        <v>70</v>
      </c>
      <c r="E247" s="76" t="s">
        <v>70</v>
      </c>
      <c r="F247" s="44" t="s">
        <v>639</v>
      </c>
      <c r="G247" s="43" t="s">
        <v>548</v>
      </c>
      <c r="H247" s="31">
        <v>0.05</v>
      </c>
      <c r="I247" s="202"/>
      <c r="J247" s="60"/>
      <c r="K247" s="60"/>
      <c r="L247" s="60"/>
      <c r="M247" s="60"/>
      <c r="N247" s="60"/>
      <c r="O247" s="60"/>
      <c r="P247" s="63"/>
      <c r="Q247" s="60"/>
      <c r="R247" s="63"/>
      <c r="S247" s="60"/>
      <c r="T247" s="63">
        <v>1</v>
      </c>
      <c r="U247" s="60"/>
      <c r="V247" s="60"/>
      <c r="W247" s="60"/>
      <c r="X247" s="60"/>
      <c r="Y247" s="60"/>
      <c r="Z247" s="60"/>
      <c r="AA247" s="60"/>
      <c r="AB247" s="60"/>
      <c r="AC247" s="60"/>
      <c r="AD247" s="60"/>
      <c r="AE247" s="60"/>
      <c r="AF247" s="60"/>
      <c r="AG247" s="60"/>
      <c r="AH247" s="31">
        <f t="shared" si="20"/>
        <v>1</v>
      </c>
      <c r="AI247" s="64">
        <v>45078</v>
      </c>
      <c r="AJ247" s="64">
        <v>45107</v>
      </c>
      <c r="AK247" s="43" t="s">
        <v>102</v>
      </c>
      <c r="AL247" s="43" t="s">
        <v>703</v>
      </c>
      <c r="AM247" s="43" t="s">
        <v>549</v>
      </c>
      <c r="AN247" s="25" t="s">
        <v>47</v>
      </c>
      <c r="AO247" s="25" t="s">
        <v>57</v>
      </c>
    </row>
    <row r="248" spans="1:41" s="28" customFormat="1" ht="76.2" x14ac:dyDescent="0.3">
      <c r="A248" s="43" t="s">
        <v>40</v>
      </c>
      <c r="B248" s="60" t="s">
        <v>41</v>
      </c>
      <c r="C248" s="76" t="s">
        <v>70</v>
      </c>
      <c r="D248" s="76" t="s">
        <v>70</v>
      </c>
      <c r="E248" s="76" t="s">
        <v>70</v>
      </c>
      <c r="F248" s="44" t="s">
        <v>639</v>
      </c>
      <c r="G248" s="43" t="s">
        <v>550</v>
      </c>
      <c r="H248" s="31">
        <v>0.05</v>
      </c>
      <c r="I248" s="202"/>
      <c r="J248" s="60"/>
      <c r="K248" s="60"/>
      <c r="L248" s="60"/>
      <c r="M248" s="60"/>
      <c r="N248" s="60"/>
      <c r="O248" s="60"/>
      <c r="P248" s="63">
        <v>0.5</v>
      </c>
      <c r="Q248" s="60"/>
      <c r="R248" s="60"/>
      <c r="S248" s="60"/>
      <c r="T248" s="60"/>
      <c r="U248" s="60"/>
      <c r="V248" s="60"/>
      <c r="W248" s="60"/>
      <c r="X248" s="60"/>
      <c r="Y248" s="60"/>
      <c r="Z248" s="63">
        <v>0.5</v>
      </c>
      <c r="AA248" s="60"/>
      <c r="AB248" s="63"/>
      <c r="AC248" s="60"/>
      <c r="AD248" s="60"/>
      <c r="AE248" s="60"/>
      <c r="AF248" s="60"/>
      <c r="AG248" s="60"/>
      <c r="AH248" s="31">
        <f t="shared" si="20"/>
        <v>1</v>
      </c>
      <c r="AI248" s="64">
        <v>45017</v>
      </c>
      <c r="AJ248" s="64">
        <v>45199</v>
      </c>
      <c r="AK248" s="43" t="s">
        <v>551</v>
      </c>
      <c r="AL248" s="43" t="s">
        <v>703</v>
      </c>
      <c r="AM248" s="43" t="s">
        <v>549</v>
      </c>
      <c r="AN248" s="25" t="s">
        <v>47</v>
      </c>
      <c r="AO248" s="25" t="s">
        <v>57</v>
      </c>
    </row>
    <row r="249" spans="1:41" s="28" customFormat="1" ht="76.2" x14ac:dyDescent="0.3">
      <c r="A249" s="43" t="s">
        <v>40</v>
      </c>
      <c r="B249" s="60" t="s">
        <v>41</v>
      </c>
      <c r="C249" s="76" t="s">
        <v>70</v>
      </c>
      <c r="D249" s="76" t="s">
        <v>70</v>
      </c>
      <c r="E249" s="76" t="s">
        <v>70</v>
      </c>
      <c r="F249" s="44" t="s">
        <v>639</v>
      </c>
      <c r="G249" s="43" t="s">
        <v>552</v>
      </c>
      <c r="H249" s="31">
        <v>0.05</v>
      </c>
      <c r="I249" s="202"/>
      <c r="J249" s="60"/>
      <c r="K249" s="60"/>
      <c r="L249" s="60"/>
      <c r="M249" s="60"/>
      <c r="N249" s="63">
        <v>0.25</v>
      </c>
      <c r="O249" s="60"/>
      <c r="P249" s="60"/>
      <c r="Q249" s="60"/>
      <c r="R249" s="60"/>
      <c r="S249" s="60"/>
      <c r="T249" s="63">
        <v>0.25</v>
      </c>
      <c r="U249" s="60"/>
      <c r="V249" s="60"/>
      <c r="W249" s="60"/>
      <c r="X249" s="60"/>
      <c r="Y249" s="60"/>
      <c r="Z249" s="63">
        <v>0.25</v>
      </c>
      <c r="AA249" s="60"/>
      <c r="AB249" s="60"/>
      <c r="AC249" s="60"/>
      <c r="AD249" s="60"/>
      <c r="AE249" s="60"/>
      <c r="AF249" s="63">
        <v>0.25</v>
      </c>
      <c r="AG249" s="60"/>
      <c r="AH249" s="31">
        <f t="shared" si="20"/>
        <v>1</v>
      </c>
      <c r="AI249" s="64">
        <v>44986</v>
      </c>
      <c r="AJ249" s="64">
        <v>45291</v>
      </c>
      <c r="AK249" s="43" t="s">
        <v>553</v>
      </c>
      <c r="AL249" s="43" t="s">
        <v>703</v>
      </c>
      <c r="AM249" s="43" t="s">
        <v>549</v>
      </c>
      <c r="AN249" s="25" t="s">
        <v>47</v>
      </c>
      <c r="AO249" s="25" t="s">
        <v>57</v>
      </c>
    </row>
    <row r="250" spans="1:41" s="28" customFormat="1" ht="88.5" customHeight="1" x14ac:dyDescent="0.3">
      <c r="A250" s="43" t="s">
        <v>40</v>
      </c>
      <c r="B250" s="60" t="s">
        <v>41</v>
      </c>
      <c r="C250" s="50" t="s">
        <v>70</v>
      </c>
      <c r="D250" s="50" t="s">
        <v>70</v>
      </c>
      <c r="E250" s="50" t="s">
        <v>70</v>
      </c>
      <c r="F250" s="44" t="s">
        <v>639</v>
      </c>
      <c r="G250" s="43" t="s">
        <v>622</v>
      </c>
      <c r="H250" s="31">
        <v>0.1</v>
      </c>
      <c r="I250" s="202"/>
      <c r="J250" s="43"/>
      <c r="K250" s="43"/>
      <c r="L250" s="43"/>
      <c r="M250" s="43"/>
      <c r="N250" s="43"/>
      <c r="O250" s="43"/>
      <c r="P250" s="43"/>
      <c r="Q250" s="43"/>
      <c r="R250" s="57">
        <v>0.2</v>
      </c>
      <c r="S250" s="43"/>
      <c r="T250" s="57">
        <v>0.2</v>
      </c>
      <c r="U250" s="43"/>
      <c r="V250" s="57">
        <v>0.2</v>
      </c>
      <c r="W250" s="43"/>
      <c r="X250" s="57">
        <v>0.2</v>
      </c>
      <c r="Y250" s="43"/>
      <c r="Z250" s="57">
        <v>0.2</v>
      </c>
      <c r="AA250" s="43"/>
      <c r="AB250" s="43"/>
      <c r="AC250" s="43"/>
      <c r="AD250" s="43"/>
      <c r="AE250" s="43"/>
      <c r="AF250" s="43"/>
      <c r="AG250" s="43"/>
      <c r="AH250" s="26">
        <f t="shared" ref="AH250" si="21">+J250+L250+N250+P250+R250+T250+V250+X250+Z250+AB250+AD250+AF250</f>
        <v>1</v>
      </c>
      <c r="AI250" s="49">
        <v>45047</v>
      </c>
      <c r="AJ250" s="49">
        <v>45199</v>
      </c>
      <c r="AK250" s="43" t="s">
        <v>623</v>
      </c>
      <c r="AL250" s="43" t="s">
        <v>703</v>
      </c>
      <c r="AM250" s="43" t="s">
        <v>549</v>
      </c>
      <c r="AN250" s="25" t="s">
        <v>47</v>
      </c>
      <c r="AO250" s="25" t="s">
        <v>57</v>
      </c>
    </row>
    <row r="251" spans="1:41" ht="76.2" x14ac:dyDescent="0.3">
      <c r="A251" s="43" t="s">
        <v>40</v>
      </c>
      <c r="B251" s="60" t="s">
        <v>41</v>
      </c>
      <c r="C251" s="47" t="s">
        <v>70</v>
      </c>
      <c r="D251" s="47" t="s">
        <v>70</v>
      </c>
      <c r="E251" s="47" t="s">
        <v>70</v>
      </c>
      <c r="F251" s="44" t="s">
        <v>639</v>
      </c>
      <c r="G251" s="47" t="s">
        <v>632</v>
      </c>
      <c r="H251" s="31">
        <v>0.1</v>
      </c>
      <c r="I251" s="202"/>
      <c r="J251" s="47" t="s">
        <v>127</v>
      </c>
      <c r="K251" s="47" t="s">
        <v>127</v>
      </c>
      <c r="L251" s="58">
        <v>0.2</v>
      </c>
      <c r="M251" s="47" t="s">
        <v>127</v>
      </c>
      <c r="N251" s="58">
        <v>0.2</v>
      </c>
      <c r="O251" s="47" t="s">
        <v>127</v>
      </c>
      <c r="P251" s="58">
        <v>0.2</v>
      </c>
      <c r="Q251" s="47" t="s">
        <v>127</v>
      </c>
      <c r="R251" s="58">
        <v>0.2</v>
      </c>
      <c r="S251" s="47" t="s">
        <v>127</v>
      </c>
      <c r="T251" s="58">
        <v>0.2</v>
      </c>
      <c r="U251" s="47" t="s">
        <v>127</v>
      </c>
      <c r="V251" s="47" t="s">
        <v>127</v>
      </c>
      <c r="W251" s="47" t="s">
        <v>127</v>
      </c>
      <c r="X251" s="47" t="s">
        <v>127</v>
      </c>
      <c r="Y251" s="47" t="s">
        <v>127</v>
      </c>
      <c r="Z251" s="47" t="s">
        <v>127</v>
      </c>
      <c r="AA251" s="47" t="s">
        <v>127</v>
      </c>
      <c r="AB251" s="47" t="s">
        <v>127</v>
      </c>
      <c r="AC251" s="47" t="s">
        <v>127</v>
      </c>
      <c r="AD251" s="47" t="s">
        <v>127</v>
      </c>
      <c r="AE251" s="47" t="s">
        <v>127</v>
      </c>
      <c r="AF251" s="47" t="s">
        <v>127</v>
      </c>
      <c r="AG251" s="47" t="s">
        <v>127</v>
      </c>
      <c r="AH251" s="58">
        <v>1</v>
      </c>
      <c r="AI251" s="59">
        <v>44958</v>
      </c>
      <c r="AJ251" s="59">
        <v>45107</v>
      </c>
      <c r="AK251" s="47" t="s">
        <v>633</v>
      </c>
      <c r="AL251" s="43" t="s">
        <v>703</v>
      </c>
      <c r="AM251" s="43" t="s">
        <v>549</v>
      </c>
      <c r="AN251" s="47" t="s">
        <v>47</v>
      </c>
      <c r="AO251" s="47" t="s">
        <v>57</v>
      </c>
    </row>
    <row r="252" spans="1:41" s="28" customFormat="1" ht="103.5" customHeight="1" x14ac:dyDescent="0.3">
      <c r="A252" s="43" t="s">
        <v>40</v>
      </c>
      <c r="B252" s="60" t="s">
        <v>41</v>
      </c>
      <c r="C252" s="76" t="s">
        <v>70</v>
      </c>
      <c r="D252" s="76" t="s">
        <v>70</v>
      </c>
      <c r="E252" s="76" t="s">
        <v>70</v>
      </c>
      <c r="F252" s="44" t="s">
        <v>650</v>
      </c>
      <c r="G252" s="43" t="s">
        <v>591</v>
      </c>
      <c r="H252" s="33">
        <v>0.04</v>
      </c>
      <c r="I252" s="202"/>
      <c r="J252" s="60"/>
      <c r="K252" s="60"/>
      <c r="L252" s="60"/>
      <c r="M252" s="60"/>
      <c r="N252" s="63">
        <v>0.1</v>
      </c>
      <c r="O252" s="60"/>
      <c r="P252" s="63">
        <v>0.2</v>
      </c>
      <c r="Q252" s="60"/>
      <c r="R252" s="63">
        <v>0.2</v>
      </c>
      <c r="S252" s="60"/>
      <c r="T252" s="63">
        <v>0.2</v>
      </c>
      <c r="U252" s="60"/>
      <c r="V252" s="63">
        <v>0.1</v>
      </c>
      <c r="W252" s="60"/>
      <c r="X252" s="63">
        <v>0.2</v>
      </c>
      <c r="Y252" s="60"/>
      <c r="Z252" s="60"/>
      <c r="AA252" s="60"/>
      <c r="AB252" s="60"/>
      <c r="AC252" s="60"/>
      <c r="AD252" s="60"/>
      <c r="AE252" s="60"/>
      <c r="AF252" s="60"/>
      <c r="AG252" s="60"/>
      <c r="AH252" s="31">
        <f t="shared" ref="AH252:AH257" si="22">+J252+L252+N252+P252+R252+T252+V252+X252+Z252+AB252+AD252+AF252</f>
        <v>1</v>
      </c>
      <c r="AI252" s="64">
        <v>44986</v>
      </c>
      <c r="AJ252" s="64">
        <v>45169</v>
      </c>
      <c r="AK252" s="44" t="s">
        <v>592</v>
      </c>
      <c r="AL252" s="43" t="s">
        <v>703</v>
      </c>
      <c r="AM252" s="43" t="s">
        <v>549</v>
      </c>
      <c r="AN252" s="25" t="s">
        <v>47</v>
      </c>
      <c r="AO252" s="25" t="s">
        <v>57</v>
      </c>
    </row>
    <row r="253" spans="1:41" ht="88.5" customHeight="1" x14ac:dyDescent="0.3">
      <c r="A253" s="43" t="s">
        <v>40</v>
      </c>
      <c r="B253" s="60" t="s">
        <v>41</v>
      </c>
      <c r="C253" s="76" t="s">
        <v>70</v>
      </c>
      <c r="D253" s="76" t="s">
        <v>70</v>
      </c>
      <c r="E253" s="76" t="s">
        <v>70</v>
      </c>
      <c r="F253" s="44" t="s">
        <v>650</v>
      </c>
      <c r="G253" s="43" t="s">
        <v>668</v>
      </c>
      <c r="H253" s="33">
        <v>0.04</v>
      </c>
      <c r="I253" s="202"/>
      <c r="J253" s="31"/>
      <c r="K253" s="31"/>
      <c r="L253" s="31">
        <v>0.25</v>
      </c>
      <c r="M253" s="31"/>
      <c r="N253" s="31"/>
      <c r="O253" s="31"/>
      <c r="P253" s="31"/>
      <c r="Q253" s="31"/>
      <c r="R253" s="31">
        <v>0.25</v>
      </c>
      <c r="S253" s="31"/>
      <c r="T253" s="31"/>
      <c r="U253" s="31"/>
      <c r="V253" s="31"/>
      <c r="W253" s="31"/>
      <c r="X253" s="31">
        <v>0.25</v>
      </c>
      <c r="Y253" s="31"/>
      <c r="Z253" s="31"/>
      <c r="AA253" s="31"/>
      <c r="AB253" s="31"/>
      <c r="AC253" s="31"/>
      <c r="AD253" s="31">
        <v>0.25</v>
      </c>
      <c r="AE253" s="31"/>
      <c r="AF253" s="31"/>
      <c r="AG253" s="31"/>
      <c r="AH253" s="31">
        <f t="shared" si="22"/>
        <v>1</v>
      </c>
      <c r="AI253" s="64">
        <v>44958</v>
      </c>
      <c r="AJ253" s="62">
        <v>45260</v>
      </c>
      <c r="AK253" s="44" t="s">
        <v>575</v>
      </c>
      <c r="AL253" s="44" t="s">
        <v>45</v>
      </c>
      <c r="AM253" s="43" t="s">
        <v>549</v>
      </c>
      <c r="AN253" s="25" t="s">
        <v>47</v>
      </c>
      <c r="AO253" s="25" t="s">
        <v>57</v>
      </c>
    </row>
    <row r="254" spans="1:41" ht="98.25" customHeight="1" x14ac:dyDescent="0.3">
      <c r="A254" s="43" t="s">
        <v>40</v>
      </c>
      <c r="B254" s="60" t="s">
        <v>41</v>
      </c>
      <c r="C254" s="76" t="s">
        <v>70</v>
      </c>
      <c r="D254" s="76" t="s">
        <v>70</v>
      </c>
      <c r="E254" s="76" t="s">
        <v>70</v>
      </c>
      <c r="F254" s="44" t="s">
        <v>650</v>
      </c>
      <c r="G254" s="43" t="s">
        <v>595</v>
      </c>
      <c r="H254" s="33">
        <v>0.04</v>
      </c>
      <c r="I254" s="202"/>
      <c r="J254" s="31"/>
      <c r="K254" s="31"/>
      <c r="L254" s="31"/>
      <c r="M254" s="31"/>
      <c r="N254" s="31">
        <v>0.33333000000000002</v>
      </c>
      <c r="O254" s="31"/>
      <c r="P254" s="31"/>
      <c r="Q254" s="31"/>
      <c r="R254" s="31"/>
      <c r="S254" s="31"/>
      <c r="T254" s="31"/>
      <c r="U254" s="31"/>
      <c r="V254" s="31">
        <v>0.33333000000000002</v>
      </c>
      <c r="W254" s="31"/>
      <c r="X254" s="31"/>
      <c r="Y254" s="31"/>
      <c r="Z254" s="31"/>
      <c r="AA254" s="31"/>
      <c r="AB254" s="31"/>
      <c r="AC254" s="31"/>
      <c r="AD254" s="31">
        <v>0.33333000000000002</v>
      </c>
      <c r="AE254" s="31"/>
      <c r="AF254" s="31"/>
      <c r="AG254" s="31"/>
      <c r="AH254" s="31">
        <f t="shared" si="22"/>
        <v>0.99999000000000005</v>
      </c>
      <c r="AI254" s="64">
        <v>44986</v>
      </c>
      <c r="AJ254" s="62">
        <v>45260</v>
      </c>
      <c r="AK254" s="44" t="s">
        <v>575</v>
      </c>
      <c r="AL254" s="44" t="s">
        <v>55</v>
      </c>
      <c r="AM254" s="25" t="s">
        <v>745</v>
      </c>
      <c r="AN254" s="25" t="s">
        <v>56</v>
      </c>
      <c r="AO254" s="25" t="s">
        <v>57</v>
      </c>
    </row>
    <row r="255" spans="1:41" s="28" customFormat="1" ht="94.5" customHeight="1" x14ac:dyDescent="0.3">
      <c r="A255" s="43" t="s">
        <v>40</v>
      </c>
      <c r="B255" s="60" t="s">
        <v>41</v>
      </c>
      <c r="C255" s="76" t="s">
        <v>70</v>
      </c>
      <c r="D255" s="76" t="s">
        <v>70</v>
      </c>
      <c r="E255" s="76" t="s">
        <v>70</v>
      </c>
      <c r="F255" s="44" t="s">
        <v>640</v>
      </c>
      <c r="G255" s="43" t="s">
        <v>554</v>
      </c>
      <c r="H255" s="31">
        <v>0.05</v>
      </c>
      <c r="I255" s="202"/>
      <c r="J255" s="60"/>
      <c r="K255" s="60"/>
      <c r="L255" s="60"/>
      <c r="M255" s="60"/>
      <c r="N255" s="60"/>
      <c r="O255" s="60"/>
      <c r="P255" s="63"/>
      <c r="Q255" s="60"/>
      <c r="R255" s="63">
        <v>0.5</v>
      </c>
      <c r="S255" s="60"/>
      <c r="T255" s="60"/>
      <c r="U255" s="60"/>
      <c r="V255" s="60"/>
      <c r="W255" s="60"/>
      <c r="X255" s="60"/>
      <c r="Y255" s="60"/>
      <c r="Z255" s="60"/>
      <c r="AA255" s="60"/>
      <c r="AB255" s="63">
        <v>0.5</v>
      </c>
      <c r="AC255" s="60"/>
      <c r="AD255" s="60"/>
      <c r="AE255" s="60"/>
      <c r="AF255" s="60"/>
      <c r="AG255" s="60"/>
      <c r="AH255" s="31">
        <f t="shared" si="22"/>
        <v>1</v>
      </c>
      <c r="AI255" s="64">
        <v>45047</v>
      </c>
      <c r="AJ255" s="64">
        <v>45230</v>
      </c>
      <c r="AK255" s="43" t="s">
        <v>551</v>
      </c>
      <c r="AL255" s="43" t="s">
        <v>703</v>
      </c>
      <c r="AM255" s="43" t="s">
        <v>549</v>
      </c>
      <c r="AN255" s="25" t="s">
        <v>47</v>
      </c>
      <c r="AO255" s="25" t="s">
        <v>57</v>
      </c>
    </row>
    <row r="256" spans="1:41" s="28" customFormat="1" ht="91.5" customHeight="1" x14ac:dyDescent="0.3">
      <c r="A256" s="43" t="s">
        <v>40</v>
      </c>
      <c r="B256" s="60" t="s">
        <v>41</v>
      </c>
      <c r="C256" s="76" t="s">
        <v>70</v>
      </c>
      <c r="D256" s="76" t="s">
        <v>70</v>
      </c>
      <c r="E256" s="76" t="s">
        <v>70</v>
      </c>
      <c r="F256" s="44" t="s">
        <v>640</v>
      </c>
      <c r="G256" s="43" t="s">
        <v>555</v>
      </c>
      <c r="H256" s="31">
        <v>0.05</v>
      </c>
      <c r="I256" s="202"/>
      <c r="J256" s="60"/>
      <c r="K256" s="60"/>
      <c r="L256" s="63">
        <v>0.5</v>
      </c>
      <c r="M256" s="60"/>
      <c r="N256" s="63">
        <v>0.5</v>
      </c>
      <c r="O256" s="60"/>
      <c r="P256" s="60"/>
      <c r="Q256" s="60"/>
      <c r="R256" s="60"/>
      <c r="S256" s="60"/>
      <c r="T256" s="60"/>
      <c r="U256" s="60"/>
      <c r="V256" s="60"/>
      <c r="W256" s="60"/>
      <c r="X256" s="60"/>
      <c r="Y256" s="60"/>
      <c r="Z256" s="60"/>
      <c r="AA256" s="60"/>
      <c r="AB256" s="60"/>
      <c r="AC256" s="60"/>
      <c r="AD256" s="60"/>
      <c r="AE256" s="60"/>
      <c r="AF256" s="60"/>
      <c r="AG256" s="60"/>
      <c r="AH256" s="31">
        <f t="shared" si="22"/>
        <v>1</v>
      </c>
      <c r="AI256" s="64">
        <v>44958</v>
      </c>
      <c r="AJ256" s="64">
        <v>45016</v>
      </c>
      <c r="AK256" s="43" t="s">
        <v>556</v>
      </c>
      <c r="AL256" s="43" t="s">
        <v>703</v>
      </c>
      <c r="AM256" s="43" t="s">
        <v>549</v>
      </c>
      <c r="AN256" s="25" t="s">
        <v>47</v>
      </c>
      <c r="AO256" s="25" t="s">
        <v>57</v>
      </c>
    </row>
    <row r="257" spans="1:116" s="28" customFormat="1" ht="108" customHeight="1" x14ac:dyDescent="0.3">
      <c r="A257" s="43" t="s">
        <v>40</v>
      </c>
      <c r="B257" s="60" t="s">
        <v>41</v>
      </c>
      <c r="C257" s="76" t="s">
        <v>70</v>
      </c>
      <c r="D257" s="76" t="s">
        <v>70</v>
      </c>
      <c r="E257" s="76" t="s">
        <v>70</v>
      </c>
      <c r="F257" s="44" t="s">
        <v>640</v>
      </c>
      <c r="G257" s="43" t="s">
        <v>557</v>
      </c>
      <c r="H257" s="31">
        <v>0.05</v>
      </c>
      <c r="I257" s="202"/>
      <c r="J257" s="60"/>
      <c r="K257" s="60"/>
      <c r="L257" s="60"/>
      <c r="M257" s="60"/>
      <c r="N257" s="60"/>
      <c r="O257" s="60"/>
      <c r="P257" s="63">
        <v>0.1</v>
      </c>
      <c r="Q257" s="60"/>
      <c r="R257" s="63">
        <v>0.1</v>
      </c>
      <c r="S257" s="60"/>
      <c r="T257" s="63">
        <v>0.1</v>
      </c>
      <c r="U257" s="60"/>
      <c r="V257" s="63">
        <v>0.1</v>
      </c>
      <c r="W257" s="60"/>
      <c r="X257" s="63">
        <v>0.1</v>
      </c>
      <c r="Y257" s="60"/>
      <c r="Z257" s="63">
        <v>0.1</v>
      </c>
      <c r="AA257" s="60"/>
      <c r="AB257" s="63">
        <v>0.15</v>
      </c>
      <c r="AC257" s="60"/>
      <c r="AD257" s="63">
        <v>0.1</v>
      </c>
      <c r="AE257" s="60"/>
      <c r="AF257" s="63">
        <v>0.15</v>
      </c>
      <c r="AG257" s="60"/>
      <c r="AH257" s="31">
        <f t="shared" si="22"/>
        <v>1</v>
      </c>
      <c r="AI257" s="64">
        <v>45017</v>
      </c>
      <c r="AJ257" s="64">
        <v>45291</v>
      </c>
      <c r="AK257" s="43" t="s">
        <v>558</v>
      </c>
      <c r="AL257" s="43" t="s">
        <v>703</v>
      </c>
      <c r="AM257" s="43" t="s">
        <v>535</v>
      </c>
      <c r="AN257" s="25" t="s">
        <v>536</v>
      </c>
      <c r="AO257" s="25" t="s">
        <v>57</v>
      </c>
    </row>
    <row r="258" spans="1:116" ht="96.75" customHeight="1" x14ac:dyDescent="0.3">
      <c r="A258" s="43" t="s">
        <v>40</v>
      </c>
      <c r="B258" s="60" t="s">
        <v>41</v>
      </c>
      <c r="C258" s="76" t="s">
        <v>70</v>
      </c>
      <c r="D258" s="76" t="s">
        <v>70</v>
      </c>
      <c r="E258" s="76" t="s">
        <v>70</v>
      </c>
      <c r="F258" s="44" t="s">
        <v>647</v>
      </c>
      <c r="G258" s="43" t="s">
        <v>669</v>
      </c>
      <c r="H258" s="31">
        <v>0.03</v>
      </c>
      <c r="I258" s="202"/>
      <c r="J258" s="31"/>
      <c r="K258" s="31"/>
      <c r="L258" s="31"/>
      <c r="M258" s="31"/>
      <c r="N258" s="31"/>
      <c r="O258" s="31"/>
      <c r="P258" s="31">
        <v>0.33329999999999999</v>
      </c>
      <c r="Q258" s="31"/>
      <c r="R258" s="31"/>
      <c r="S258" s="31"/>
      <c r="T258" s="31"/>
      <c r="U258" s="31"/>
      <c r="V258" s="31">
        <v>0.33329999999999999</v>
      </c>
      <c r="W258" s="31"/>
      <c r="X258" s="31"/>
      <c r="Y258" s="31"/>
      <c r="Z258" s="31"/>
      <c r="AA258" s="31"/>
      <c r="AB258" s="31"/>
      <c r="AC258" s="31"/>
      <c r="AD258" s="31">
        <v>0.33329999999999999</v>
      </c>
      <c r="AE258" s="31"/>
      <c r="AF258" s="31"/>
      <c r="AG258" s="31"/>
      <c r="AH258" s="31">
        <f t="shared" ref="AH258:AH259" si="23">+J258+L258+N258+P258+R258+T258+V258+X258+Z258+AB258+AD258+AF258</f>
        <v>0.99990000000000001</v>
      </c>
      <c r="AI258" s="64">
        <v>45017</v>
      </c>
      <c r="AJ258" s="62">
        <v>45260</v>
      </c>
      <c r="AK258" s="44" t="s">
        <v>580</v>
      </c>
      <c r="AL258" s="44" t="s">
        <v>45</v>
      </c>
      <c r="AM258" s="43" t="s">
        <v>549</v>
      </c>
      <c r="AN258" s="25" t="s">
        <v>47</v>
      </c>
      <c r="AO258" s="25" t="s">
        <v>57</v>
      </c>
    </row>
    <row r="259" spans="1:116" ht="102.75" customHeight="1" x14ac:dyDescent="0.3">
      <c r="A259" s="43" t="s">
        <v>40</v>
      </c>
      <c r="B259" s="60" t="s">
        <v>41</v>
      </c>
      <c r="C259" s="76" t="s">
        <v>70</v>
      </c>
      <c r="D259" s="76" t="s">
        <v>70</v>
      </c>
      <c r="E259" s="76" t="s">
        <v>70</v>
      </c>
      <c r="F259" s="44" t="s">
        <v>647</v>
      </c>
      <c r="G259" s="43" t="s">
        <v>581</v>
      </c>
      <c r="H259" s="31">
        <v>0.05</v>
      </c>
      <c r="I259" s="202"/>
      <c r="J259" s="31"/>
      <c r="K259" s="31"/>
      <c r="L259" s="31"/>
      <c r="M259" s="31"/>
      <c r="N259" s="31">
        <v>0.25</v>
      </c>
      <c r="O259" s="31"/>
      <c r="P259" s="31"/>
      <c r="Q259" s="31"/>
      <c r="R259" s="31"/>
      <c r="S259" s="31"/>
      <c r="T259" s="31">
        <v>0.25</v>
      </c>
      <c r="U259" s="31"/>
      <c r="V259" s="31"/>
      <c r="W259" s="31"/>
      <c r="X259" s="31"/>
      <c r="Y259" s="31"/>
      <c r="Z259" s="31">
        <v>0.25</v>
      </c>
      <c r="AA259" s="31"/>
      <c r="AB259" s="31"/>
      <c r="AC259" s="31"/>
      <c r="AD259" s="31"/>
      <c r="AE259" s="31"/>
      <c r="AF259" s="31">
        <v>0.25</v>
      </c>
      <c r="AG259" s="31"/>
      <c r="AH259" s="31">
        <f t="shared" si="23"/>
        <v>1</v>
      </c>
      <c r="AI259" s="64">
        <v>44986</v>
      </c>
      <c r="AJ259" s="62">
        <v>45291</v>
      </c>
      <c r="AK259" s="44" t="s">
        <v>582</v>
      </c>
      <c r="AL259" s="44" t="s">
        <v>45</v>
      </c>
      <c r="AM259" s="43" t="s">
        <v>549</v>
      </c>
      <c r="AN259" s="25" t="s">
        <v>47</v>
      </c>
      <c r="AO259" s="25" t="s">
        <v>57</v>
      </c>
    </row>
    <row r="260" spans="1:116" s="28" customFormat="1" ht="101.25" customHeight="1" x14ac:dyDescent="0.3">
      <c r="A260" s="43" t="s">
        <v>40</v>
      </c>
      <c r="B260" s="60" t="s">
        <v>41</v>
      </c>
      <c r="C260" s="76" t="s">
        <v>70</v>
      </c>
      <c r="D260" s="76" t="s">
        <v>70</v>
      </c>
      <c r="E260" s="76" t="s">
        <v>70</v>
      </c>
      <c r="F260" s="44" t="s">
        <v>647</v>
      </c>
      <c r="G260" s="43" t="s">
        <v>583</v>
      </c>
      <c r="H260" s="33">
        <v>0.05</v>
      </c>
      <c r="I260" s="202"/>
      <c r="J260" s="60"/>
      <c r="K260" s="60"/>
      <c r="L260" s="60"/>
      <c r="M260" s="60"/>
      <c r="N260" s="60"/>
      <c r="O260" s="60"/>
      <c r="P260" s="60"/>
      <c r="Q260" s="60"/>
      <c r="R260" s="60"/>
      <c r="S260" s="60"/>
      <c r="T260" s="63">
        <v>0.33</v>
      </c>
      <c r="U260" s="60"/>
      <c r="V260" s="63">
        <v>0.33</v>
      </c>
      <c r="W260" s="60"/>
      <c r="X260" s="63">
        <v>0.34</v>
      </c>
      <c r="Y260" s="60"/>
      <c r="Z260" s="60"/>
      <c r="AA260" s="60"/>
      <c r="AB260" s="60"/>
      <c r="AC260" s="60"/>
      <c r="AD260" s="60"/>
      <c r="AE260" s="60"/>
      <c r="AF260" s="60"/>
      <c r="AG260" s="60"/>
      <c r="AH260" s="31">
        <f>+J260+L260+N260+P260+R260+T260+V260+X260+Z260+AB260+AD260+AF260</f>
        <v>1</v>
      </c>
      <c r="AI260" s="64">
        <v>45078</v>
      </c>
      <c r="AJ260" s="64">
        <v>45169</v>
      </c>
      <c r="AK260" s="43" t="s">
        <v>584</v>
      </c>
      <c r="AL260" s="43" t="s">
        <v>703</v>
      </c>
      <c r="AM260" s="43" t="s">
        <v>549</v>
      </c>
      <c r="AN260" s="25" t="s">
        <v>47</v>
      </c>
      <c r="AO260" s="25" t="s">
        <v>57</v>
      </c>
    </row>
    <row r="261" spans="1:116" ht="115.5" customHeight="1" x14ac:dyDescent="0.3">
      <c r="A261" s="43" t="s">
        <v>40</v>
      </c>
      <c r="B261" s="60" t="s">
        <v>203</v>
      </c>
      <c r="C261" s="76" t="s">
        <v>70</v>
      </c>
      <c r="D261" s="60" t="s">
        <v>70</v>
      </c>
      <c r="E261" s="60" t="s">
        <v>70</v>
      </c>
      <c r="F261" s="44" t="s">
        <v>760</v>
      </c>
      <c r="G261" s="43" t="s">
        <v>539</v>
      </c>
      <c r="H261" s="33">
        <v>0.1</v>
      </c>
      <c r="I261" s="203"/>
      <c r="J261" s="33"/>
      <c r="K261" s="33"/>
      <c r="L261" s="33"/>
      <c r="M261" s="33"/>
      <c r="N261" s="33"/>
      <c r="O261" s="33"/>
      <c r="P261" s="33">
        <v>0.5</v>
      </c>
      <c r="Q261" s="33"/>
      <c r="R261" s="33"/>
      <c r="S261" s="33"/>
      <c r="T261" s="33"/>
      <c r="U261" s="33"/>
      <c r="V261" s="33"/>
      <c r="W261" s="33"/>
      <c r="X261" s="33"/>
      <c r="Y261" s="33"/>
      <c r="Z261" s="33"/>
      <c r="AA261" s="33"/>
      <c r="AB261" s="33">
        <v>0.5</v>
      </c>
      <c r="AC261" s="33"/>
      <c r="AD261" s="33"/>
      <c r="AE261" s="33"/>
      <c r="AF261" s="33"/>
      <c r="AG261" s="33"/>
      <c r="AH261" s="33">
        <f t="shared" ref="AH261" si="24">J261+L261+N261+P261+R261+T261+V261+X261+Z261+AB261+AD261+AF261</f>
        <v>1</v>
      </c>
      <c r="AI261" s="64">
        <v>45017</v>
      </c>
      <c r="AJ261" s="64">
        <v>45230</v>
      </c>
      <c r="AK261" s="43" t="s">
        <v>540</v>
      </c>
      <c r="AL261" s="43" t="s">
        <v>541</v>
      </c>
      <c r="AM261" s="43" t="s">
        <v>199</v>
      </c>
      <c r="AN261" s="43" t="s">
        <v>200</v>
      </c>
      <c r="AO261" s="43" t="s">
        <v>200</v>
      </c>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row>
    <row r="262" spans="1:116" ht="93.75" customHeight="1" x14ac:dyDescent="0.3">
      <c r="A262" s="43" t="s">
        <v>40</v>
      </c>
      <c r="B262" s="60" t="s">
        <v>41</v>
      </c>
      <c r="C262" s="76" t="s">
        <v>70</v>
      </c>
      <c r="D262" s="76" t="s">
        <v>70</v>
      </c>
      <c r="E262" s="76" t="s">
        <v>70</v>
      </c>
      <c r="F262" s="45" t="s">
        <v>648</v>
      </c>
      <c r="G262" s="43" t="s">
        <v>680</v>
      </c>
      <c r="H262" s="33">
        <v>0.5</v>
      </c>
      <c r="I262" s="219">
        <f>+H262+H263</f>
        <v>1</v>
      </c>
      <c r="J262" s="31">
        <v>1</v>
      </c>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f t="shared" ref="AH262" si="25">+J262+L262+N262+P262+R262+T262+V262+X262+Z262+AB262+AD262+AF262</f>
        <v>1</v>
      </c>
      <c r="AI262" s="64">
        <v>44928</v>
      </c>
      <c r="AJ262" s="62">
        <v>44957</v>
      </c>
      <c r="AK262" s="44" t="s">
        <v>729</v>
      </c>
      <c r="AL262" s="44" t="s">
        <v>429</v>
      </c>
      <c r="AM262" s="44" t="s">
        <v>525</v>
      </c>
      <c r="AN262" s="25" t="s">
        <v>430</v>
      </c>
      <c r="AO262" s="25" t="s">
        <v>57</v>
      </c>
    </row>
    <row r="263" spans="1:116" ht="90.75" customHeight="1" x14ac:dyDescent="0.3">
      <c r="A263" s="43" t="s">
        <v>40</v>
      </c>
      <c r="B263" s="60" t="s">
        <v>41</v>
      </c>
      <c r="C263" s="76" t="s">
        <v>70</v>
      </c>
      <c r="D263" s="76" t="s">
        <v>70</v>
      </c>
      <c r="E263" s="76" t="s">
        <v>70</v>
      </c>
      <c r="F263" s="45" t="s">
        <v>676</v>
      </c>
      <c r="G263" s="43" t="s">
        <v>677</v>
      </c>
      <c r="H263" s="33">
        <v>0.5</v>
      </c>
      <c r="I263" s="220"/>
      <c r="J263" s="31"/>
      <c r="K263" s="31"/>
      <c r="L263" s="31"/>
      <c r="M263" s="31"/>
      <c r="N263" s="31"/>
      <c r="O263" s="31"/>
      <c r="P263" s="31"/>
      <c r="Q263" s="31"/>
      <c r="R263" s="31"/>
      <c r="S263" s="31"/>
      <c r="T263" s="31"/>
      <c r="U263" s="31"/>
      <c r="V263" s="31"/>
      <c r="W263" s="31"/>
      <c r="X263" s="31">
        <v>0.5</v>
      </c>
      <c r="Y263" s="31"/>
      <c r="Z263" s="31">
        <v>0.5</v>
      </c>
      <c r="AA263" s="31"/>
      <c r="AB263" s="31"/>
      <c r="AC263" s="31"/>
      <c r="AD263" s="31"/>
      <c r="AE263" s="31"/>
      <c r="AF263" s="31"/>
      <c r="AG263" s="31"/>
      <c r="AH263" s="31">
        <f>+J263+L263+N263+P263+R263+T263+V263+X263+Z263+AB263+AD263+AF263</f>
        <v>1</v>
      </c>
      <c r="AI263" s="64">
        <v>45139</v>
      </c>
      <c r="AJ263" s="62">
        <v>45199</v>
      </c>
      <c r="AK263" s="44" t="s">
        <v>730</v>
      </c>
      <c r="AL263" s="44" t="s">
        <v>55</v>
      </c>
      <c r="AM263" s="44" t="s">
        <v>549</v>
      </c>
      <c r="AN263" s="25" t="s">
        <v>47</v>
      </c>
      <c r="AO263" s="25" t="s">
        <v>57</v>
      </c>
    </row>
    <row r="264" spans="1:116" ht="105" x14ac:dyDescent="0.3">
      <c r="A264" s="43" t="s">
        <v>40</v>
      </c>
      <c r="B264" s="60" t="s">
        <v>203</v>
      </c>
      <c r="C264" s="50" t="s">
        <v>70</v>
      </c>
      <c r="D264" s="43" t="s">
        <v>70</v>
      </c>
      <c r="E264" s="43" t="s">
        <v>70</v>
      </c>
      <c r="F264" s="44" t="s">
        <v>653</v>
      </c>
      <c r="G264" s="50" t="s">
        <v>624</v>
      </c>
      <c r="H264" s="33">
        <v>0.3</v>
      </c>
      <c r="I264" s="208">
        <f>+H264+H265+H266+H267+H268+H269+H270+H271+H272+H273+H274+H275+H276+H277</f>
        <v>1</v>
      </c>
      <c r="J264" s="26"/>
      <c r="K264" s="26"/>
      <c r="L264" s="26"/>
      <c r="M264" s="26"/>
      <c r="N264" s="26">
        <v>0.15</v>
      </c>
      <c r="O264" s="26"/>
      <c r="P264" s="26">
        <v>0.15</v>
      </c>
      <c r="Q264" s="48"/>
      <c r="R264" s="26">
        <v>0.12</v>
      </c>
      <c r="S264" s="48"/>
      <c r="T264" s="26">
        <v>0.1</v>
      </c>
      <c r="U264" s="48"/>
      <c r="V264" s="26">
        <v>0.12</v>
      </c>
      <c r="W264" s="48"/>
      <c r="X264" s="26">
        <v>0.12</v>
      </c>
      <c r="Y264" s="48"/>
      <c r="Z264" s="26">
        <v>0.12</v>
      </c>
      <c r="AA264" s="48"/>
      <c r="AB264" s="26">
        <v>0.12</v>
      </c>
      <c r="AC264" s="48"/>
      <c r="AD264" s="48"/>
      <c r="AE264" s="48"/>
      <c r="AF264" s="48"/>
      <c r="AG264" s="48"/>
      <c r="AH264" s="26">
        <f t="shared" ref="AH264" si="26">J264+L264+N264+P264+R264+T264+V264+X264+Z264+AB264+AD264+AF264</f>
        <v>1</v>
      </c>
      <c r="AI264" s="62">
        <v>45078</v>
      </c>
      <c r="AJ264" s="64">
        <v>45230</v>
      </c>
      <c r="AK264" s="50" t="s">
        <v>625</v>
      </c>
      <c r="AL264" s="43" t="s">
        <v>698</v>
      </c>
      <c r="AM264" s="43" t="s">
        <v>705</v>
      </c>
      <c r="AN264" s="43" t="s">
        <v>46</v>
      </c>
      <c r="AO264" s="25" t="s">
        <v>47</v>
      </c>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row>
    <row r="265" spans="1:116" ht="165" x14ac:dyDescent="0.3">
      <c r="A265" s="43" t="s">
        <v>40</v>
      </c>
      <c r="B265" s="60" t="s">
        <v>203</v>
      </c>
      <c r="C265" s="76" t="s">
        <v>70</v>
      </c>
      <c r="D265" s="60" t="s">
        <v>70</v>
      </c>
      <c r="E265" s="60" t="s">
        <v>70</v>
      </c>
      <c r="F265" s="44" t="s">
        <v>653</v>
      </c>
      <c r="G265" s="43" t="s">
        <v>607</v>
      </c>
      <c r="H265" s="33">
        <v>0.05</v>
      </c>
      <c r="I265" s="209"/>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J265+L265+N265+P265+R265+T265+V265+X265+Z265+AB265+AD265+AF265</f>
        <v>0.99999999999999978</v>
      </c>
      <c r="AI265" s="64">
        <v>44939</v>
      </c>
      <c r="AJ265" s="64">
        <v>45290</v>
      </c>
      <c r="AK265" s="43" t="s">
        <v>608</v>
      </c>
      <c r="AL265" s="43" t="s">
        <v>463</v>
      </c>
      <c r="AM265" s="43" t="s">
        <v>609</v>
      </c>
      <c r="AN265" s="25" t="s">
        <v>465</v>
      </c>
      <c r="AO265" s="25" t="s">
        <v>57</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row>
    <row r="266" spans="1:116" ht="165" x14ac:dyDescent="0.3">
      <c r="A266" s="43" t="s">
        <v>40</v>
      </c>
      <c r="B266" s="60" t="s">
        <v>203</v>
      </c>
      <c r="C266" s="76" t="s">
        <v>70</v>
      </c>
      <c r="D266" s="60" t="s">
        <v>70</v>
      </c>
      <c r="E266" s="60" t="s">
        <v>70</v>
      </c>
      <c r="F266" s="44" t="s">
        <v>653</v>
      </c>
      <c r="G266" s="43" t="s">
        <v>610</v>
      </c>
      <c r="H266" s="33">
        <v>0.05</v>
      </c>
      <c r="I266" s="209"/>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ref="AH266:AH273" si="27">J266+L266+N266+P266+R266+T266+V266+X266+Z266+AB266+AD266+AF266</f>
        <v>0.99999999999999978</v>
      </c>
      <c r="AI266" s="64">
        <v>44939</v>
      </c>
      <c r="AJ266" s="64">
        <v>45290</v>
      </c>
      <c r="AK266" s="43" t="s">
        <v>608</v>
      </c>
      <c r="AL266" s="43" t="s">
        <v>287</v>
      </c>
      <c r="AM266" s="43" t="s">
        <v>708</v>
      </c>
      <c r="AN266" s="43" t="s">
        <v>708</v>
      </c>
      <c r="AO266" s="43" t="s">
        <v>160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50" x14ac:dyDescent="0.3">
      <c r="A267" s="43" t="s">
        <v>40</v>
      </c>
      <c r="B267" s="60" t="s">
        <v>203</v>
      </c>
      <c r="C267" s="76" t="s">
        <v>70</v>
      </c>
      <c r="D267" s="60" t="s">
        <v>70</v>
      </c>
      <c r="E267" s="60" t="s">
        <v>70</v>
      </c>
      <c r="F267" s="44" t="s">
        <v>653</v>
      </c>
      <c r="G267" s="43" t="s">
        <v>611</v>
      </c>
      <c r="H267" s="33">
        <v>0.05</v>
      </c>
      <c r="I267" s="209"/>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27"/>
        <v>0.99999999999999978</v>
      </c>
      <c r="AI267" s="64">
        <v>44939</v>
      </c>
      <c r="AJ267" s="64">
        <v>45290</v>
      </c>
      <c r="AK267" s="43" t="s">
        <v>608</v>
      </c>
      <c r="AL267" s="43" t="s">
        <v>429</v>
      </c>
      <c r="AM267" s="43" t="s">
        <v>612</v>
      </c>
      <c r="AN267" s="44" t="s">
        <v>711</v>
      </c>
      <c r="AO267" s="43" t="s">
        <v>430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50" x14ac:dyDescent="0.3">
      <c r="A268" s="43" t="s">
        <v>40</v>
      </c>
      <c r="B268" s="60" t="s">
        <v>203</v>
      </c>
      <c r="C268" s="76" t="s">
        <v>70</v>
      </c>
      <c r="D268" s="60" t="s">
        <v>70</v>
      </c>
      <c r="E268" s="60" t="s">
        <v>70</v>
      </c>
      <c r="F268" s="44" t="s">
        <v>653</v>
      </c>
      <c r="G268" s="43" t="s">
        <v>613</v>
      </c>
      <c r="H268" s="33">
        <v>0.02</v>
      </c>
      <c r="I268" s="209"/>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50" t="s">
        <v>351</v>
      </c>
      <c r="AM268" s="50" t="s">
        <v>753</v>
      </c>
      <c r="AN268" s="43" t="s">
        <v>614</v>
      </c>
      <c r="AO268" s="43" t="s">
        <v>160</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x14ac:dyDescent="0.3">
      <c r="A269" s="43" t="s">
        <v>40</v>
      </c>
      <c r="B269" s="60" t="s">
        <v>203</v>
      </c>
      <c r="C269" s="76" t="s">
        <v>70</v>
      </c>
      <c r="D269" s="60" t="s">
        <v>70</v>
      </c>
      <c r="E269" s="60" t="s">
        <v>70</v>
      </c>
      <c r="F269" s="44" t="s">
        <v>653</v>
      </c>
      <c r="G269" s="43" t="s">
        <v>615</v>
      </c>
      <c r="H269" s="33">
        <v>0.02</v>
      </c>
      <c r="I269" s="209"/>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43" t="s">
        <v>381</v>
      </c>
      <c r="AM269" s="50" t="s">
        <v>382</v>
      </c>
      <c r="AN269" s="43" t="s">
        <v>713</v>
      </c>
      <c r="AO269" s="43" t="s">
        <v>160</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34.1" customHeight="1" x14ac:dyDescent="0.3">
      <c r="A270" s="43" t="s">
        <v>40</v>
      </c>
      <c r="B270" s="60" t="s">
        <v>203</v>
      </c>
      <c r="C270" s="76" t="s">
        <v>70</v>
      </c>
      <c r="D270" s="60" t="s">
        <v>70</v>
      </c>
      <c r="E270" s="60" t="s">
        <v>70</v>
      </c>
      <c r="F270" s="44" t="s">
        <v>653</v>
      </c>
      <c r="G270" s="43" t="s">
        <v>616</v>
      </c>
      <c r="H270" s="33">
        <v>0.05</v>
      </c>
      <c r="I270" s="209"/>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27"/>
        <v>0.99999999999999978</v>
      </c>
      <c r="AI270" s="64">
        <v>44939</v>
      </c>
      <c r="AJ270" s="64">
        <v>45290</v>
      </c>
      <c r="AK270" s="43" t="s">
        <v>608</v>
      </c>
      <c r="AL270" s="43" t="s">
        <v>402</v>
      </c>
      <c r="AM270" s="43" t="s">
        <v>709</v>
      </c>
      <c r="AN270" s="25" t="s">
        <v>403</v>
      </c>
      <c r="AO270" s="43" t="s">
        <v>160</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50" x14ac:dyDescent="0.3">
      <c r="A271" s="43" t="s">
        <v>40</v>
      </c>
      <c r="B271" s="60" t="s">
        <v>203</v>
      </c>
      <c r="C271" s="76" t="s">
        <v>70</v>
      </c>
      <c r="D271" s="60" t="s">
        <v>70</v>
      </c>
      <c r="E271" s="60" t="s">
        <v>70</v>
      </c>
      <c r="F271" s="44" t="s">
        <v>653</v>
      </c>
      <c r="G271" s="43" t="s">
        <v>617</v>
      </c>
      <c r="H271" s="33">
        <v>0.02</v>
      </c>
      <c r="I271" s="20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27"/>
        <v>0.99999999999999978</v>
      </c>
      <c r="AI271" s="64">
        <v>44939</v>
      </c>
      <c r="AJ271" s="64">
        <v>45290</v>
      </c>
      <c r="AK271" s="43" t="s">
        <v>608</v>
      </c>
      <c r="AL271" s="43" t="s">
        <v>618</v>
      </c>
      <c r="AM271" s="43" t="s">
        <v>207</v>
      </c>
      <c r="AN271" s="25" t="s">
        <v>712</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56" customHeight="1" x14ac:dyDescent="0.3">
      <c r="A272" s="43" t="s">
        <v>40</v>
      </c>
      <c r="B272" s="60" t="s">
        <v>203</v>
      </c>
      <c r="C272" s="76" t="s">
        <v>70</v>
      </c>
      <c r="D272" s="60" t="s">
        <v>70</v>
      </c>
      <c r="E272" s="60" t="s">
        <v>70</v>
      </c>
      <c r="F272" s="44" t="s">
        <v>653</v>
      </c>
      <c r="G272" s="43" t="s">
        <v>619</v>
      </c>
      <c r="H272" s="33">
        <v>0.02</v>
      </c>
      <c r="I272" s="209"/>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7"/>
        <v>0.99999999999999978</v>
      </c>
      <c r="AI272" s="64">
        <v>44939</v>
      </c>
      <c r="AJ272" s="64">
        <v>45290</v>
      </c>
      <c r="AK272" s="43" t="s">
        <v>608</v>
      </c>
      <c r="AL272" s="43" t="s">
        <v>239</v>
      </c>
      <c r="AM272" s="44" t="s">
        <v>240</v>
      </c>
      <c r="AN272" s="43" t="s">
        <v>241</v>
      </c>
      <c r="AO272" s="25" t="s">
        <v>57</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0" x14ac:dyDescent="0.3">
      <c r="A273" s="43" t="s">
        <v>40</v>
      </c>
      <c r="B273" s="60" t="s">
        <v>203</v>
      </c>
      <c r="C273" s="76" t="s">
        <v>70</v>
      </c>
      <c r="D273" s="60" t="s">
        <v>70</v>
      </c>
      <c r="E273" s="60" t="s">
        <v>70</v>
      </c>
      <c r="F273" s="44" t="s">
        <v>653</v>
      </c>
      <c r="G273" s="43" t="s">
        <v>620</v>
      </c>
      <c r="H273" s="33">
        <v>0.02</v>
      </c>
      <c r="I273" s="209"/>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7"/>
        <v>0.99999999999999978</v>
      </c>
      <c r="AI273" s="64">
        <v>44939</v>
      </c>
      <c r="AJ273" s="64">
        <v>45290</v>
      </c>
      <c r="AK273" s="43" t="s">
        <v>608</v>
      </c>
      <c r="AL273" s="43" t="s">
        <v>221</v>
      </c>
      <c r="AM273" s="43" t="s">
        <v>222</v>
      </c>
      <c r="AN273" s="43" t="s">
        <v>223</v>
      </c>
      <c r="AO273" s="25" t="s">
        <v>57</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26" customHeight="1" x14ac:dyDescent="0.3">
      <c r="A274" s="43" t="s">
        <v>40</v>
      </c>
      <c r="B274" s="60" t="s">
        <v>41</v>
      </c>
      <c r="C274" s="76" t="s">
        <v>70</v>
      </c>
      <c r="D274" s="76" t="s">
        <v>70</v>
      </c>
      <c r="E274" s="76" t="s">
        <v>70</v>
      </c>
      <c r="F274" s="45" t="s">
        <v>652</v>
      </c>
      <c r="G274" s="43" t="s">
        <v>598</v>
      </c>
      <c r="H274" s="33">
        <v>0.1</v>
      </c>
      <c r="I274" s="209"/>
      <c r="J274" s="31"/>
      <c r="K274" s="31"/>
      <c r="L274" s="31"/>
      <c r="M274" s="31"/>
      <c r="N274" s="31"/>
      <c r="O274" s="31"/>
      <c r="P274" s="31"/>
      <c r="Q274" s="31"/>
      <c r="R274" s="31"/>
      <c r="S274" s="31"/>
      <c r="T274" s="31"/>
      <c r="U274" s="31"/>
      <c r="V274" s="31"/>
      <c r="W274" s="31"/>
      <c r="X274" s="31"/>
      <c r="Y274" s="31"/>
      <c r="Z274" s="31"/>
      <c r="AA274" s="31"/>
      <c r="AB274" s="31">
        <v>0.3</v>
      </c>
      <c r="AC274" s="31"/>
      <c r="AD274" s="31">
        <v>0.7</v>
      </c>
      <c r="AE274" s="31"/>
      <c r="AF274" s="31"/>
      <c r="AG274" s="31"/>
      <c r="AH274" s="31">
        <f t="shared" ref="AH274" si="28">+J274+L274+N274+P274+R274+T274+V274+X274+Z274+AB274+AD274+AF274</f>
        <v>1</v>
      </c>
      <c r="AI274" s="79">
        <v>45200</v>
      </c>
      <c r="AJ274" s="79">
        <v>45260</v>
      </c>
      <c r="AK274" s="44" t="s">
        <v>599</v>
      </c>
      <c r="AL274" s="43" t="s">
        <v>698</v>
      </c>
      <c r="AM274" s="43" t="s">
        <v>705</v>
      </c>
      <c r="AN274" s="25" t="s">
        <v>47</v>
      </c>
      <c r="AO274" s="25" t="s">
        <v>57</v>
      </c>
    </row>
    <row r="275" spans="1:116" ht="102" customHeight="1" x14ac:dyDescent="0.3">
      <c r="A275" s="43" t="s">
        <v>40</v>
      </c>
      <c r="B275" s="60" t="s">
        <v>41</v>
      </c>
      <c r="C275" s="76" t="s">
        <v>70</v>
      </c>
      <c r="D275" s="76" t="s">
        <v>70</v>
      </c>
      <c r="E275" s="76" t="s">
        <v>70</v>
      </c>
      <c r="F275" s="44" t="s">
        <v>681</v>
      </c>
      <c r="G275" s="43" t="s">
        <v>566</v>
      </c>
      <c r="H275" s="31">
        <v>0.1</v>
      </c>
      <c r="I275" s="209"/>
      <c r="J275" s="31">
        <v>0.08</v>
      </c>
      <c r="K275" s="31"/>
      <c r="L275" s="31">
        <v>0.08</v>
      </c>
      <c r="M275" s="31"/>
      <c r="N275" s="31">
        <v>0.08</v>
      </c>
      <c r="O275" s="31"/>
      <c r="P275" s="31">
        <v>0.1</v>
      </c>
      <c r="Q275" s="31"/>
      <c r="R275" s="31">
        <v>0.08</v>
      </c>
      <c r="S275" s="31"/>
      <c r="T275" s="31">
        <v>0.08</v>
      </c>
      <c r="U275" s="31"/>
      <c r="V275" s="31">
        <v>0.08</v>
      </c>
      <c r="W275" s="31"/>
      <c r="X275" s="31">
        <v>0.1</v>
      </c>
      <c r="Y275" s="31"/>
      <c r="Z275" s="31">
        <v>0.08</v>
      </c>
      <c r="AA275" s="31"/>
      <c r="AB275" s="31">
        <v>0.08</v>
      </c>
      <c r="AC275" s="31"/>
      <c r="AD275" s="31">
        <v>0.08</v>
      </c>
      <c r="AE275" s="31"/>
      <c r="AF275" s="31">
        <v>0.08</v>
      </c>
      <c r="AG275" s="31"/>
      <c r="AH275" s="31">
        <f t="shared" ref="AH275:AH277" si="29">+J275+L275+N275+P275+R275+T275+V275+X275+Z275+AB275+AD275+AF275</f>
        <v>0.99999999999999978</v>
      </c>
      <c r="AI275" s="64">
        <v>44928</v>
      </c>
      <c r="AJ275" s="62">
        <v>45291</v>
      </c>
      <c r="AK275" s="43" t="s">
        <v>567</v>
      </c>
      <c r="AL275" s="44" t="s">
        <v>699</v>
      </c>
      <c r="AM275" s="25" t="s">
        <v>715</v>
      </c>
      <c r="AN275" s="25" t="s">
        <v>714</v>
      </c>
      <c r="AO275" s="25" t="s">
        <v>57</v>
      </c>
    </row>
    <row r="276" spans="1:116" ht="102" customHeight="1" x14ac:dyDescent="0.3">
      <c r="A276" s="43" t="s">
        <v>40</v>
      </c>
      <c r="B276" s="60" t="s">
        <v>41</v>
      </c>
      <c r="C276" s="76" t="s">
        <v>70</v>
      </c>
      <c r="D276" s="76" t="s">
        <v>70</v>
      </c>
      <c r="E276" s="76" t="s">
        <v>70</v>
      </c>
      <c r="F276" s="44" t="s">
        <v>682</v>
      </c>
      <c r="G276" s="43" t="s">
        <v>691</v>
      </c>
      <c r="H276" s="31">
        <v>0.1</v>
      </c>
      <c r="I276" s="209"/>
      <c r="J276" s="31"/>
      <c r="K276" s="31"/>
      <c r="L276" s="31"/>
      <c r="M276" s="31"/>
      <c r="N276" s="31"/>
      <c r="O276" s="31"/>
      <c r="P276" s="31">
        <v>0.33329999999999999</v>
      </c>
      <c r="Q276" s="31"/>
      <c r="R276" s="31"/>
      <c r="S276" s="31"/>
      <c r="T276" s="31"/>
      <c r="U276" s="31"/>
      <c r="V276" s="31"/>
      <c r="W276" s="31"/>
      <c r="X276" s="31">
        <v>0.33329999999999999</v>
      </c>
      <c r="Y276" s="31"/>
      <c r="Z276" s="31"/>
      <c r="AA276" s="31"/>
      <c r="AB276" s="31"/>
      <c r="AC276" s="31"/>
      <c r="AD276" s="31"/>
      <c r="AE276" s="31"/>
      <c r="AF276" s="31">
        <v>0.33329999999999999</v>
      </c>
      <c r="AG276" s="31"/>
      <c r="AH276" s="31">
        <f t="shared" si="29"/>
        <v>0.99990000000000001</v>
      </c>
      <c r="AI276" s="64">
        <v>45017</v>
      </c>
      <c r="AJ276" s="62">
        <v>45291</v>
      </c>
      <c r="AK276" s="43" t="s">
        <v>731</v>
      </c>
      <c r="AL276" s="44" t="s">
        <v>732</v>
      </c>
      <c r="AM276" s="25" t="s">
        <v>733</v>
      </c>
      <c r="AN276" s="25" t="s">
        <v>47</v>
      </c>
      <c r="AO276" s="25" t="s">
        <v>57</v>
      </c>
    </row>
    <row r="277" spans="1:116" ht="102" customHeight="1" x14ac:dyDescent="0.3">
      <c r="A277" s="43" t="s">
        <v>40</v>
      </c>
      <c r="B277" s="60" t="s">
        <v>41</v>
      </c>
      <c r="C277" s="76" t="s">
        <v>70</v>
      </c>
      <c r="D277" s="76" t="s">
        <v>70</v>
      </c>
      <c r="E277" s="76" t="s">
        <v>70</v>
      </c>
      <c r="F277" s="44" t="s">
        <v>683</v>
      </c>
      <c r="G277" s="43" t="s">
        <v>734</v>
      </c>
      <c r="H277" s="31">
        <v>0.1</v>
      </c>
      <c r="I277" s="209"/>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v>1</v>
      </c>
      <c r="AG277" s="31"/>
      <c r="AH277" s="31">
        <f t="shared" si="29"/>
        <v>1</v>
      </c>
      <c r="AI277" s="64">
        <v>45261</v>
      </c>
      <c r="AJ277" s="62">
        <v>45291</v>
      </c>
      <c r="AK277" s="43" t="s">
        <v>735</v>
      </c>
      <c r="AL277" s="43" t="s">
        <v>698</v>
      </c>
      <c r="AM277" s="43" t="s">
        <v>705</v>
      </c>
      <c r="AN277" s="25" t="s">
        <v>47</v>
      </c>
      <c r="AO277" s="25" t="s">
        <v>57</v>
      </c>
    </row>
    <row r="278" spans="1:116" ht="102" customHeight="1" x14ac:dyDescent="0.3">
      <c r="A278" s="43" t="s">
        <v>40</v>
      </c>
      <c r="B278" s="60" t="s">
        <v>41</v>
      </c>
      <c r="C278" s="76" t="s">
        <v>70</v>
      </c>
      <c r="D278" s="76" t="s">
        <v>70</v>
      </c>
      <c r="E278" s="76" t="s">
        <v>70</v>
      </c>
      <c r="F278" s="44" t="s">
        <v>684</v>
      </c>
      <c r="G278" s="43" t="s">
        <v>692</v>
      </c>
      <c r="H278" s="31">
        <v>0.5</v>
      </c>
      <c r="I278" s="219">
        <f>+H278+H279</f>
        <v>1</v>
      </c>
      <c r="J278" s="31"/>
      <c r="K278" s="31"/>
      <c r="L278" s="31"/>
      <c r="M278" s="31"/>
      <c r="N278" s="31"/>
      <c r="O278" s="31"/>
      <c r="P278" s="31"/>
      <c r="Q278" s="31"/>
      <c r="R278" s="31">
        <v>0.4</v>
      </c>
      <c r="S278" s="31"/>
      <c r="T278" s="31">
        <v>0.6</v>
      </c>
      <c r="U278" s="31"/>
      <c r="V278" s="31"/>
      <c r="W278" s="31"/>
      <c r="X278" s="31"/>
      <c r="Y278" s="31"/>
      <c r="Z278" s="31"/>
      <c r="AA278" s="31"/>
      <c r="AB278" s="31"/>
      <c r="AC278" s="31"/>
      <c r="AD278" s="31"/>
      <c r="AE278" s="31"/>
      <c r="AF278" s="31"/>
      <c r="AG278" s="31"/>
      <c r="AH278" s="31">
        <f t="shared" ref="AH278:AH283" si="30">+J278+L278+N278+P278+R278+T278+V278+X278+Z278+AB278+AD278+AF278</f>
        <v>1</v>
      </c>
      <c r="AI278" s="64">
        <v>45047</v>
      </c>
      <c r="AJ278" s="62">
        <v>45107</v>
      </c>
      <c r="AK278" s="43" t="s">
        <v>736</v>
      </c>
      <c r="AL278" s="44" t="s">
        <v>55</v>
      </c>
      <c r="AM278" s="25" t="s">
        <v>745</v>
      </c>
      <c r="AN278" s="25" t="s">
        <v>56</v>
      </c>
      <c r="AO278" s="25" t="s">
        <v>57</v>
      </c>
    </row>
    <row r="279" spans="1:116" ht="102" customHeight="1" x14ac:dyDescent="0.3">
      <c r="A279" s="43" t="s">
        <v>40</v>
      </c>
      <c r="B279" s="60" t="s">
        <v>41</v>
      </c>
      <c r="C279" s="76" t="s">
        <v>70</v>
      </c>
      <c r="D279" s="76" t="s">
        <v>70</v>
      </c>
      <c r="E279" s="76" t="s">
        <v>70</v>
      </c>
      <c r="F279" s="44" t="s">
        <v>685</v>
      </c>
      <c r="G279" s="43" t="s">
        <v>693</v>
      </c>
      <c r="H279" s="31">
        <v>0.5</v>
      </c>
      <c r="I279" s="221"/>
      <c r="J279" s="31"/>
      <c r="K279" s="31"/>
      <c r="L279" s="31"/>
      <c r="M279" s="31"/>
      <c r="N279" s="31"/>
      <c r="O279" s="31"/>
      <c r="P279" s="31"/>
      <c r="Q279" s="31"/>
      <c r="R279" s="31"/>
      <c r="S279" s="31"/>
      <c r="T279" s="31"/>
      <c r="U279" s="31"/>
      <c r="V279" s="31">
        <v>0.5</v>
      </c>
      <c r="W279" s="31"/>
      <c r="X279" s="31"/>
      <c r="Y279" s="31"/>
      <c r="Z279" s="31"/>
      <c r="AA279" s="31"/>
      <c r="AB279" s="31"/>
      <c r="AC279" s="31"/>
      <c r="AD279" s="31">
        <v>0.5</v>
      </c>
      <c r="AE279" s="31"/>
      <c r="AF279" s="31"/>
      <c r="AG279" s="31"/>
      <c r="AH279" s="31">
        <f t="shared" si="30"/>
        <v>1</v>
      </c>
      <c r="AI279" s="64">
        <v>45108</v>
      </c>
      <c r="AJ279" s="62">
        <v>45260</v>
      </c>
      <c r="AK279" s="43" t="s">
        <v>737</v>
      </c>
      <c r="AL279" s="44" t="s">
        <v>463</v>
      </c>
      <c r="AM279" s="25" t="s">
        <v>465</v>
      </c>
      <c r="AN279" s="25" t="s">
        <v>811</v>
      </c>
      <c r="AO279" s="25" t="s">
        <v>57</v>
      </c>
    </row>
    <row r="280" spans="1:116" ht="76.8" x14ac:dyDescent="0.3">
      <c r="A280" s="43" t="s">
        <v>40</v>
      </c>
      <c r="B280" s="60" t="s">
        <v>41</v>
      </c>
      <c r="C280" s="76" t="s">
        <v>70</v>
      </c>
      <c r="D280" s="76" t="s">
        <v>70</v>
      </c>
      <c r="E280" s="76" t="s">
        <v>70</v>
      </c>
      <c r="F280" s="44" t="s">
        <v>638</v>
      </c>
      <c r="G280" s="43" t="s">
        <v>542</v>
      </c>
      <c r="H280" s="33">
        <v>0.1</v>
      </c>
      <c r="I280" s="219">
        <f>+H280+H281+H282+H283+H284+H285+H286+H287</f>
        <v>0.99999999999999989</v>
      </c>
      <c r="J280" s="31"/>
      <c r="K280" s="31"/>
      <c r="L280" s="31"/>
      <c r="M280" s="31"/>
      <c r="N280" s="31">
        <v>0.5</v>
      </c>
      <c r="O280" s="31"/>
      <c r="P280" s="31">
        <v>0.5</v>
      </c>
      <c r="Q280" s="31"/>
      <c r="R280" s="31"/>
      <c r="S280" s="31"/>
      <c r="T280" s="31"/>
      <c r="U280" s="31"/>
      <c r="V280" s="31"/>
      <c r="W280" s="31"/>
      <c r="X280" s="31"/>
      <c r="Y280" s="31"/>
      <c r="Z280" s="31"/>
      <c r="AA280" s="31"/>
      <c r="AB280" s="31"/>
      <c r="AC280" s="31"/>
      <c r="AD280" s="31"/>
      <c r="AE280" s="31"/>
      <c r="AF280" s="31"/>
      <c r="AG280" s="31"/>
      <c r="AH280" s="31">
        <f t="shared" si="30"/>
        <v>1</v>
      </c>
      <c r="AI280" s="64">
        <v>44986</v>
      </c>
      <c r="AJ280" s="62">
        <v>45046</v>
      </c>
      <c r="AK280" s="43" t="s">
        <v>543</v>
      </c>
      <c r="AL280" s="44" t="s">
        <v>45</v>
      </c>
      <c r="AM280" s="44" t="s">
        <v>707</v>
      </c>
      <c r="AN280" s="25" t="s">
        <v>47</v>
      </c>
      <c r="AO280" s="25" t="s">
        <v>57</v>
      </c>
    </row>
    <row r="281" spans="1:116" ht="76.8" x14ac:dyDescent="0.3">
      <c r="A281" s="43" t="s">
        <v>40</v>
      </c>
      <c r="B281" s="60" t="s">
        <v>41</v>
      </c>
      <c r="C281" s="76" t="s">
        <v>70</v>
      </c>
      <c r="D281" s="76" t="s">
        <v>70</v>
      </c>
      <c r="E281" s="76" t="s">
        <v>70</v>
      </c>
      <c r="F281" s="44" t="s">
        <v>638</v>
      </c>
      <c r="G281" s="43" t="s">
        <v>666</v>
      </c>
      <c r="H281" s="33">
        <v>0.1</v>
      </c>
      <c r="I281" s="220"/>
      <c r="J281" s="31"/>
      <c r="K281" s="31"/>
      <c r="L281" s="31">
        <v>1</v>
      </c>
      <c r="M281" s="31"/>
      <c r="N281" s="31"/>
      <c r="O281" s="31"/>
      <c r="P281" s="31"/>
      <c r="Q281" s="31"/>
      <c r="R281" s="31"/>
      <c r="S281" s="31"/>
      <c r="T281" s="31"/>
      <c r="U281" s="31"/>
      <c r="V281" s="31"/>
      <c r="W281" s="31"/>
      <c r="X281" s="31"/>
      <c r="Y281" s="31"/>
      <c r="Z281" s="31"/>
      <c r="AA281" s="31"/>
      <c r="AB281" s="31"/>
      <c r="AC281" s="31"/>
      <c r="AD281" s="31"/>
      <c r="AE281" s="31"/>
      <c r="AF281" s="31"/>
      <c r="AG281" s="31"/>
      <c r="AH281" s="31">
        <f t="shared" si="30"/>
        <v>1</v>
      </c>
      <c r="AI281" s="64">
        <v>44958</v>
      </c>
      <c r="AJ281" s="62">
        <v>44985</v>
      </c>
      <c r="AK281" s="43" t="s">
        <v>545</v>
      </c>
      <c r="AL281" s="44" t="s">
        <v>45</v>
      </c>
      <c r="AM281" s="44" t="s">
        <v>707</v>
      </c>
      <c r="AN281" s="25" t="s">
        <v>47</v>
      </c>
      <c r="AO281" s="25" t="s">
        <v>57</v>
      </c>
    </row>
    <row r="282" spans="1:116" ht="76.8" x14ac:dyDescent="0.3">
      <c r="A282" s="43" t="s">
        <v>40</v>
      </c>
      <c r="B282" s="60" t="s">
        <v>41</v>
      </c>
      <c r="C282" s="76" t="s">
        <v>70</v>
      </c>
      <c r="D282" s="76" t="s">
        <v>70</v>
      </c>
      <c r="E282" s="76" t="s">
        <v>70</v>
      </c>
      <c r="F282" s="44" t="s">
        <v>638</v>
      </c>
      <c r="G282" s="43" t="s">
        <v>667</v>
      </c>
      <c r="H282" s="33">
        <v>0.1</v>
      </c>
      <c r="I282" s="220"/>
      <c r="J282" s="31"/>
      <c r="K282" s="31"/>
      <c r="L282" s="31">
        <v>0.15</v>
      </c>
      <c r="M282" s="31"/>
      <c r="N282" s="31"/>
      <c r="O282" s="31"/>
      <c r="P282" s="31">
        <v>0.15</v>
      </c>
      <c r="Q282" s="31"/>
      <c r="R282" s="31"/>
      <c r="S282" s="31"/>
      <c r="T282" s="31">
        <v>0.15</v>
      </c>
      <c r="U282" s="31"/>
      <c r="V282" s="31"/>
      <c r="W282" s="31"/>
      <c r="X282" s="31">
        <v>0.15</v>
      </c>
      <c r="Y282" s="31"/>
      <c r="Z282" s="31"/>
      <c r="AA282" s="31"/>
      <c r="AB282" s="31">
        <v>0.15</v>
      </c>
      <c r="AC282" s="31"/>
      <c r="AD282" s="31"/>
      <c r="AE282" s="31"/>
      <c r="AF282" s="31">
        <v>0.25</v>
      </c>
      <c r="AG282" s="31"/>
      <c r="AH282" s="31">
        <f t="shared" si="30"/>
        <v>1</v>
      </c>
      <c r="AI282" s="64">
        <v>44958</v>
      </c>
      <c r="AJ282" s="62">
        <v>45291</v>
      </c>
      <c r="AK282" s="43" t="s">
        <v>727</v>
      </c>
      <c r="AL282" s="44" t="s">
        <v>45</v>
      </c>
      <c r="AM282" s="44" t="s">
        <v>707</v>
      </c>
      <c r="AN282" s="25" t="s">
        <v>47</v>
      </c>
      <c r="AO282" s="25" t="s">
        <v>57</v>
      </c>
    </row>
    <row r="283" spans="1:116" s="28" customFormat="1" ht="76.8" x14ac:dyDescent="0.3">
      <c r="A283" s="43" t="s">
        <v>40</v>
      </c>
      <c r="B283" s="60" t="s">
        <v>41</v>
      </c>
      <c r="C283" s="76" t="s">
        <v>70</v>
      </c>
      <c r="D283" s="76" t="s">
        <v>70</v>
      </c>
      <c r="E283" s="76" t="s">
        <v>70</v>
      </c>
      <c r="F283" s="44" t="s">
        <v>638</v>
      </c>
      <c r="G283" s="44" t="s">
        <v>546</v>
      </c>
      <c r="H283" s="31">
        <v>0.2</v>
      </c>
      <c r="I283" s="220"/>
      <c r="J283" s="31"/>
      <c r="K283" s="31"/>
      <c r="L283" s="31"/>
      <c r="M283" s="31"/>
      <c r="N283" s="31">
        <v>0.25</v>
      </c>
      <c r="O283" s="31"/>
      <c r="P283" s="31"/>
      <c r="Q283" s="31"/>
      <c r="R283" s="31"/>
      <c r="S283" s="31"/>
      <c r="T283" s="31">
        <v>0.25</v>
      </c>
      <c r="U283" s="31"/>
      <c r="V283" s="56"/>
      <c r="W283" s="31"/>
      <c r="X283" s="31"/>
      <c r="Y283" s="31"/>
      <c r="Z283" s="31">
        <v>0.25</v>
      </c>
      <c r="AA283" s="31"/>
      <c r="AB283" s="56"/>
      <c r="AC283" s="31"/>
      <c r="AD283" s="31"/>
      <c r="AE283" s="31"/>
      <c r="AF283" s="31">
        <v>0.25</v>
      </c>
      <c r="AG283" s="31"/>
      <c r="AH283" s="31">
        <f t="shared" si="30"/>
        <v>1</v>
      </c>
      <c r="AI283" s="64">
        <v>44986</v>
      </c>
      <c r="AJ283" s="62">
        <v>45291</v>
      </c>
      <c r="AK283" s="26" t="s">
        <v>547</v>
      </c>
      <c r="AL283" s="44" t="s">
        <v>94</v>
      </c>
      <c r="AM283" s="44" t="s">
        <v>95</v>
      </c>
      <c r="AN283" s="25" t="s">
        <v>47</v>
      </c>
      <c r="AO283" s="25" t="s">
        <v>57</v>
      </c>
    </row>
    <row r="284" spans="1:116" ht="102" customHeight="1" x14ac:dyDescent="0.3">
      <c r="A284" s="43" t="s">
        <v>40</v>
      </c>
      <c r="B284" s="60" t="s">
        <v>41</v>
      </c>
      <c r="C284" s="76" t="s">
        <v>70</v>
      </c>
      <c r="D284" s="76" t="s">
        <v>70</v>
      </c>
      <c r="E284" s="76" t="s">
        <v>70</v>
      </c>
      <c r="F284" s="44" t="s">
        <v>686</v>
      </c>
      <c r="G284" s="43" t="s">
        <v>696</v>
      </c>
      <c r="H284" s="31">
        <v>0.2</v>
      </c>
      <c r="I284" s="220"/>
      <c r="J284" s="31"/>
      <c r="K284" s="31"/>
      <c r="L284" s="31"/>
      <c r="M284" s="31"/>
      <c r="N284" s="31"/>
      <c r="O284" s="31"/>
      <c r="P284" s="31">
        <v>0.33329999999999999</v>
      </c>
      <c r="Q284" s="31"/>
      <c r="R284" s="31"/>
      <c r="S284" s="31"/>
      <c r="T284" s="31"/>
      <c r="U284" s="31"/>
      <c r="V284" s="31"/>
      <c r="W284" s="31"/>
      <c r="X284" s="31">
        <v>0.33329999999999999</v>
      </c>
      <c r="Y284" s="31"/>
      <c r="Z284" s="31"/>
      <c r="AA284" s="31"/>
      <c r="AB284" s="31"/>
      <c r="AC284" s="31"/>
      <c r="AD284" s="31"/>
      <c r="AE284" s="31"/>
      <c r="AF284" s="31">
        <v>0.33329999999999999</v>
      </c>
      <c r="AG284" s="31"/>
      <c r="AH284" s="31">
        <f t="shared" ref="AH284:AH287" si="31">+J284+L284+N284+P284+R284+T284+V284+X284+Z284+AB284+AD284+AF284</f>
        <v>0.99990000000000001</v>
      </c>
      <c r="AI284" s="64">
        <v>45017</v>
      </c>
      <c r="AJ284" s="62">
        <v>45275</v>
      </c>
      <c r="AK284" s="43" t="s">
        <v>738</v>
      </c>
      <c r="AL284" s="44" t="s">
        <v>45</v>
      </c>
      <c r="AM284" s="44" t="s">
        <v>707</v>
      </c>
      <c r="AN284" s="25" t="s">
        <v>47</v>
      </c>
      <c r="AO284" s="25" t="s">
        <v>57</v>
      </c>
    </row>
    <row r="285" spans="1:116" ht="102" customHeight="1" x14ac:dyDescent="0.3">
      <c r="A285" s="43" t="s">
        <v>40</v>
      </c>
      <c r="B285" s="60" t="s">
        <v>41</v>
      </c>
      <c r="C285" s="76" t="s">
        <v>70</v>
      </c>
      <c r="D285" s="76" t="s">
        <v>70</v>
      </c>
      <c r="E285" s="76" t="s">
        <v>70</v>
      </c>
      <c r="F285" s="44" t="s">
        <v>687</v>
      </c>
      <c r="G285" s="43" t="s">
        <v>695</v>
      </c>
      <c r="H285" s="31">
        <v>0.1</v>
      </c>
      <c r="I285" s="220"/>
      <c r="J285" s="31"/>
      <c r="K285" s="31"/>
      <c r="L285" s="31"/>
      <c r="M285" s="31"/>
      <c r="N285" s="31">
        <v>0.25</v>
      </c>
      <c r="O285" s="31"/>
      <c r="P285" s="31"/>
      <c r="Q285" s="31"/>
      <c r="R285" s="31"/>
      <c r="S285" s="31"/>
      <c r="T285" s="31">
        <v>0.25</v>
      </c>
      <c r="U285" s="31"/>
      <c r="V285" s="56"/>
      <c r="W285" s="31"/>
      <c r="X285" s="31"/>
      <c r="Y285" s="31"/>
      <c r="Z285" s="31">
        <v>0.25</v>
      </c>
      <c r="AA285" s="31"/>
      <c r="AB285" s="56"/>
      <c r="AC285" s="31"/>
      <c r="AD285" s="31"/>
      <c r="AE285" s="31"/>
      <c r="AF285" s="31">
        <v>0.25</v>
      </c>
      <c r="AG285" s="31"/>
      <c r="AH285" s="31">
        <f>+J285+L285+N285+P285+R285+T285+V285+X285+Z285+AB285+AD285+AF285</f>
        <v>1</v>
      </c>
      <c r="AI285" s="64">
        <v>44986</v>
      </c>
      <c r="AJ285" s="62">
        <v>45291</v>
      </c>
      <c r="AK285" s="43" t="s">
        <v>739</v>
      </c>
      <c r="AL285" s="44" t="s">
        <v>45</v>
      </c>
      <c r="AM285" s="44" t="s">
        <v>707</v>
      </c>
      <c r="AN285" s="25" t="s">
        <v>47</v>
      </c>
      <c r="AO285" s="25" t="s">
        <v>57</v>
      </c>
    </row>
    <row r="286" spans="1:116" ht="102" customHeight="1" x14ac:dyDescent="0.3">
      <c r="A286" s="43" t="s">
        <v>40</v>
      </c>
      <c r="B286" s="60" t="s">
        <v>41</v>
      </c>
      <c r="C286" s="76" t="s">
        <v>70</v>
      </c>
      <c r="D286" s="76" t="s">
        <v>70</v>
      </c>
      <c r="E286" s="76" t="s">
        <v>70</v>
      </c>
      <c r="F286" s="44" t="s">
        <v>688</v>
      </c>
      <c r="G286" s="43" t="s">
        <v>761</v>
      </c>
      <c r="H286" s="31">
        <v>0.1</v>
      </c>
      <c r="I286" s="220"/>
      <c r="J286" s="31"/>
      <c r="K286" s="31"/>
      <c r="L286" s="31"/>
      <c r="M286" s="31"/>
      <c r="N286" s="31"/>
      <c r="O286" s="31"/>
      <c r="P286" s="31"/>
      <c r="Q286" s="31"/>
      <c r="R286" s="31"/>
      <c r="S286" s="31"/>
      <c r="T286" s="31">
        <v>1</v>
      </c>
      <c r="U286" s="31"/>
      <c r="V286" s="31"/>
      <c r="W286" s="31"/>
      <c r="X286" s="31"/>
      <c r="Y286" s="31"/>
      <c r="Z286" s="31"/>
      <c r="AA286" s="31"/>
      <c r="AB286" s="31"/>
      <c r="AC286" s="31"/>
      <c r="AD286" s="31"/>
      <c r="AE286" s="31"/>
      <c r="AF286" s="31"/>
      <c r="AG286" s="31"/>
      <c r="AH286" s="31">
        <f t="shared" si="31"/>
        <v>1</v>
      </c>
      <c r="AI286" s="64">
        <v>45078</v>
      </c>
      <c r="AJ286" s="62">
        <v>45107</v>
      </c>
      <c r="AK286" s="43" t="s">
        <v>740</v>
      </c>
      <c r="AL286" s="44" t="s">
        <v>45</v>
      </c>
      <c r="AM286" s="44" t="s">
        <v>707</v>
      </c>
      <c r="AN286" s="25" t="s">
        <v>47</v>
      </c>
      <c r="AO286" s="25" t="s">
        <v>57</v>
      </c>
    </row>
    <row r="287" spans="1:116" ht="102" customHeight="1" x14ac:dyDescent="0.3">
      <c r="A287" s="43" t="s">
        <v>40</v>
      </c>
      <c r="B287" s="60" t="s">
        <v>41</v>
      </c>
      <c r="C287" s="76" t="s">
        <v>70</v>
      </c>
      <c r="D287" s="76" t="s">
        <v>70</v>
      </c>
      <c r="E287" s="76" t="s">
        <v>70</v>
      </c>
      <c r="F287" s="44" t="s">
        <v>689</v>
      </c>
      <c r="G287" s="43" t="s">
        <v>694</v>
      </c>
      <c r="H287" s="31">
        <v>0.1</v>
      </c>
      <c r="I287" s="221"/>
      <c r="J287" s="31"/>
      <c r="K287" s="31"/>
      <c r="L287" s="31"/>
      <c r="M287" s="31"/>
      <c r="N287" s="31"/>
      <c r="O287" s="31"/>
      <c r="P287" s="31"/>
      <c r="Q287" s="31"/>
      <c r="R287" s="31"/>
      <c r="S287" s="31"/>
      <c r="T287" s="31"/>
      <c r="U287" s="31"/>
      <c r="V287" s="31">
        <v>1</v>
      </c>
      <c r="W287" s="31"/>
      <c r="X287" s="31"/>
      <c r="Y287" s="31"/>
      <c r="Z287" s="31"/>
      <c r="AA287" s="31"/>
      <c r="AB287" s="31"/>
      <c r="AC287" s="31"/>
      <c r="AD287" s="31"/>
      <c r="AE287" s="31"/>
      <c r="AF287" s="31"/>
      <c r="AG287" s="31"/>
      <c r="AH287" s="31">
        <f t="shared" si="31"/>
        <v>1</v>
      </c>
      <c r="AI287" s="64">
        <v>45108</v>
      </c>
      <c r="AJ287" s="62">
        <v>45138</v>
      </c>
      <c r="AK287" s="43" t="s">
        <v>741</v>
      </c>
      <c r="AL287" s="44" t="s">
        <v>55</v>
      </c>
      <c r="AM287" s="44" t="s">
        <v>745</v>
      </c>
      <c r="AN287" s="25" t="s">
        <v>56</v>
      </c>
      <c r="AO287" s="25" t="s">
        <v>57</v>
      </c>
    </row>
    <row r="288" spans="1:116" ht="76.8" x14ac:dyDescent="0.3">
      <c r="A288" s="43" t="s">
        <v>40</v>
      </c>
      <c r="B288" s="60" t="s">
        <v>41</v>
      </c>
      <c r="C288" s="76" t="s">
        <v>70</v>
      </c>
      <c r="D288" s="76" t="s">
        <v>70</v>
      </c>
      <c r="E288" s="76" t="s">
        <v>70</v>
      </c>
      <c r="F288" s="44" t="s">
        <v>690</v>
      </c>
      <c r="G288" s="43" t="s">
        <v>523</v>
      </c>
      <c r="H288" s="33">
        <v>0.1</v>
      </c>
      <c r="I288" s="201">
        <f>+H288+H289+H290+H291+H292+H293</f>
        <v>1</v>
      </c>
      <c r="J288" s="31"/>
      <c r="K288" s="31"/>
      <c r="L288" s="31">
        <v>0.33329999999999999</v>
      </c>
      <c r="M288" s="31"/>
      <c r="N288" s="31"/>
      <c r="O288" s="31"/>
      <c r="P288" s="31"/>
      <c r="Q288" s="31"/>
      <c r="R288" s="31"/>
      <c r="S288" s="31"/>
      <c r="T288" s="31"/>
      <c r="U288" s="31"/>
      <c r="V288" s="31">
        <v>0.33329999999999999</v>
      </c>
      <c r="W288" s="31"/>
      <c r="X288" s="31"/>
      <c r="Y288" s="31"/>
      <c r="Z288" s="31"/>
      <c r="AA288" s="31"/>
      <c r="AB288" s="31"/>
      <c r="AC288" s="31"/>
      <c r="AD288" s="31"/>
      <c r="AE288" s="31"/>
      <c r="AF288" s="31">
        <v>0.33329999999999999</v>
      </c>
      <c r="AG288" s="31"/>
      <c r="AH288" s="31">
        <v>0.99990000000000001</v>
      </c>
      <c r="AI288" s="62">
        <v>44958</v>
      </c>
      <c r="AJ288" s="62">
        <v>45291</v>
      </c>
      <c r="AK288" s="44" t="s">
        <v>524</v>
      </c>
      <c r="AL288" s="44" t="s">
        <v>55</v>
      </c>
      <c r="AM288" s="44" t="s">
        <v>745</v>
      </c>
      <c r="AN288" s="25" t="s">
        <v>56</v>
      </c>
      <c r="AO288" s="25" t="s">
        <v>57</v>
      </c>
    </row>
    <row r="289" spans="1:41" ht="97.5" customHeight="1" x14ac:dyDescent="0.3">
      <c r="A289" s="43" t="s">
        <v>40</v>
      </c>
      <c r="B289" s="60" t="s">
        <v>41</v>
      </c>
      <c r="C289" s="76" t="s">
        <v>70</v>
      </c>
      <c r="D289" s="76" t="s">
        <v>70</v>
      </c>
      <c r="E289" s="76" t="s">
        <v>70</v>
      </c>
      <c r="F289" s="44" t="s">
        <v>635</v>
      </c>
      <c r="G289" s="43" t="s">
        <v>526</v>
      </c>
      <c r="H289" s="33">
        <v>0.2</v>
      </c>
      <c r="I289" s="202"/>
      <c r="J289" s="31"/>
      <c r="K289" s="31"/>
      <c r="L289" s="31"/>
      <c r="M289" s="31"/>
      <c r="N289" s="31"/>
      <c r="O289" s="31"/>
      <c r="P289" s="31"/>
      <c r="Q289" s="31"/>
      <c r="R289" s="31"/>
      <c r="S289" s="31"/>
      <c r="T289" s="31"/>
      <c r="U289" s="31"/>
      <c r="V289" s="31"/>
      <c r="W289" s="31"/>
      <c r="X289" s="31"/>
      <c r="Y289" s="31"/>
      <c r="Z289" s="31"/>
      <c r="AA289" s="31"/>
      <c r="AB289" s="31"/>
      <c r="AC289" s="31"/>
      <c r="AD289" s="31">
        <v>0.5</v>
      </c>
      <c r="AE289" s="31"/>
      <c r="AF289" s="31">
        <v>0.5</v>
      </c>
      <c r="AG289" s="31"/>
      <c r="AH289" s="31">
        <v>1</v>
      </c>
      <c r="AI289" s="64">
        <v>45231</v>
      </c>
      <c r="AJ289" s="62">
        <v>45291</v>
      </c>
      <c r="AK289" s="44" t="s">
        <v>527</v>
      </c>
      <c r="AL289" s="44" t="s">
        <v>55</v>
      </c>
      <c r="AM289" s="44" t="s">
        <v>745</v>
      </c>
      <c r="AN289" s="25" t="s">
        <v>56</v>
      </c>
      <c r="AO289" s="25" t="s">
        <v>57</v>
      </c>
    </row>
    <row r="290" spans="1:41" ht="76.8" x14ac:dyDescent="0.3">
      <c r="A290" s="43" t="s">
        <v>40</v>
      </c>
      <c r="B290" s="60" t="s">
        <v>41</v>
      </c>
      <c r="C290" s="76" t="s">
        <v>70</v>
      </c>
      <c r="D290" s="76" t="s">
        <v>70</v>
      </c>
      <c r="E290" s="76" t="s">
        <v>70</v>
      </c>
      <c r="F290" s="44" t="s">
        <v>634</v>
      </c>
      <c r="G290" s="43" t="s">
        <v>528</v>
      </c>
      <c r="H290" s="33">
        <v>0.1</v>
      </c>
      <c r="I290" s="202"/>
      <c r="J290" s="31">
        <v>1</v>
      </c>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v>1</v>
      </c>
      <c r="AI290" s="64">
        <v>44928</v>
      </c>
      <c r="AJ290" s="62">
        <v>44957</v>
      </c>
      <c r="AK290" s="44" t="s">
        <v>529</v>
      </c>
      <c r="AL290" s="44" t="s">
        <v>55</v>
      </c>
      <c r="AM290" s="44" t="s">
        <v>745</v>
      </c>
      <c r="AN290" s="25" t="s">
        <v>56</v>
      </c>
      <c r="AO290" s="25" t="s">
        <v>57</v>
      </c>
    </row>
    <row r="291" spans="1:41" ht="113.25" customHeight="1" x14ac:dyDescent="0.3">
      <c r="A291" s="43" t="s">
        <v>40</v>
      </c>
      <c r="B291" s="60" t="s">
        <v>41</v>
      </c>
      <c r="C291" s="76" t="s">
        <v>70</v>
      </c>
      <c r="D291" s="76" t="s">
        <v>70</v>
      </c>
      <c r="E291" s="76" t="s">
        <v>70</v>
      </c>
      <c r="F291" s="44" t="s">
        <v>634</v>
      </c>
      <c r="G291" s="43" t="s">
        <v>530</v>
      </c>
      <c r="H291" s="33">
        <v>0.2</v>
      </c>
      <c r="I291" s="202"/>
      <c r="J291" s="31"/>
      <c r="K291" s="31"/>
      <c r="L291" s="31">
        <v>1</v>
      </c>
      <c r="M291" s="31"/>
      <c r="N291" s="31"/>
      <c r="O291" s="31"/>
      <c r="P291" s="31"/>
      <c r="Q291" s="31"/>
      <c r="R291" s="31"/>
      <c r="S291" s="31"/>
      <c r="T291" s="31"/>
      <c r="U291" s="31"/>
      <c r="V291" s="31"/>
      <c r="W291" s="31"/>
      <c r="X291" s="31"/>
      <c r="Y291" s="31"/>
      <c r="Z291" s="31"/>
      <c r="AA291" s="31"/>
      <c r="AB291" s="31"/>
      <c r="AC291" s="31"/>
      <c r="AD291" s="31"/>
      <c r="AE291" s="31"/>
      <c r="AF291" s="31"/>
      <c r="AG291" s="31"/>
      <c r="AH291" s="31">
        <v>1</v>
      </c>
      <c r="AI291" s="64">
        <v>44958</v>
      </c>
      <c r="AJ291" s="62">
        <v>44985</v>
      </c>
      <c r="AK291" s="44" t="s">
        <v>531</v>
      </c>
      <c r="AL291" s="44" t="s">
        <v>55</v>
      </c>
      <c r="AM291" s="44" t="s">
        <v>745</v>
      </c>
      <c r="AN291" s="25" t="s">
        <v>56</v>
      </c>
      <c r="AO291" s="25" t="s">
        <v>57</v>
      </c>
    </row>
    <row r="292" spans="1:41" ht="92.25" customHeight="1" x14ac:dyDescent="0.3">
      <c r="A292" s="43" t="s">
        <v>40</v>
      </c>
      <c r="B292" s="60" t="s">
        <v>41</v>
      </c>
      <c r="C292" s="76" t="s">
        <v>70</v>
      </c>
      <c r="D292" s="76" t="s">
        <v>70</v>
      </c>
      <c r="E292" s="76" t="s">
        <v>70</v>
      </c>
      <c r="F292" s="44" t="s">
        <v>637</v>
      </c>
      <c r="G292" s="43" t="s">
        <v>532</v>
      </c>
      <c r="H292" s="33">
        <v>0.2</v>
      </c>
      <c r="I292" s="202"/>
      <c r="J292" s="31"/>
      <c r="K292" s="31"/>
      <c r="L292" s="31">
        <v>0.09</v>
      </c>
      <c r="M292" s="31"/>
      <c r="N292" s="31">
        <v>0.09</v>
      </c>
      <c r="O292" s="31"/>
      <c r="P292" s="31">
        <v>0.09</v>
      </c>
      <c r="Q292" s="31"/>
      <c r="R292" s="31">
        <v>0.09</v>
      </c>
      <c r="S292" s="31"/>
      <c r="T292" s="31">
        <v>0.09</v>
      </c>
      <c r="U292" s="31"/>
      <c r="V292" s="31">
        <v>0.09</v>
      </c>
      <c r="W292" s="31"/>
      <c r="X292" s="31">
        <v>0.09</v>
      </c>
      <c r="Y292" s="31"/>
      <c r="Z292" s="31">
        <v>0.09</v>
      </c>
      <c r="AA292" s="31"/>
      <c r="AB292" s="31">
        <v>0.09</v>
      </c>
      <c r="AC292" s="31"/>
      <c r="AD292" s="31">
        <v>0.09</v>
      </c>
      <c r="AE292" s="31"/>
      <c r="AF292" s="31">
        <v>0.1</v>
      </c>
      <c r="AG292" s="31"/>
      <c r="AH292" s="31">
        <v>0.99999999999999978</v>
      </c>
      <c r="AI292" s="64">
        <v>44958</v>
      </c>
      <c r="AJ292" s="62">
        <v>45291</v>
      </c>
      <c r="AK292" s="44" t="s">
        <v>533</v>
      </c>
      <c r="AL292" s="44" t="s">
        <v>700</v>
      </c>
      <c r="AM292" s="44" t="s">
        <v>535</v>
      </c>
      <c r="AN292" s="25" t="s">
        <v>536</v>
      </c>
      <c r="AO292" s="25" t="s">
        <v>57</v>
      </c>
    </row>
    <row r="293" spans="1:41" ht="98.25" customHeight="1" x14ac:dyDescent="0.3">
      <c r="A293" s="43" t="s">
        <v>40</v>
      </c>
      <c r="B293" s="60" t="s">
        <v>41</v>
      </c>
      <c r="C293" s="76" t="s">
        <v>70</v>
      </c>
      <c r="D293" s="76" t="s">
        <v>70</v>
      </c>
      <c r="E293" s="76" t="s">
        <v>70</v>
      </c>
      <c r="F293" s="44" t="s">
        <v>636</v>
      </c>
      <c r="G293" s="43" t="s">
        <v>537</v>
      </c>
      <c r="H293" s="33">
        <v>0.2</v>
      </c>
      <c r="I293" s="203"/>
      <c r="J293" s="31"/>
      <c r="K293" s="31"/>
      <c r="L293" s="31"/>
      <c r="M293" s="31"/>
      <c r="N293" s="31"/>
      <c r="O293" s="31"/>
      <c r="P293" s="31">
        <v>0.3333333</v>
      </c>
      <c r="Q293" s="31"/>
      <c r="R293" s="31"/>
      <c r="S293" s="31"/>
      <c r="T293" s="31"/>
      <c r="U293" s="31"/>
      <c r="V293" s="31"/>
      <c r="W293" s="31"/>
      <c r="X293" s="31">
        <v>0.3333333</v>
      </c>
      <c r="Y293" s="31"/>
      <c r="Z293" s="31"/>
      <c r="AA293" s="31"/>
      <c r="AB293" s="31"/>
      <c r="AC293" s="31"/>
      <c r="AD293" s="31"/>
      <c r="AE293" s="31"/>
      <c r="AF293" s="31">
        <v>0.3333333</v>
      </c>
      <c r="AG293" s="31"/>
      <c r="AH293" s="31">
        <v>0.99999989999999994</v>
      </c>
      <c r="AI293" s="64">
        <v>45017</v>
      </c>
      <c r="AJ293" s="62">
        <v>45291</v>
      </c>
      <c r="AK293" s="44" t="s">
        <v>538</v>
      </c>
      <c r="AL293" s="44" t="s">
        <v>55</v>
      </c>
      <c r="AM293" s="44" t="s">
        <v>745</v>
      </c>
      <c r="AN293" s="25" t="s">
        <v>56</v>
      </c>
      <c r="AO293" s="25" t="s">
        <v>57</v>
      </c>
    </row>
    <row r="296" spans="1:41" x14ac:dyDescent="0.3">
      <c r="G296" s="38"/>
    </row>
    <row r="297" spans="1:41" x14ac:dyDescent="0.3">
      <c r="G297" s="39"/>
    </row>
    <row r="298" spans="1:41" x14ac:dyDescent="0.3">
      <c r="G298" s="40"/>
    </row>
  </sheetData>
  <autoFilter ref="A9:DL9"/>
  <dataConsolidate/>
  <mergeCells count="124">
    <mergeCell ref="I288:I293"/>
    <mergeCell ref="H214:H215"/>
    <mergeCell ref="H136:H137"/>
    <mergeCell ref="H138:H140"/>
    <mergeCell ref="E132:E140"/>
    <mergeCell ref="D132:D140"/>
    <mergeCell ref="I132:I140"/>
    <mergeCell ref="I141:I146"/>
    <mergeCell ref="D83:D89"/>
    <mergeCell ref="D90:D94"/>
    <mergeCell ref="I120:I127"/>
    <mergeCell ref="I147:I149"/>
    <mergeCell ref="I150:I157"/>
    <mergeCell ref="D170:D175"/>
    <mergeCell ref="D176:D179"/>
    <mergeCell ref="I170:I175"/>
    <mergeCell ref="I176:I179"/>
    <mergeCell ref="I220:I222"/>
    <mergeCell ref="D147:D149"/>
    <mergeCell ref="E147:E149"/>
    <mergeCell ref="D150:D157"/>
    <mergeCell ref="E160:E164"/>
    <mergeCell ref="D160:D164"/>
    <mergeCell ref="I217:I219"/>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A1:C2"/>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I208:I209"/>
    <mergeCell ref="I223:I232"/>
    <mergeCell ref="I233:I243"/>
    <mergeCell ref="I244:I261"/>
    <mergeCell ref="I262:I263"/>
    <mergeCell ref="I264:I277"/>
    <mergeCell ref="I278:I279"/>
    <mergeCell ref="I280:I287"/>
    <mergeCell ref="D117:D119"/>
    <mergeCell ref="I117:I119"/>
    <mergeCell ref="I189:I194"/>
    <mergeCell ref="I195:I200"/>
    <mergeCell ref="D189:D194"/>
    <mergeCell ref="D195:D200"/>
    <mergeCell ref="E189:E200"/>
    <mergeCell ref="E210:E216"/>
    <mergeCell ref="D210:D216"/>
    <mergeCell ref="E170:E179"/>
    <mergeCell ref="I201:I207"/>
    <mergeCell ref="I210:I216"/>
    <mergeCell ref="E150:E157"/>
    <mergeCell ref="I158:I159"/>
    <mergeCell ref="I166:I169"/>
    <mergeCell ref="I160:I164"/>
    <mergeCell ref="D17:D19"/>
    <mergeCell ref="E52:E58"/>
    <mergeCell ref="D52:D58"/>
    <mergeCell ref="I52:I58"/>
    <mergeCell ref="I59:I60"/>
    <mergeCell ref="I20:I26"/>
    <mergeCell ref="I17:I19"/>
    <mergeCell ref="E17:E19"/>
    <mergeCell ref="I49:I50"/>
    <mergeCell ref="I27:I28"/>
    <mergeCell ref="I29:I30"/>
    <mergeCell ref="I31:I32"/>
    <mergeCell ref="I35:I37"/>
    <mergeCell ref="I38:I39"/>
    <mergeCell ref="I42:I46"/>
    <mergeCell ref="I47:I48"/>
    <mergeCell ref="I180:I187"/>
    <mergeCell ref="I128:I129"/>
    <mergeCell ref="D111:D113"/>
    <mergeCell ref="I90:I94"/>
    <mergeCell ref="I68:I69"/>
    <mergeCell ref="I70:I75"/>
    <mergeCell ref="I76:I81"/>
    <mergeCell ref="I83:I89"/>
    <mergeCell ref="I61:I67"/>
    <mergeCell ref="E83:E94"/>
    <mergeCell ref="E111:E113"/>
    <mergeCell ref="I111:I113"/>
    <mergeCell ref="I95:I103"/>
    <mergeCell ref="E104:E105"/>
    <mergeCell ref="D106:D109"/>
    <mergeCell ref="E106:E109"/>
    <mergeCell ref="I106:I109"/>
    <mergeCell ref="D76:D81"/>
    <mergeCell ref="E76:E81"/>
    <mergeCell ref="I114:I116"/>
  </mergeCells>
  <phoneticPr fontId="14" type="noConversion"/>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78:H64678 G64668:H64669"/>
    <dataValidation allowBlank="1" showInputMessage="1" showErrorMessage="1" prompt="Son los hitos o grandes actividades a ejecutar en el plan de acción y que se pueden medir en tiempo de ejecución, producto o entregables._x000a__x000a_Nota: formular en infinitivo" sqref="F64678 F64668:F64669"/>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zoomScale="60" zoomScaleNormal="60" workbookViewId="0">
      <selection activeCell="V249" activeCellId="168" sqref="L19 N19 P19 R19 T19 AJ19 A63:C63 F63:H63 J63 L63 N63 P63 R63 AH63:AO63 G167 AK167 G169 P171 R171 T171 V171 X171 Z171 AB171 AD171 AF171 AI171:AJ171 AK173 G175 AK175 P179 R179 T179 V179 X179 N184 P184 R184 T184 V184 X184 Z184 AB184 AH184:AJ184 N186 P186 R186 T186 V186 X186 Z186 AB186 AH186:AJ186 N188 P188 R188 T188 V188 X188 Z188 AB188 AH188:AJ188 N190 P190 R190 T190 V190 X190 Z190 AB190 AH190:AJ190 N194 P194 R194 T194 V194 X194 Z194 AB194 AH194:AJ194 N196 P196 R196 T196 V196 X196 Z196 AB196 AH196:AJ196 N198 P198 R198 T198 V198 X198 Z198 AB198 AH198:AJ198 X200 AH200:AJ200 N202 AH202:AJ202 N204 P204 R204 T204 V204 X204 Z204 AB204 AH204:AJ204 G210 N210 P210 R210 T210 V210 X210 Z210 AB210 AD210 AF210 AH210:AJ210 N214 P214 R214 AI214:AJ214 AO214:AP214 N221 P221 R221 AI221:AJ221 AO221:AP221 G237 N237 P237 R237 T237 V237 X237 Z237 AB237 N239 P239 R239 T239 V239 X239 N241 P241 R241 T241 V241 N243 P243 AI243:AJ243 P245 R245 T245 V245 X245 N247 P247 R247 N249 P249 R249 T249 V249"/>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42"/>
      <c r="B1" s="242"/>
      <c r="C1" s="242"/>
      <c r="D1" s="247" t="s">
        <v>0</v>
      </c>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9"/>
      <c r="AN1" s="253" t="s">
        <v>1</v>
      </c>
      <c r="AO1" s="253"/>
    </row>
    <row r="2" spans="1:41" ht="55.5" customHeight="1" x14ac:dyDescent="0.3">
      <c r="A2" s="242"/>
      <c r="B2" s="242"/>
      <c r="C2" s="242"/>
      <c r="D2" s="247" t="s">
        <v>2</v>
      </c>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9"/>
      <c r="AN2" s="253"/>
      <c r="AO2" s="253"/>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44950</v>
      </c>
      <c r="E5" s="13"/>
      <c r="F5" s="13"/>
      <c r="G5" s="13"/>
      <c r="H5" s="13"/>
      <c r="I5" s="14" t="s">
        <v>5</v>
      </c>
      <c r="J5" s="244" t="s">
        <v>6</v>
      </c>
      <c r="K5" s="245"/>
      <c r="L5" s="245"/>
      <c r="M5" s="245"/>
      <c r="N5" s="245"/>
      <c r="O5" s="245"/>
      <c r="P5" s="246"/>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43" t="s">
        <v>8</v>
      </c>
      <c r="B7" s="243" t="s">
        <v>9</v>
      </c>
      <c r="C7" s="243" t="s">
        <v>10</v>
      </c>
      <c r="D7" s="243" t="s">
        <v>11</v>
      </c>
      <c r="E7" s="250" t="s">
        <v>12</v>
      </c>
      <c r="F7" s="243" t="s">
        <v>13</v>
      </c>
      <c r="G7" s="243" t="s">
        <v>14</v>
      </c>
      <c r="H7" s="243" t="s">
        <v>15</v>
      </c>
      <c r="I7" s="243" t="s">
        <v>16</v>
      </c>
      <c r="J7" s="243" t="s">
        <v>17</v>
      </c>
      <c r="K7" s="243"/>
      <c r="L7" s="243"/>
      <c r="M7" s="243"/>
      <c r="N7" s="243"/>
      <c r="O7" s="243"/>
      <c r="P7" s="243"/>
      <c r="Q7" s="243"/>
      <c r="R7" s="243"/>
      <c r="S7" s="243"/>
      <c r="T7" s="243"/>
      <c r="U7" s="243"/>
      <c r="V7" s="243"/>
      <c r="W7" s="243"/>
      <c r="X7" s="243"/>
      <c r="Y7" s="243"/>
      <c r="Z7" s="243"/>
      <c r="AA7" s="243"/>
      <c r="AB7" s="243"/>
      <c r="AC7" s="243"/>
      <c r="AD7" s="243"/>
      <c r="AE7" s="243"/>
      <c r="AF7" s="243"/>
      <c r="AG7" s="243"/>
      <c r="AH7" s="243" t="s">
        <v>18</v>
      </c>
      <c r="AI7" s="243" t="s">
        <v>19</v>
      </c>
      <c r="AJ7" s="243" t="s">
        <v>20</v>
      </c>
      <c r="AK7" s="243" t="s">
        <v>21</v>
      </c>
      <c r="AL7" s="243" t="s">
        <v>22</v>
      </c>
      <c r="AM7" s="243" t="s">
        <v>23</v>
      </c>
      <c r="AN7" s="243" t="s">
        <v>24</v>
      </c>
      <c r="AO7" s="243" t="s">
        <v>25</v>
      </c>
    </row>
    <row r="8" spans="1:41" ht="27" customHeight="1" x14ac:dyDescent="0.3">
      <c r="A8" s="243"/>
      <c r="B8" s="243"/>
      <c r="C8" s="243"/>
      <c r="D8" s="243"/>
      <c r="E8" s="251"/>
      <c r="F8" s="243"/>
      <c r="G8" s="243"/>
      <c r="H8" s="243"/>
      <c r="I8" s="243"/>
      <c r="J8" s="243" t="s">
        <v>26</v>
      </c>
      <c r="K8" s="243"/>
      <c r="L8" s="243" t="s">
        <v>27</v>
      </c>
      <c r="M8" s="243"/>
      <c r="N8" s="243" t="s">
        <v>28</v>
      </c>
      <c r="O8" s="243"/>
      <c r="P8" s="243" t="s">
        <v>29</v>
      </c>
      <c r="Q8" s="243"/>
      <c r="R8" s="243" t="s">
        <v>30</v>
      </c>
      <c r="S8" s="243"/>
      <c r="T8" s="243" t="s">
        <v>31</v>
      </c>
      <c r="U8" s="243"/>
      <c r="V8" s="243" t="s">
        <v>32</v>
      </c>
      <c r="W8" s="243"/>
      <c r="X8" s="243" t="s">
        <v>33</v>
      </c>
      <c r="Y8" s="243"/>
      <c r="Z8" s="243" t="s">
        <v>34</v>
      </c>
      <c r="AA8" s="243"/>
      <c r="AB8" s="243" t="s">
        <v>35</v>
      </c>
      <c r="AC8" s="243"/>
      <c r="AD8" s="243" t="s">
        <v>36</v>
      </c>
      <c r="AE8" s="243"/>
      <c r="AF8" s="243" t="s">
        <v>37</v>
      </c>
      <c r="AG8" s="243" t="s">
        <v>37</v>
      </c>
      <c r="AH8" s="243"/>
      <c r="AI8" s="243"/>
      <c r="AJ8" s="243"/>
      <c r="AK8" s="243"/>
      <c r="AL8" s="243"/>
      <c r="AM8" s="243"/>
      <c r="AN8" s="243"/>
      <c r="AO8" s="243"/>
    </row>
    <row r="9" spans="1:41" ht="63" customHeight="1" x14ac:dyDescent="0.3">
      <c r="A9" s="243"/>
      <c r="B9" s="243"/>
      <c r="C9" s="243"/>
      <c r="D9" s="243"/>
      <c r="E9" s="252"/>
      <c r="F9" s="243"/>
      <c r="G9" s="243"/>
      <c r="H9" s="243"/>
      <c r="I9" s="243"/>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3"/>
      <c r="AI9" s="243"/>
      <c r="AJ9" s="243"/>
      <c r="AK9" s="243"/>
      <c r="AL9" s="243"/>
      <c r="AM9" s="243"/>
      <c r="AN9" s="243"/>
      <c r="AO9" s="243"/>
    </row>
    <row r="10" spans="1:41" s="28" customFormat="1" ht="57" hidden="1" customHeight="1" x14ac:dyDescent="0.3">
      <c r="A10" s="43" t="s">
        <v>40</v>
      </c>
      <c r="B10" s="60" t="s">
        <v>41</v>
      </c>
      <c r="C10" s="60">
        <v>526</v>
      </c>
      <c r="D10" s="205">
        <v>1</v>
      </c>
      <c r="E10" s="210">
        <v>2680661000</v>
      </c>
      <c r="F10" s="44" t="s">
        <v>42</v>
      </c>
      <c r="G10" s="44" t="s">
        <v>43</v>
      </c>
      <c r="H10" s="31">
        <v>0.2</v>
      </c>
      <c r="I10" s="208">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hidden="1" x14ac:dyDescent="0.3">
      <c r="A11" s="43" t="s">
        <v>40</v>
      </c>
      <c r="B11" s="60" t="s">
        <v>41</v>
      </c>
      <c r="C11" s="60">
        <v>526</v>
      </c>
      <c r="D11" s="206"/>
      <c r="E11" s="211"/>
      <c r="F11" s="44" t="s">
        <v>42</v>
      </c>
      <c r="G11" s="44" t="s">
        <v>48</v>
      </c>
      <c r="H11" s="31">
        <v>0.4</v>
      </c>
      <c r="I11" s="208"/>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hidden="1" x14ac:dyDescent="0.3">
      <c r="A12" s="43" t="s">
        <v>40</v>
      </c>
      <c r="B12" s="60" t="s">
        <v>41</v>
      </c>
      <c r="C12" s="60">
        <v>526</v>
      </c>
      <c r="D12" s="206"/>
      <c r="E12" s="211"/>
      <c r="F12" s="44" t="s">
        <v>42</v>
      </c>
      <c r="G12" s="44" t="s">
        <v>50</v>
      </c>
      <c r="H12" s="31">
        <v>0.2</v>
      </c>
      <c r="I12" s="208"/>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0" hidden="1" x14ac:dyDescent="0.3">
      <c r="A13" s="43" t="s">
        <v>40</v>
      </c>
      <c r="B13" s="60" t="s">
        <v>41</v>
      </c>
      <c r="C13" s="60">
        <v>526</v>
      </c>
      <c r="D13" s="207"/>
      <c r="E13" s="211"/>
      <c r="F13" s="44" t="s">
        <v>42</v>
      </c>
      <c r="G13" s="44" t="s">
        <v>52</v>
      </c>
      <c r="H13" s="31">
        <v>0.2</v>
      </c>
      <c r="I13" s="208"/>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hidden="1" x14ac:dyDescent="0.3">
      <c r="A14" s="43" t="s">
        <v>40</v>
      </c>
      <c r="B14" s="60" t="s">
        <v>41</v>
      </c>
      <c r="C14" s="60">
        <v>528</v>
      </c>
      <c r="D14" s="205">
        <v>1</v>
      </c>
      <c r="E14" s="211"/>
      <c r="F14" s="44" t="s">
        <v>54</v>
      </c>
      <c r="G14" s="44" t="s">
        <v>717</v>
      </c>
      <c r="H14" s="31">
        <v>0.2</v>
      </c>
      <c r="I14" s="219">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x14ac:dyDescent="0.3">
      <c r="A15" s="43" t="s">
        <v>40</v>
      </c>
      <c r="B15" s="60" t="s">
        <v>41</v>
      </c>
      <c r="C15" s="60">
        <v>528</v>
      </c>
      <c r="D15" s="206"/>
      <c r="E15" s="211"/>
      <c r="F15" s="44" t="s">
        <v>54</v>
      </c>
      <c r="G15" s="44" t="s">
        <v>58</v>
      </c>
      <c r="H15" s="31">
        <v>0.1</v>
      </c>
      <c r="I15" s="220"/>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x14ac:dyDescent="0.3">
      <c r="A16" s="43" t="s">
        <v>40</v>
      </c>
      <c r="B16" s="60" t="s">
        <v>41</v>
      </c>
      <c r="C16" s="60">
        <v>528</v>
      </c>
      <c r="D16" s="207"/>
      <c r="E16" s="212"/>
      <c r="F16" s="44" t="s">
        <v>54</v>
      </c>
      <c r="G16" s="44" t="s">
        <v>59</v>
      </c>
      <c r="H16" s="31">
        <v>0.7</v>
      </c>
      <c r="I16" s="221"/>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205">
        <v>1</v>
      </c>
      <c r="E17" s="210">
        <v>628314000</v>
      </c>
      <c r="F17" s="44" t="s">
        <v>61</v>
      </c>
      <c r="G17" s="44" t="s">
        <v>62</v>
      </c>
      <c r="H17" s="31">
        <v>0.25</v>
      </c>
      <c r="I17" s="219">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x14ac:dyDescent="0.3">
      <c r="A18" s="43" t="s">
        <v>40</v>
      </c>
      <c r="B18" s="60" t="s">
        <v>41</v>
      </c>
      <c r="C18" s="60">
        <v>527</v>
      </c>
      <c r="D18" s="206"/>
      <c r="E18" s="211"/>
      <c r="F18" s="44" t="s">
        <v>61</v>
      </c>
      <c r="G18" s="44" t="s">
        <v>64</v>
      </c>
      <c r="H18" s="31">
        <v>0.25</v>
      </c>
      <c r="I18" s="220"/>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x14ac:dyDescent="0.3">
      <c r="A19" s="106" t="s">
        <v>40</v>
      </c>
      <c r="B19" s="107" t="s">
        <v>41</v>
      </c>
      <c r="C19" s="107">
        <v>527</v>
      </c>
      <c r="D19" s="206"/>
      <c r="E19" s="211"/>
      <c r="F19" s="108" t="s">
        <v>61</v>
      </c>
      <c r="G19" s="108" t="s">
        <v>64</v>
      </c>
      <c r="H19" s="109">
        <v>0.25</v>
      </c>
      <c r="I19" s="220"/>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x14ac:dyDescent="0.3">
      <c r="A20" s="116" t="s">
        <v>40</v>
      </c>
      <c r="B20" s="117" t="s">
        <v>41</v>
      </c>
      <c r="C20" s="117">
        <v>527</v>
      </c>
      <c r="D20" s="206"/>
      <c r="E20" s="211"/>
      <c r="F20" s="118" t="s">
        <v>763</v>
      </c>
      <c r="G20" s="118" t="s">
        <v>66</v>
      </c>
      <c r="H20" s="119">
        <v>0.25</v>
      </c>
      <c r="I20" s="220"/>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0" hidden="1" x14ac:dyDescent="0.3">
      <c r="A21" s="43" t="s">
        <v>40</v>
      </c>
      <c r="B21" s="60" t="s">
        <v>41</v>
      </c>
      <c r="C21" s="60">
        <v>527</v>
      </c>
      <c r="D21" s="207"/>
      <c r="E21" s="212"/>
      <c r="F21" s="44" t="s">
        <v>61</v>
      </c>
      <c r="G21" s="44" t="s">
        <v>67</v>
      </c>
      <c r="H21" s="31">
        <v>0.25</v>
      </c>
      <c r="I21" s="221"/>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x14ac:dyDescent="0.3">
      <c r="A22" s="43" t="s">
        <v>40</v>
      </c>
      <c r="B22" s="60" t="s">
        <v>41</v>
      </c>
      <c r="C22" s="60">
        <v>526</v>
      </c>
      <c r="D22" s="60" t="s">
        <v>70</v>
      </c>
      <c r="E22" s="60" t="s">
        <v>70</v>
      </c>
      <c r="F22" s="44" t="s">
        <v>71</v>
      </c>
      <c r="G22" s="44" t="s">
        <v>72</v>
      </c>
      <c r="H22" s="33">
        <v>0.36</v>
      </c>
      <c r="I22" s="204">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0" hidden="1" x14ac:dyDescent="0.3">
      <c r="A23" s="43" t="s">
        <v>40</v>
      </c>
      <c r="B23" s="60" t="s">
        <v>41</v>
      </c>
      <c r="C23" s="60">
        <v>526</v>
      </c>
      <c r="D23" s="60" t="s">
        <v>70</v>
      </c>
      <c r="E23" s="60" t="s">
        <v>70</v>
      </c>
      <c r="F23" s="44" t="s">
        <v>71</v>
      </c>
      <c r="G23" s="44" t="s">
        <v>75</v>
      </c>
      <c r="H23" s="33">
        <v>0.09</v>
      </c>
      <c r="I23" s="204"/>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x14ac:dyDescent="0.3">
      <c r="A24" s="43" t="s">
        <v>40</v>
      </c>
      <c r="B24" s="60" t="s">
        <v>41</v>
      </c>
      <c r="C24" s="60">
        <v>526</v>
      </c>
      <c r="D24" s="60" t="s">
        <v>70</v>
      </c>
      <c r="E24" s="60" t="s">
        <v>70</v>
      </c>
      <c r="F24" s="44" t="s">
        <v>77</v>
      </c>
      <c r="G24" s="44" t="s">
        <v>78</v>
      </c>
      <c r="H24" s="33">
        <v>0.15</v>
      </c>
      <c r="I24" s="204"/>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x14ac:dyDescent="0.3">
      <c r="A25" s="43" t="s">
        <v>40</v>
      </c>
      <c r="B25" s="60" t="s">
        <v>41</v>
      </c>
      <c r="C25" s="60">
        <v>526</v>
      </c>
      <c r="D25" s="60" t="s">
        <v>70</v>
      </c>
      <c r="E25" s="60" t="s">
        <v>70</v>
      </c>
      <c r="F25" s="44" t="s">
        <v>80</v>
      </c>
      <c r="G25" s="44" t="s">
        <v>81</v>
      </c>
      <c r="H25" s="33">
        <v>0.1</v>
      </c>
      <c r="I25" s="204"/>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0" hidden="1" x14ac:dyDescent="0.3">
      <c r="A26" s="43" t="s">
        <v>40</v>
      </c>
      <c r="B26" s="60" t="s">
        <v>41</v>
      </c>
      <c r="C26" s="60">
        <v>526</v>
      </c>
      <c r="D26" s="60" t="s">
        <v>70</v>
      </c>
      <c r="E26" s="60" t="s">
        <v>70</v>
      </c>
      <c r="F26" s="44" t="s">
        <v>83</v>
      </c>
      <c r="G26" s="44" t="s">
        <v>84</v>
      </c>
      <c r="H26" s="33">
        <v>0.1</v>
      </c>
      <c r="I26" s="204"/>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0" hidden="1" x14ac:dyDescent="0.3">
      <c r="A27" s="43" t="s">
        <v>40</v>
      </c>
      <c r="B27" s="60" t="s">
        <v>41</v>
      </c>
      <c r="C27" s="60">
        <v>526</v>
      </c>
      <c r="D27" s="60" t="s">
        <v>70</v>
      </c>
      <c r="E27" s="60" t="s">
        <v>70</v>
      </c>
      <c r="F27" s="44" t="s">
        <v>86</v>
      </c>
      <c r="G27" s="44" t="s">
        <v>87</v>
      </c>
      <c r="H27" s="33">
        <v>0.1</v>
      </c>
      <c r="I27" s="204"/>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x14ac:dyDescent="0.3">
      <c r="A28" s="43" t="s">
        <v>40</v>
      </c>
      <c r="B28" s="60" t="s">
        <v>41</v>
      </c>
      <c r="C28" s="60">
        <v>526</v>
      </c>
      <c r="D28" s="60" t="s">
        <v>70</v>
      </c>
      <c r="E28" s="60" t="s">
        <v>70</v>
      </c>
      <c r="F28" s="44" t="s">
        <v>86</v>
      </c>
      <c r="G28" s="44" t="s">
        <v>89</v>
      </c>
      <c r="H28" s="33">
        <v>0.1</v>
      </c>
      <c r="I28" s="204"/>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0" hidden="1" x14ac:dyDescent="0.3">
      <c r="A29" s="43" t="s">
        <v>40</v>
      </c>
      <c r="B29" s="60" t="s">
        <v>41</v>
      </c>
      <c r="C29" s="60">
        <v>526</v>
      </c>
      <c r="D29" s="60" t="s">
        <v>70</v>
      </c>
      <c r="E29" s="60" t="s">
        <v>70</v>
      </c>
      <c r="F29" s="44" t="s">
        <v>91</v>
      </c>
      <c r="G29" s="44" t="s">
        <v>92</v>
      </c>
      <c r="H29" s="33">
        <v>0.2</v>
      </c>
      <c r="I29" s="223">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400000000000006" hidden="1" customHeight="1" x14ac:dyDescent="0.3">
      <c r="A30" s="43" t="s">
        <v>40</v>
      </c>
      <c r="B30" s="60" t="s">
        <v>41</v>
      </c>
      <c r="C30" s="60">
        <v>526</v>
      </c>
      <c r="D30" s="60" t="s">
        <v>70</v>
      </c>
      <c r="E30" s="60" t="s">
        <v>70</v>
      </c>
      <c r="F30" s="44" t="s">
        <v>91</v>
      </c>
      <c r="G30" s="44" t="s">
        <v>96</v>
      </c>
      <c r="H30" s="33">
        <v>0.8</v>
      </c>
      <c r="I30" s="225"/>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0" hidden="1" x14ac:dyDescent="0.3">
      <c r="A31" s="43" t="s">
        <v>40</v>
      </c>
      <c r="B31" s="60" t="s">
        <v>41</v>
      </c>
      <c r="C31" s="60">
        <v>526</v>
      </c>
      <c r="D31" s="60" t="s">
        <v>70</v>
      </c>
      <c r="E31" s="60" t="s">
        <v>70</v>
      </c>
      <c r="F31" s="44" t="s">
        <v>98</v>
      </c>
      <c r="G31" s="44" t="s">
        <v>99</v>
      </c>
      <c r="H31" s="33">
        <v>0.2</v>
      </c>
      <c r="I31" s="223">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5" hidden="1" x14ac:dyDescent="0.3">
      <c r="A32" s="43" t="s">
        <v>40</v>
      </c>
      <c r="B32" s="60" t="s">
        <v>41</v>
      </c>
      <c r="C32" s="60">
        <v>526</v>
      </c>
      <c r="D32" s="60" t="s">
        <v>70</v>
      </c>
      <c r="E32" s="60" t="s">
        <v>70</v>
      </c>
      <c r="F32" s="44" t="s">
        <v>98</v>
      </c>
      <c r="G32" s="44" t="s">
        <v>101</v>
      </c>
      <c r="H32" s="33">
        <v>0.8</v>
      </c>
      <c r="I32" s="225"/>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0" hidden="1" x14ac:dyDescent="0.3">
      <c r="A33" s="43" t="s">
        <v>40</v>
      </c>
      <c r="B33" s="60" t="s">
        <v>41</v>
      </c>
      <c r="C33" s="60">
        <v>526</v>
      </c>
      <c r="D33" s="60" t="s">
        <v>70</v>
      </c>
      <c r="E33" s="60" t="s">
        <v>70</v>
      </c>
      <c r="F33" s="44" t="s">
        <v>103</v>
      </c>
      <c r="G33" s="44" t="s">
        <v>104</v>
      </c>
      <c r="H33" s="33">
        <v>0.5</v>
      </c>
      <c r="I33" s="223">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0" hidden="1" x14ac:dyDescent="0.3">
      <c r="A34" s="43" t="s">
        <v>40</v>
      </c>
      <c r="B34" s="60" t="s">
        <v>41</v>
      </c>
      <c r="C34" s="60">
        <v>526</v>
      </c>
      <c r="D34" s="60" t="s">
        <v>70</v>
      </c>
      <c r="E34" s="60" t="s">
        <v>70</v>
      </c>
      <c r="F34" s="44" t="s">
        <v>103</v>
      </c>
      <c r="G34" s="44" t="s">
        <v>105</v>
      </c>
      <c r="H34" s="33">
        <v>0.5</v>
      </c>
      <c r="I34" s="225"/>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5" hidden="1" x14ac:dyDescent="0.3">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75" hidden="1" x14ac:dyDescent="0.3">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0" hidden="1" x14ac:dyDescent="0.3">
      <c r="A37" s="43" t="s">
        <v>40</v>
      </c>
      <c r="B37" s="60" t="s">
        <v>41</v>
      </c>
      <c r="C37" s="60">
        <v>526</v>
      </c>
      <c r="D37" s="60" t="s">
        <v>70</v>
      </c>
      <c r="E37" s="60" t="s">
        <v>70</v>
      </c>
      <c r="F37" s="44" t="s">
        <v>114</v>
      </c>
      <c r="G37" s="44" t="s">
        <v>115</v>
      </c>
      <c r="H37" s="33">
        <v>0.25</v>
      </c>
      <c r="I37" s="223">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x14ac:dyDescent="0.3">
      <c r="A38" s="43" t="s">
        <v>40</v>
      </c>
      <c r="B38" s="60" t="s">
        <v>41</v>
      </c>
      <c r="C38" s="60">
        <v>526</v>
      </c>
      <c r="D38" s="60" t="s">
        <v>70</v>
      </c>
      <c r="E38" s="60" t="s">
        <v>70</v>
      </c>
      <c r="F38" s="44" t="s">
        <v>114</v>
      </c>
      <c r="G38" s="44" t="s">
        <v>117</v>
      </c>
      <c r="H38" s="33">
        <v>0.25</v>
      </c>
      <c r="I38" s="224"/>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x14ac:dyDescent="0.3">
      <c r="A39" s="43" t="s">
        <v>40</v>
      </c>
      <c r="B39" s="60" t="s">
        <v>41</v>
      </c>
      <c r="C39" s="60">
        <v>526</v>
      </c>
      <c r="D39" s="60" t="s">
        <v>70</v>
      </c>
      <c r="E39" s="60" t="s">
        <v>70</v>
      </c>
      <c r="F39" s="44" t="s">
        <v>114</v>
      </c>
      <c r="G39" s="44" t="s">
        <v>119</v>
      </c>
      <c r="H39" s="33">
        <v>0.5</v>
      </c>
      <c r="I39" s="225"/>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121</v>
      </c>
      <c r="G40" s="44" t="s">
        <v>122</v>
      </c>
      <c r="H40" s="33">
        <v>0.2</v>
      </c>
      <c r="I40" s="223">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0" hidden="1" x14ac:dyDescent="0.3">
      <c r="A41" s="43" t="s">
        <v>40</v>
      </c>
      <c r="B41" s="60" t="s">
        <v>41</v>
      </c>
      <c r="C41" s="60">
        <v>526</v>
      </c>
      <c r="D41" s="60" t="s">
        <v>70</v>
      </c>
      <c r="E41" s="60" t="s">
        <v>70</v>
      </c>
      <c r="F41" s="44" t="s">
        <v>121</v>
      </c>
      <c r="G41" s="44" t="s">
        <v>124</v>
      </c>
      <c r="H41" s="33">
        <v>0.8</v>
      </c>
      <c r="I41" s="225"/>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0" hidden="1" x14ac:dyDescent="0.3">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x14ac:dyDescent="0.3">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x14ac:dyDescent="0.3">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0" hidden="1" x14ac:dyDescent="0.3">
      <c r="A45" s="43" t="s">
        <v>40</v>
      </c>
      <c r="B45" s="60" t="s">
        <v>41</v>
      </c>
      <c r="C45" s="60">
        <v>527</v>
      </c>
      <c r="D45" s="60" t="s">
        <v>70</v>
      </c>
      <c r="E45" s="60" t="s">
        <v>70</v>
      </c>
      <c r="F45" s="44" t="s">
        <v>129</v>
      </c>
      <c r="G45" s="44" t="s">
        <v>130</v>
      </c>
      <c r="H45" s="31">
        <v>0.2</v>
      </c>
      <c r="I45" s="208">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5" hidden="1" x14ac:dyDescent="0.3">
      <c r="A46" s="43" t="s">
        <v>40</v>
      </c>
      <c r="B46" s="60" t="s">
        <v>41</v>
      </c>
      <c r="C46" s="60">
        <v>527</v>
      </c>
      <c r="D46" s="60" t="s">
        <v>70</v>
      </c>
      <c r="E46" s="60" t="s">
        <v>70</v>
      </c>
      <c r="F46" s="44" t="s">
        <v>129</v>
      </c>
      <c r="G46" s="44" t="s">
        <v>132</v>
      </c>
      <c r="H46" s="31">
        <v>0.25</v>
      </c>
      <c r="I46" s="209"/>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0" hidden="1" x14ac:dyDescent="0.3">
      <c r="A47" s="43" t="s">
        <v>40</v>
      </c>
      <c r="B47" s="60" t="s">
        <v>41</v>
      </c>
      <c r="C47" s="60">
        <v>527</v>
      </c>
      <c r="D47" s="60" t="s">
        <v>70</v>
      </c>
      <c r="E47" s="60" t="s">
        <v>70</v>
      </c>
      <c r="F47" s="44" t="s">
        <v>129</v>
      </c>
      <c r="G47" s="44" t="s">
        <v>134</v>
      </c>
      <c r="H47" s="31">
        <v>0.15</v>
      </c>
      <c r="I47" s="209"/>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5" hidden="1" x14ac:dyDescent="0.3">
      <c r="A48" s="43" t="s">
        <v>40</v>
      </c>
      <c r="B48" s="60" t="s">
        <v>41</v>
      </c>
      <c r="C48" s="60">
        <v>527</v>
      </c>
      <c r="D48" s="60" t="s">
        <v>70</v>
      </c>
      <c r="E48" s="60" t="s">
        <v>70</v>
      </c>
      <c r="F48" s="44" t="s">
        <v>129</v>
      </c>
      <c r="G48" s="44" t="s">
        <v>136</v>
      </c>
      <c r="H48" s="31">
        <v>0.2</v>
      </c>
      <c r="I48" s="209"/>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0" hidden="1" x14ac:dyDescent="0.3">
      <c r="A49" s="43" t="s">
        <v>40</v>
      </c>
      <c r="B49" s="60" t="s">
        <v>41</v>
      </c>
      <c r="C49" s="60">
        <v>527</v>
      </c>
      <c r="D49" s="60" t="s">
        <v>70</v>
      </c>
      <c r="E49" s="60" t="s">
        <v>70</v>
      </c>
      <c r="F49" s="44" t="s">
        <v>129</v>
      </c>
      <c r="G49" s="44" t="s">
        <v>138</v>
      </c>
      <c r="H49" s="31">
        <v>0.2</v>
      </c>
      <c r="I49" s="209"/>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5" hidden="1" x14ac:dyDescent="0.3">
      <c r="A50" s="43" t="s">
        <v>40</v>
      </c>
      <c r="B50" s="60" t="s">
        <v>41</v>
      </c>
      <c r="C50" s="60">
        <v>527</v>
      </c>
      <c r="D50" s="60" t="s">
        <v>70</v>
      </c>
      <c r="E50" s="60" t="s">
        <v>70</v>
      </c>
      <c r="F50" s="44" t="s">
        <v>140</v>
      </c>
      <c r="G50" s="44" t="s">
        <v>141</v>
      </c>
      <c r="H50" s="33">
        <v>0.5</v>
      </c>
      <c r="I50" s="219">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x14ac:dyDescent="0.3">
      <c r="A51" s="43" t="s">
        <v>40</v>
      </c>
      <c r="B51" s="60" t="s">
        <v>41</v>
      </c>
      <c r="C51" s="60">
        <v>527</v>
      </c>
      <c r="D51" s="60" t="s">
        <v>70</v>
      </c>
      <c r="E51" s="60" t="s">
        <v>70</v>
      </c>
      <c r="F51" s="44" t="s">
        <v>140</v>
      </c>
      <c r="G51" s="44" t="s">
        <v>143</v>
      </c>
      <c r="H51" s="33">
        <v>0.5</v>
      </c>
      <c r="I51" s="221"/>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5" hidden="1" x14ac:dyDescent="0.3">
      <c r="A52" s="43" t="s">
        <v>40</v>
      </c>
      <c r="B52" s="60" t="s">
        <v>41</v>
      </c>
      <c r="C52" s="60">
        <v>527</v>
      </c>
      <c r="D52" s="60" t="s">
        <v>70</v>
      </c>
      <c r="E52" s="60" t="s">
        <v>70</v>
      </c>
      <c r="F52" s="44" t="s">
        <v>145</v>
      </c>
      <c r="G52" s="44" t="s">
        <v>146</v>
      </c>
      <c r="H52" s="33">
        <v>0.5</v>
      </c>
      <c r="I52" s="208">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5" hidden="1" x14ac:dyDescent="0.3">
      <c r="A53" s="43" t="s">
        <v>40</v>
      </c>
      <c r="B53" s="60" t="s">
        <v>41</v>
      </c>
      <c r="C53" s="60">
        <v>527</v>
      </c>
      <c r="D53" s="60" t="s">
        <v>70</v>
      </c>
      <c r="E53" s="60" t="s">
        <v>70</v>
      </c>
      <c r="F53" s="44" t="s">
        <v>145</v>
      </c>
      <c r="G53" s="44" t="s">
        <v>148</v>
      </c>
      <c r="H53" s="33">
        <v>0.5</v>
      </c>
      <c r="I53" s="209"/>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0" hidden="1" x14ac:dyDescent="0.3">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x14ac:dyDescent="0.3">
      <c r="A55" s="43" t="s">
        <v>152</v>
      </c>
      <c r="B55" s="60" t="s">
        <v>153</v>
      </c>
      <c r="C55" s="60">
        <v>329</v>
      </c>
      <c r="D55" s="219">
        <v>0.25</v>
      </c>
      <c r="E55" s="210">
        <v>1006256289</v>
      </c>
      <c r="F55" s="43" t="s">
        <v>154</v>
      </c>
      <c r="G55" s="43" t="s">
        <v>155</v>
      </c>
      <c r="H55" s="33">
        <v>0.2</v>
      </c>
      <c r="I55" s="204">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5" hidden="1" x14ac:dyDescent="0.3">
      <c r="A56" s="43" t="s">
        <v>152</v>
      </c>
      <c r="B56" s="60" t="s">
        <v>153</v>
      </c>
      <c r="C56" s="60">
        <v>329</v>
      </c>
      <c r="D56" s="206"/>
      <c r="E56" s="211"/>
      <c r="F56" s="43" t="s">
        <v>154</v>
      </c>
      <c r="G56" s="44" t="s">
        <v>161</v>
      </c>
      <c r="H56" s="33">
        <v>0.1</v>
      </c>
      <c r="I56" s="204"/>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5" hidden="1" x14ac:dyDescent="0.3">
      <c r="A57" s="43" t="s">
        <v>152</v>
      </c>
      <c r="B57" s="60" t="s">
        <v>153</v>
      </c>
      <c r="C57" s="60">
        <v>329</v>
      </c>
      <c r="D57" s="206"/>
      <c r="E57" s="211"/>
      <c r="F57" s="43" t="s">
        <v>154</v>
      </c>
      <c r="G57" s="44" t="s">
        <v>163</v>
      </c>
      <c r="H57" s="33">
        <v>0.2</v>
      </c>
      <c r="I57" s="204"/>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x14ac:dyDescent="0.3">
      <c r="A58" s="43" t="s">
        <v>152</v>
      </c>
      <c r="B58" s="60" t="s">
        <v>153</v>
      </c>
      <c r="C58" s="60">
        <v>329</v>
      </c>
      <c r="D58" s="206"/>
      <c r="E58" s="211"/>
      <c r="F58" s="43" t="s">
        <v>154</v>
      </c>
      <c r="G58" s="44" t="s">
        <v>165</v>
      </c>
      <c r="H58" s="33">
        <v>0.1</v>
      </c>
      <c r="I58" s="204"/>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5" hidden="1" x14ac:dyDescent="0.3">
      <c r="A59" s="43" t="s">
        <v>152</v>
      </c>
      <c r="B59" s="60" t="s">
        <v>153</v>
      </c>
      <c r="C59" s="60">
        <v>329</v>
      </c>
      <c r="D59" s="206"/>
      <c r="E59" s="211"/>
      <c r="F59" s="43" t="s">
        <v>154</v>
      </c>
      <c r="G59" s="44" t="s">
        <v>167</v>
      </c>
      <c r="H59" s="33">
        <v>0.1</v>
      </c>
      <c r="I59" s="204"/>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5" hidden="1" x14ac:dyDescent="0.3">
      <c r="A60" s="43" t="s">
        <v>152</v>
      </c>
      <c r="B60" s="60" t="s">
        <v>153</v>
      </c>
      <c r="C60" s="60">
        <v>329</v>
      </c>
      <c r="D60" s="206"/>
      <c r="E60" s="211"/>
      <c r="F60" s="43" t="s">
        <v>154</v>
      </c>
      <c r="G60" s="44" t="s">
        <v>169</v>
      </c>
      <c r="H60" s="33">
        <v>0.1</v>
      </c>
      <c r="I60" s="204"/>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5" hidden="1" x14ac:dyDescent="0.3">
      <c r="A61" s="43" t="s">
        <v>152</v>
      </c>
      <c r="B61" s="60" t="s">
        <v>153</v>
      </c>
      <c r="C61" s="60">
        <v>329</v>
      </c>
      <c r="D61" s="206"/>
      <c r="E61" s="211"/>
      <c r="F61" s="43" t="s">
        <v>154</v>
      </c>
      <c r="G61" s="43" t="s">
        <v>171</v>
      </c>
      <c r="H61" s="33">
        <v>0.1</v>
      </c>
      <c r="I61" s="204"/>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5" x14ac:dyDescent="0.3">
      <c r="A62" s="43" t="s">
        <v>152</v>
      </c>
      <c r="B62" s="60" t="s">
        <v>153</v>
      </c>
      <c r="C62" s="60">
        <v>329</v>
      </c>
      <c r="D62" s="207"/>
      <c r="E62" s="212"/>
      <c r="F62" s="43" t="s">
        <v>154</v>
      </c>
      <c r="G62" s="43" t="s">
        <v>173</v>
      </c>
      <c r="H62" s="33">
        <v>0.1</v>
      </c>
      <c r="I62" s="204"/>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5" x14ac:dyDescent="0.3">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5" hidden="1" x14ac:dyDescent="0.3">
      <c r="A64" s="43" t="s">
        <v>152</v>
      </c>
      <c r="B64" s="60" t="s">
        <v>153</v>
      </c>
      <c r="C64" s="60">
        <v>329</v>
      </c>
      <c r="D64" s="60" t="s">
        <v>70</v>
      </c>
      <c r="E64" s="60" t="s">
        <v>70</v>
      </c>
      <c r="F64" s="43" t="s">
        <v>175</v>
      </c>
      <c r="G64" s="43" t="s">
        <v>176</v>
      </c>
      <c r="H64" s="33">
        <v>0.5</v>
      </c>
      <c r="I64" s="223">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5" hidden="1" x14ac:dyDescent="0.3">
      <c r="A65" s="43" t="s">
        <v>152</v>
      </c>
      <c r="B65" s="60" t="s">
        <v>153</v>
      </c>
      <c r="C65" s="60">
        <v>329</v>
      </c>
      <c r="D65" s="60" t="s">
        <v>70</v>
      </c>
      <c r="E65" s="60" t="s">
        <v>70</v>
      </c>
      <c r="F65" s="43" t="s">
        <v>175</v>
      </c>
      <c r="G65" s="43" t="s">
        <v>178</v>
      </c>
      <c r="H65" s="33">
        <v>0.5</v>
      </c>
      <c r="I65" s="225"/>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0" hidden="1" x14ac:dyDescent="0.3">
      <c r="A66" s="43" t="s">
        <v>40</v>
      </c>
      <c r="B66" s="60" t="s">
        <v>41</v>
      </c>
      <c r="C66" s="60">
        <v>528</v>
      </c>
      <c r="D66" s="60" t="s">
        <v>70</v>
      </c>
      <c r="E66" s="60" t="s">
        <v>70</v>
      </c>
      <c r="F66" s="44" t="s">
        <v>721</v>
      </c>
      <c r="G66" s="44" t="s">
        <v>180</v>
      </c>
      <c r="H66" s="31">
        <v>0.2</v>
      </c>
      <c r="I66" s="204">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x14ac:dyDescent="0.3">
      <c r="A67" s="43" t="s">
        <v>40</v>
      </c>
      <c r="B67" s="60" t="s">
        <v>41</v>
      </c>
      <c r="C67" s="60">
        <v>528</v>
      </c>
      <c r="D67" s="60" t="s">
        <v>70</v>
      </c>
      <c r="E67" s="60" t="s">
        <v>70</v>
      </c>
      <c r="F67" s="44" t="s">
        <v>721</v>
      </c>
      <c r="G67" s="44" t="s">
        <v>185</v>
      </c>
      <c r="H67" s="31">
        <v>0.2</v>
      </c>
      <c r="I67" s="204"/>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0" hidden="1" x14ac:dyDescent="0.3">
      <c r="A68" s="43" t="s">
        <v>40</v>
      </c>
      <c r="B68" s="60" t="s">
        <v>41</v>
      </c>
      <c r="C68" s="60">
        <v>528</v>
      </c>
      <c r="D68" s="60" t="s">
        <v>70</v>
      </c>
      <c r="E68" s="60" t="s">
        <v>70</v>
      </c>
      <c r="F68" s="44" t="s">
        <v>721</v>
      </c>
      <c r="G68" s="44" t="s">
        <v>187</v>
      </c>
      <c r="H68" s="31">
        <v>0.1</v>
      </c>
      <c r="I68" s="204"/>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x14ac:dyDescent="0.3">
      <c r="A69" s="43" t="s">
        <v>40</v>
      </c>
      <c r="B69" s="60" t="s">
        <v>41</v>
      </c>
      <c r="C69" s="60">
        <v>528</v>
      </c>
      <c r="D69" s="60" t="s">
        <v>70</v>
      </c>
      <c r="E69" s="60" t="s">
        <v>70</v>
      </c>
      <c r="F69" s="44" t="s">
        <v>721</v>
      </c>
      <c r="G69" s="44" t="s">
        <v>189</v>
      </c>
      <c r="H69" s="31">
        <v>0.2</v>
      </c>
      <c r="I69" s="204"/>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0" hidden="1" x14ac:dyDescent="0.3">
      <c r="A70" s="43" t="s">
        <v>40</v>
      </c>
      <c r="B70" s="60" t="s">
        <v>41</v>
      </c>
      <c r="C70" s="60">
        <v>528</v>
      </c>
      <c r="D70" s="60" t="s">
        <v>70</v>
      </c>
      <c r="E70" s="60" t="s">
        <v>70</v>
      </c>
      <c r="F70" s="44" t="s">
        <v>721</v>
      </c>
      <c r="G70" s="44" t="s">
        <v>191</v>
      </c>
      <c r="H70" s="31">
        <v>0.1</v>
      </c>
      <c r="I70" s="204"/>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5" hidden="1" x14ac:dyDescent="0.3">
      <c r="A71" s="43" t="s">
        <v>40</v>
      </c>
      <c r="B71" s="60" t="s">
        <v>41</v>
      </c>
      <c r="C71" s="60">
        <v>528</v>
      </c>
      <c r="D71" s="60" t="s">
        <v>70</v>
      </c>
      <c r="E71" s="60" t="s">
        <v>70</v>
      </c>
      <c r="F71" s="44" t="s">
        <v>721</v>
      </c>
      <c r="G71" s="44" t="s">
        <v>193</v>
      </c>
      <c r="H71" s="31">
        <v>0.1</v>
      </c>
      <c r="I71" s="204"/>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5" hidden="1" x14ac:dyDescent="0.3">
      <c r="A72" s="43" t="s">
        <v>40</v>
      </c>
      <c r="B72" s="60" t="s">
        <v>41</v>
      </c>
      <c r="C72" s="60">
        <v>528</v>
      </c>
      <c r="D72" s="60" t="s">
        <v>70</v>
      </c>
      <c r="E72" s="60" t="s">
        <v>70</v>
      </c>
      <c r="F72" s="44" t="s">
        <v>721</v>
      </c>
      <c r="G72" s="44" t="s">
        <v>194</v>
      </c>
      <c r="H72" s="31">
        <v>0.1</v>
      </c>
      <c r="I72" s="204"/>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0" hidden="1" x14ac:dyDescent="0.3">
      <c r="A73" s="43" t="s">
        <v>40</v>
      </c>
      <c r="B73" s="60" t="s">
        <v>41</v>
      </c>
      <c r="C73" s="60">
        <v>528</v>
      </c>
      <c r="D73" s="60">
        <v>1</v>
      </c>
      <c r="E73" s="60" t="s">
        <v>70</v>
      </c>
      <c r="F73" s="43" t="s">
        <v>196</v>
      </c>
      <c r="G73" s="43" t="s">
        <v>197</v>
      </c>
      <c r="H73" s="63">
        <v>0.5</v>
      </c>
      <c r="I73" s="208">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x14ac:dyDescent="0.3">
      <c r="A74" s="43" t="s">
        <v>40</v>
      </c>
      <c r="B74" s="60" t="s">
        <v>41</v>
      </c>
      <c r="C74" s="60">
        <v>528</v>
      </c>
      <c r="D74" s="60">
        <v>1</v>
      </c>
      <c r="E74" s="60" t="s">
        <v>70</v>
      </c>
      <c r="F74" s="43" t="s">
        <v>196</v>
      </c>
      <c r="G74" s="43" t="s">
        <v>201</v>
      </c>
      <c r="H74" s="63">
        <v>0.5</v>
      </c>
      <c r="I74" s="208"/>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5" hidden="1" x14ac:dyDescent="0.3">
      <c r="A75" s="43" t="s">
        <v>40</v>
      </c>
      <c r="B75" s="60" t="s">
        <v>203</v>
      </c>
      <c r="C75" s="60">
        <v>424</v>
      </c>
      <c r="D75" s="60" t="s">
        <v>70</v>
      </c>
      <c r="E75" s="60" t="s">
        <v>70</v>
      </c>
      <c r="F75" s="44" t="s">
        <v>204</v>
      </c>
      <c r="G75" s="43" t="s">
        <v>205</v>
      </c>
      <c r="H75" s="63">
        <v>0.16669999999999999</v>
      </c>
      <c r="I75" s="208">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0" hidden="1" x14ac:dyDescent="0.3">
      <c r="A76" s="43" t="s">
        <v>40</v>
      </c>
      <c r="B76" s="60" t="s">
        <v>203</v>
      </c>
      <c r="C76" s="60">
        <v>424</v>
      </c>
      <c r="D76" s="60" t="s">
        <v>70</v>
      </c>
      <c r="E76" s="60" t="s">
        <v>70</v>
      </c>
      <c r="F76" s="43" t="s">
        <v>204</v>
      </c>
      <c r="G76" s="43" t="s">
        <v>208</v>
      </c>
      <c r="H76" s="63">
        <v>0.1666</v>
      </c>
      <c r="I76" s="209"/>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0" hidden="1" x14ac:dyDescent="0.3">
      <c r="A77" s="43" t="s">
        <v>40</v>
      </c>
      <c r="B77" s="60" t="s">
        <v>203</v>
      </c>
      <c r="C77" s="60">
        <v>424</v>
      </c>
      <c r="D77" s="60" t="s">
        <v>70</v>
      </c>
      <c r="E77" s="60" t="s">
        <v>70</v>
      </c>
      <c r="F77" s="43" t="s">
        <v>204</v>
      </c>
      <c r="G77" s="43" t="s">
        <v>747</v>
      </c>
      <c r="H77" s="63">
        <v>0.1666</v>
      </c>
      <c r="I77" s="209"/>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5" hidden="1" x14ac:dyDescent="0.3">
      <c r="A78" s="43" t="s">
        <v>40</v>
      </c>
      <c r="B78" s="60" t="s">
        <v>203</v>
      </c>
      <c r="C78" s="60">
        <v>424</v>
      </c>
      <c r="D78" s="60" t="s">
        <v>70</v>
      </c>
      <c r="E78" s="60" t="s">
        <v>70</v>
      </c>
      <c r="F78" s="43" t="s">
        <v>204</v>
      </c>
      <c r="G78" s="43" t="s">
        <v>211</v>
      </c>
      <c r="H78" s="63">
        <v>0.16669999999999999</v>
      </c>
      <c r="I78" s="209"/>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0" hidden="1" x14ac:dyDescent="0.3">
      <c r="A79" s="43" t="s">
        <v>40</v>
      </c>
      <c r="B79" s="60" t="s">
        <v>203</v>
      </c>
      <c r="C79" s="60">
        <v>424</v>
      </c>
      <c r="D79" s="60" t="s">
        <v>70</v>
      </c>
      <c r="E79" s="60" t="s">
        <v>70</v>
      </c>
      <c r="F79" s="43" t="s">
        <v>204</v>
      </c>
      <c r="G79" s="43" t="s">
        <v>213</v>
      </c>
      <c r="H79" s="63">
        <v>0.16669999999999999</v>
      </c>
      <c r="I79" s="209"/>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75" hidden="1" x14ac:dyDescent="0.3">
      <c r="A80" s="43" t="s">
        <v>40</v>
      </c>
      <c r="B80" s="60" t="s">
        <v>203</v>
      </c>
      <c r="C80" s="60">
        <v>424</v>
      </c>
      <c r="D80" s="60" t="s">
        <v>70</v>
      </c>
      <c r="E80" s="60" t="s">
        <v>70</v>
      </c>
      <c r="F80" s="43" t="s">
        <v>204</v>
      </c>
      <c r="G80" s="43" t="s">
        <v>215</v>
      </c>
      <c r="H80" s="63">
        <v>0.16669999999999999</v>
      </c>
      <c r="I80" s="209"/>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x14ac:dyDescent="0.3">
      <c r="A81" s="43" t="s">
        <v>217</v>
      </c>
      <c r="B81" s="60" t="s">
        <v>218</v>
      </c>
      <c r="C81" s="60">
        <v>27</v>
      </c>
      <c r="D81" s="219">
        <v>0.2</v>
      </c>
      <c r="E81" s="222">
        <v>175000000</v>
      </c>
      <c r="F81" s="43" t="s">
        <v>656</v>
      </c>
      <c r="G81" s="43" t="s">
        <v>219</v>
      </c>
      <c r="H81" s="63">
        <v>0.18</v>
      </c>
      <c r="I81" s="208">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20" hidden="1" x14ac:dyDescent="0.3">
      <c r="A82" s="43" t="s">
        <v>217</v>
      </c>
      <c r="B82" s="60" t="s">
        <v>218</v>
      </c>
      <c r="C82" s="60">
        <v>27</v>
      </c>
      <c r="D82" s="220"/>
      <c r="E82" s="214"/>
      <c r="F82" s="43" t="s">
        <v>656</v>
      </c>
      <c r="G82" s="43" t="s">
        <v>224</v>
      </c>
      <c r="H82" s="63">
        <v>0.18</v>
      </c>
      <c r="I82" s="208"/>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5" hidden="1" x14ac:dyDescent="0.3">
      <c r="A83" s="43" t="s">
        <v>217</v>
      </c>
      <c r="B83" s="60" t="s">
        <v>218</v>
      </c>
      <c r="C83" s="60">
        <v>27</v>
      </c>
      <c r="D83" s="220"/>
      <c r="E83" s="214"/>
      <c r="F83" s="43" t="s">
        <v>656</v>
      </c>
      <c r="G83" s="43" t="s">
        <v>226</v>
      </c>
      <c r="H83" s="63">
        <v>0.18</v>
      </c>
      <c r="I83" s="208"/>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5" hidden="1" x14ac:dyDescent="0.3">
      <c r="A84" s="43" t="s">
        <v>217</v>
      </c>
      <c r="B84" s="60" t="s">
        <v>218</v>
      </c>
      <c r="C84" s="60">
        <v>27</v>
      </c>
      <c r="D84" s="220"/>
      <c r="E84" s="214"/>
      <c r="F84" s="43" t="s">
        <v>656</v>
      </c>
      <c r="G84" s="43" t="s">
        <v>228</v>
      </c>
      <c r="H84" s="63">
        <v>0.18</v>
      </c>
      <c r="I84" s="208"/>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75" hidden="1" x14ac:dyDescent="0.3">
      <c r="A85" s="43" t="s">
        <v>217</v>
      </c>
      <c r="B85" s="60" t="s">
        <v>218</v>
      </c>
      <c r="C85" s="60">
        <v>27</v>
      </c>
      <c r="D85" s="220"/>
      <c r="E85" s="214"/>
      <c r="F85" s="43" t="s">
        <v>656</v>
      </c>
      <c r="G85" s="43" t="s">
        <v>229</v>
      </c>
      <c r="H85" s="63">
        <v>0.18</v>
      </c>
      <c r="I85" s="208"/>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5" hidden="1" x14ac:dyDescent="0.3">
      <c r="A86" s="43" t="s">
        <v>217</v>
      </c>
      <c r="B86" s="60" t="s">
        <v>218</v>
      </c>
      <c r="C86" s="60">
        <v>27</v>
      </c>
      <c r="D86" s="221"/>
      <c r="E86" s="215"/>
      <c r="F86" s="43" t="s">
        <v>656</v>
      </c>
      <c r="G86" s="43" t="s">
        <v>231</v>
      </c>
      <c r="H86" s="63">
        <v>0.1</v>
      </c>
      <c r="I86" s="208"/>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5" hidden="1" x14ac:dyDescent="0.3">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5" hidden="1" x14ac:dyDescent="0.3">
      <c r="A88" s="43" t="s">
        <v>152</v>
      </c>
      <c r="B88" s="60" t="s">
        <v>153</v>
      </c>
      <c r="C88" s="60">
        <v>325</v>
      </c>
      <c r="D88" s="205">
        <v>50</v>
      </c>
      <c r="E88" s="210">
        <v>450125201</v>
      </c>
      <c r="F88" s="44" t="s">
        <v>236</v>
      </c>
      <c r="G88" s="44" t="s">
        <v>237</v>
      </c>
      <c r="H88" s="31">
        <v>0.2</v>
      </c>
      <c r="I88" s="204">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x14ac:dyDescent="0.3">
      <c r="A89" s="43" t="s">
        <v>152</v>
      </c>
      <c r="B89" s="60" t="s">
        <v>153</v>
      </c>
      <c r="C89" s="60">
        <v>325</v>
      </c>
      <c r="D89" s="206"/>
      <c r="E89" s="211"/>
      <c r="F89" s="44" t="s">
        <v>236</v>
      </c>
      <c r="G89" s="44" t="s">
        <v>242</v>
      </c>
      <c r="H89" s="31">
        <v>0.1</v>
      </c>
      <c r="I89" s="204"/>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5" hidden="1" x14ac:dyDescent="0.3">
      <c r="A90" s="43" t="s">
        <v>152</v>
      </c>
      <c r="B90" s="60" t="s">
        <v>153</v>
      </c>
      <c r="C90" s="60">
        <v>325</v>
      </c>
      <c r="D90" s="206"/>
      <c r="E90" s="211"/>
      <c r="F90" s="44" t="s">
        <v>236</v>
      </c>
      <c r="G90" s="44" t="s">
        <v>244</v>
      </c>
      <c r="H90" s="31">
        <v>0.05</v>
      </c>
      <c r="I90" s="204"/>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5" hidden="1" x14ac:dyDescent="0.3">
      <c r="A91" s="43" t="s">
        <v>152</v>
      </c>
      <c r="B91" s="60" t="s">
        <v>153</v>
      </c>
      <c r="C91" s="60">
        <v>325</v>
      </c>
      <c r="D91" s="206"/>
      <c r="E91" s="211"/>
      <c r="F91" s="44" t="s">
        <v>236</v>
      </c>
      <c r="G91" s="44" t="s">
        <v>246</v>
      </c>
      <c r="H91" s="31">
        <v>0.05</v>
      </c>
      <c r="I91" s="204"/>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5" hidden="1" x14ac:dyDescent="0.3">
      <c r="A92" s="43" t="s">
        <v>152</v>
      </c>
      <c r="B92" s="60" t="s">
        <v>153</v>
      </c>
      <c r="C92" s="60">
        <v>325</v>
      </c>
      <c r="D92" s="206"/>
      <c r="E92" s="211"/>
      <c r="F92" s="44" t="s">
        <v>236</v>
      </c>
      <c r="G92" s="44" t="s">
        <v>248</v>
      </c>
      <c r="H92" s="31">
        <v>0.1</v>
      </c>
      <c r="I92" s="204"/>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5" hidden="1" x14ac:dyDescent="0.3">
      <c r="A93" s="43" t="s">
        <v>152</v>
      </c>
      <c r="B93" s="60" t="s">
        <v>153</v>
      </c>
      <c r="C93" s="60">
        <v>325</v>
      </c>
      <c r="D93" s="206"/>
      <c r="E93" s="211"/>
      <c r="F93" s="44" t="s">
        <v>236</v>
      </c>
      <c r="G93" s="44" t="s">
        <v>250</v>
      </c>
      <c r="H93" s="31">
        <v>0.4</v>
      </c>
      <c r="I93" s="204"/>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5" hidden="1" x14ac:dyDescent="0.3">
      <c r="A94" s="43" t="s">
        <v>152</v>
      </c>
      <c r="B94" s="60" t="s">
        <v>153</v>
      </c>
      <c r="C94" s="60">
        <v>325</v>
      </c>
      <c r="D94" s="207"/>
      <c r="E94" s="211"/>
      <c r="F94" s="44" t="s">
        <v>236</v>
      </c>
      <c r="G94" s="44" t="s">
        <v>252</v>
      </c>
      <c r="H94" s="31">
        <v>0.1</v>
      </c>
      <c r="I94" s="204"/>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5" hidden="1" x14ac:dyDescent="0.3">
      <c r="A95" s="43" t="s">
        <v>152</v>
      </c>
      <c r="B95" s="60" t="s">
        <v>153</v>
      </c>
      <c r="C95" s="60">
        <v>328</v>
      </c>
      <c r="D95" s="205">
        <v>30</v>
      </c>
      <c r="E95" s="211"/>
      <c r="F95" s="44" t="s">
        <v>254</v>
      </c>
      <c r="G95" s="44" t="s">
        <v>255</v>
      </c>
      <c r="H95" s="31">
        <v>0.2</v>
      </c>
      <c r="I95" s="208">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5" hidden="1" x14ac:dyDescent="0.3">
      <c r="A96" s="43" t="s">
        <v>152</v>
      </c>
      <c r="B96" s="60" t="s">
        <v>153</v>
      </c>
      <c r="C96" s="60">
        <v>328</v>
      </c>
      <c r="D96" s="206"/>
      <c r="E96" s="211"/>
      <c r="F96" s="44" t="s">
        <v>254</v>
      </c>
      <c r="G96" s="44" t="s">
        <v>257</v>
      </c>
      <c r="H96" s="31">
        <v>0.05</v>
      </c>
      <c r="I96" s="209"/>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5" hidden="1" x14ac:dyDescent="0.3">
      <c r="A97" s="43" t="s">
        <v>152</v>
      </c>
      <c r="B97" s="60" t="s">
        <v>153</v>
      </c>
      <c r="C97" s="60">
        <v>328</v>
      </c>
      <c r="D97" s="206"/>
      <c r="E97" s="211"/>
      <c r="F97" s="44" t="s">
        <v>254</v>
      </c>
      <c r="G97" s="44" t="s">
        <v>259</v>
      </c>
      <c r="H97" s="31">
        <v>0.4</v>
      </c>
      <c r="I97" s="209"/>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5" hidden="1" x14ac:dyDescent="0.3">
      <c r="A98" s="43" t="s">
        <v>152</v>
      </c>
      <c r="B98" s="60" t="s">
        <v>153</v>
      </c>
      <c r="C98" s="60">
        <v>328</v>
      </c>
      <c r="D98" s="206"/>
      <c r="E98" s="211"/>
      <c r="F98" s="44" t="s">
        <v>254</v>
      </c>
      <c r="G98" s="44" t="s">
        <v>261</v>
      </c>
      <c r="H98" s="31">
        <v>0.3</v>
      </c>
      <c r="I98" s="209"/>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5" hidden="1" x14ac:dyDescent="0.3">
      <c r="A99" s="43" t="s">
        <v>152</v>
      </c>
      <c r="B99" s="60" t="s">
        <v>153</v>
      </c>
      <c r="C99" s="60">
        <v>328</v>
      </c>
      <c r="D99" s="207"/>
      <c r="E99" s="212"/>
      <c r="F99" s="44" t="s">
        <v>254</v>
      </c>
      <c r="G99" s="44" t="s">
        <v>263</v>
      </c>
      <c r="H99" s="31">
        <v>0.05</v>
      </c>
      <c r="I99" s="209"/>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5" hidden="1" x14ac:dyDescent="0.3">
      <c r="A100" s="43" t="s">
        <v>152</v>
      </c>
      <c r="B100" s="60" t="s">
        <v>153</v>
      </c>
      <c r="C100" s="60">
        <v>326</v>
      </c>
      <c r="D100" s="60" t="s">
        <v>70</v>
      </c>
      <c r="E100" s="60" t="s">
        <v>70</v>
      </c>
      <c r="F100" s="44" t="s">
        <v>265</v>
      </c>
      <c r="G100" s="44" t="s">
        <v>266</v>
      </c>
      <c r="H100" s="31">
        <v>0.11</v>
      </c>
      <c r="I100" s="208">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5" hidden="1" x14ac:dyDescent="0.3">
      <c r="A101" s="43" t="s">
        <v>152</v>
      </c>
      <c r="B101" s="60" t="s">
        <v>153</v>
      </c>
      <c r="C101" s="60">
        <v>326</v>
      </c>
      <c r="D101" s="60" t="s">
        <v>70</v>
      </c>
      <c r="E101" s="60" t="s">
        <v>70</v>
      </c>
      <c r="F101" s="44" t="s">
        <v>265</v>
      </c>
      <c r="G101" s="44" t="s">
        <v>268</v>
      </c>
      <c r="H101" s="31">
        <v>0.11</v>
      </c>
      <c r="I101" s="209"/>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5" hidden="1" x14ac:dyDescent="0.3">
      <c r="A102" s="43" t="s">
        <v>152</v>
      </c>
      <c r="B102" s="60" t="s">
        <v>153</v>
      </c>
      <c r="C102" s="60">
        <v>326</v>
      </c>
      <c r="D102" s="60" t="s">
        <v>70</v>
      </c>
      <c r="E102" s="60" t="s">
        <v>70</v>
      </c>
      <c r="F102" s="44" t="s">
        <v>265</v>
      </c>
      <c r="G102" s="44" t="s">
        <v>270</v>
      </c>
      <c r="H102" s="31">
        <v>0.11</v>
      </c>
      <c r="I102" s="209"/>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5" hidden="1" x14ac:dyDescent="0.3">
      <c r="A103" s="43" t="s">
        <v>152</v>
      </c>
      <c r="B103" s="60" t="s">
        <v>153</v>
      </c>
      <c r="C103" s="60">
        <v>326</v>
      </c>
      <c r="D103" s="60" t="s">
        <v>70</v>
      </c>
      <c r="E103" s="60" t="s">
        <v>70</v>
      </c>
      <c r="F103" s="44" t="s">
        <v>265</v>
      </c>
      <c r="G103" s="44" t="s">
        <v>272</v>
      </c>
      <c r="H103" s="31">
        <v>0.12</v>
      </c>
      <c r="I103" s="209"/>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5" hidden="1" x14ac:dyDescent="0.3">
      <c r="A104" s="43" t="s">
        <v>152</v>
      </c>
      <c r="B104" s="60" t="s">
        <v>153</v>
      </c>
      <c r="C104" s="60">
        <v>326</v>
      </c>
      <c r="D104" s="60" t="s">
        <v>70</v>
      </c>
      <c r="E104" s="60" t="s">
        <v>70</v>
      </c>
      <c r="F104" s="44" t="s">
        <v>265</v>
      </c>
      <c r="G104" s="44" t="s">
        <v>274</v>
      </c>
      <c r="H104" s="31">
        <v>0.11</v>
      </c>
      <c r="I104" s="209"/>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0" hidden="1" x14ac:dyDescent="0.3">
      <c r="A105" s="43" t="s">
        <v>152</v>
      </c>
      <c r="B105" s="60" t="s">
        <v>153</v>
      </c>
      <c r="C105" s="60">
        <v>326</v>
      </c>
      <c r="D105" s="60" t="s">
        <v>70</v>
      </c>
      <c r="E105" s="60" t="s">
        <v>70</v>
      </c>
      <c r="F105" s="44" t="s">
        <v>265</v>
      </c>
      <c r="G105" s="44" t="s">
        <v>276</v>
      </c>
      <c r="H105" s="31">
        <v>0.11</v>
      </c>
      <c r="I105" s="209"/>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5" hidden="1" x14ac:dyDescent="0.3">
      <c r="A106" s="43" t="s">
        <v>152</v>
      </c>
      <c r="B106" s="60" t="s">
        <v>153</v>
      </c>
      <c r="C106" s="60">
        <v>326</v>
      </c>
      <c r="D106" s="60" t="s">
        <v>70</v>
      </c>
      <c r="E106" s="60" t="s">
        <v>70</v>
      </c>
      <c r="F106" s="44" t="s">
        <v>265</v>
      </c>
      <c r="G106" s="44" t="s">
        <v>278</v>
      </c>
      <c r="H106" s="31">
        <v>0.11</v>
      </c>
      <c r="I106" s="209"/>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0" hidden="1" x14ac:dyDescent="0.3">
      <c r="A107" s="43" t="s">
        <v>152</v>
      </c>
      <c r="B107" s="60" t="s">
        <v>153</v>
      </c>
      <c r="C107" s="60">
        <v>326</v>
      </c>
      <c r="D107" s="60" t="s">
        <v>70</v>
      </c>
      <c r="E107" s="60" t="s">
        <v>70</v>
      </c>
      <c r="F107" s="44" t="s">
        <v>265</v>
      </c>
      <c r="G107" s="44" t="s">
        <v>280</v>
      </c>
      <c r="H107" s="31">
        <v>0.11</v>
      </c>
      <c r="I107" s="209"/>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5" hidden="1" x14ac:dyDescent="0.3">
      <c r="A108" s="43" t="s">
        <v>152</v>
      </c>
      <c r="B108" s="60" t="s">
        <v>153</v>
      </c>
      <c r="C108" s="60">
        <v>326</v>
      </c>
      <c r="D108" s="60" t="s">
        <v>70</v>
      </c>
      <c r="E108" s="60" t="s">
        <v>70</v>
      </c>
      <c r="F108" s="44" t="s">
        <v>265</v>
      </c>
      <c r="G108" s="44" t="s">
        <v>282</v>
      </c>
      <c r="H108" s="31">
        <v>0.11</v>
      </c>
      <c r="I108" s="209"/>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5" hidden="1" x14ac:dyDescent="0.3">
      <c r="A109" s="43" t="s">
        <v>152</v>
      </c>
      <c r="B109" s="60" t="s">
        <v>153</v>
      </c>
      <c r="C109" s="60">
        <v>326</v>
      </c>
      <c r="D109" s="68">
        <v>1</v>
      </c>
      <c r="E109" s="216">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0" hidden="1" x14ac:dyDescent="0.3">
      <c r="A110" s="43" t="s">
        <v>152</v>
      </c>
      <c r="B110" s="60" t="s">
        <v>153</v>
      </c>
      <c r="C110" s="60">
        <v>326</v>
      </c>
      <c r="D110" s="68">
        <v>17</v>
      </c>
      <c r="E110" s="216"/>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x14ac:dyDescent="0.3">
      <c r="A111" s="43" t="s">
        <v>40</v>
      </c>
      <c r="B111" s="60" t="s">
        <v>290</v>
      </c>
      <c r="C111" s="60">
        <v>550</v>
      </c>
      <c r="D111" s="217">
        <v>1</v>
      </c>
      <c r="E111" s="218">
        <v>241217000</v>
      </c>
      <c r="F111" s="44" t="s">
        <v>291</v>
      </c>
      <c r="G111" s="44" t="s">
        <v>292</v>
      </c>
      <c r="H111" s="63">
        <v>0.15</v>
      </c>
      <c r="I111" s="208">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x14ac:dyDescent="0.3">
      <c r="A112" s="43" t="s">
        <v>40</v>
      </c>
      <c r="B112" s="60" t="s">
        <v>290</v>
      </c>
      <c r="C112" s="60">
        <v>550</v>
      </c>
      <c r="D112" s="217"/>
      <c r="E112" s="218"/>
      <c r="F112" s="44" t="s">
        <v>291</v>
      </c>
      <c r="G112" s="44" t="s">
        <v>750</v>
      </c>
      <c r="H112" s="33">
        <v>0.45</v>
      </c>
      <c r="I112" s="208"/>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x14ac:dyDescent="0.3">
      <c r="A113" s="43" t="s">
        <v>40</v>
      </c>
      <c r="B113" s="60" t="s">
        <v>290</v>
      </c>
      <c r="C113" s="60">
        <v>550</v>
      </c>
      <c r="D113" s="217"/>
      <c r="E113" s="218"/>
      <c r="F113" s="44" t="s">
        <v>291</v>
      </c>
      <c r="G113" s="44" t="s">
        <v>295</v>
      </c>
      <c r="H113" s="33">
        <v>0.2</v>
      </c>
      <c r="I113" s="208"/>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75" hidden="1" x14ac:dyDescent="0.3">
      <c r="A114" s="43" t="s">
        <v>40</v>
      </c>
      <c r="B114" s="60" t="s">
        <v>290</v>
      </c>
      <c r="C114" s="60">
        <v>550</v>
      </c>
      <c r="D114" s="217"/>
      <c r="E114" s="218"/>
      <c r="F114" s="44" t="s">
        <v>291</v>
      </c>
      <c r="G114" s="44" t="s">
        <v>297</v>
      </c>
      <c r="H114" s="33">
        <v>0.2</v>
      </c>
      <c r="I114" s="208"/>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x14ac:dyDescent="0.3">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05.6" hidden="1" x14ac:dyDescent="0.3">
      <c r="A116" s="43" t="s">
        <v>152</v>
      </c>
      <c r="B116" s="60" t="s">
        <v>153</v>
      </c>
      <c r="C116" s="60">
        <v>329</v>
      </c>
      <c r="D116" s="205">
        <v>1</v>
      </c>
      <c r="E116" s="213">
        <v>1231006490</v>
      </c>
      <c r="F116" s="44" t="s">
        <v>301</v>
      </c>
      <c r="G116" s="44" t="s">
        <v>302</v>
      </c>
      <c r="H116" s="63">
        <v>0.3</v>
      </c>
      <c r="I116" s="204">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05.6" hidden="1" x14ac:dyDescent="0.3">
      <c r="A117" s="43" t="s">
        <v>152</v>
      </c>
      <c r="B117" s="60" t="s">
        <v>153</v>
      </c>
      <c r="C117" s="60">
        <v>329</v>
      </c>
      <c r="D117" s="206"/>
      <c r="E117" s="214"/>
      <c r="F117" s="44" t="s">
        <v>301</v>
      </c>
      <c r="G117" s="71" t="s">
        <v>657</v>
      </c>
      <c r="H117" s="63">
        <v>0.3</v>
      </c>
      <c r="I117" s="204"/>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20" hidden="1" x14ac:dyDescent="0.3">
      <c r="A118" s="43" t="s">
        <v>152</v>
      </c>
      <c r="B118" s="60" t="s">
        <v>153</v>
      </c>
      <c r="C118" s="60">
        <v>329</v>
      </c>
      <c r="D118" s="207"/>
      <c r="E118" s="215"/>
      <c r="F118" s="44" t="s">
        <v>301</v>
      </c>
      <c r="G118" s="44" t="s">
        <v>304</v>
      </c>
      <c r="H118" s="63">
        <v>0.4</v>
      </c>
      <c r="I118" s="20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36.19999999999999" hidden="1" x14ac:dyDescent="0.3">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36.19999999999999" hidden="1" x14ac:dyDescent="0.3">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36.19999999999999" hidden="1" x14ac:dyDescent="0.3">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36.19999999999999" hidden="1" x14ac:dyDescent="0.3">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05.6" hidden="1" x14ac:dyDescent="0.3">
      <c r="A123" s="43" t="s">
        <v>152</v>
      </c>
      <c r="B123" s="60" t="s">
        <v>153</v>
      </c>
      <c r="C123" s="60">
        <v>329</v>
      </c>
      <c r="D123" s="209">
        <v>1</v>
      </c>
      <c r="E123" s="60" t="s">
        <v>70</v>
      </c>
      <c r="F123" s="44" t="s">
        <v>301</v>
      </c>
      <c r="G123" s="44" t="s">
        <v>722</v>
      </c>
      <c r="H123" s="63">
        <v>0.6</v>
      </c>
      <c r="I123" s="204">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05.6" hidden="1" x14ac:dyDescent="0.3">
      <c r="A124" s="43" t="s">
        <v>152</v>
      </c>
      <c r="B124" s="60" t="s">
        <v>153</v>
      </c>
      <c r="C124" s="60">
        <v>329</v>
      </c>
      <c r="D124" s="209"/>
      <c r="E124" s="60" t="s">
        <v>70</v>
      </c>
      <c r="F124" s="44" t="s">
        <v>301</v>
      </c>
      <c r="G124" s="44" t="s">
        <v>317</v>
      </c>
      <c r="H124" s="33">
        <v>0.2</v>
      </c>
      <c r="I124" s="204"/>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05.6" hidden="1" x14ac:dyDescent="0.3">
      <c r="A125" s="43" t="s">
        <v>152</v>
      </c>
      <c r="B125" s="60" t="s">
        <v>153</v>
      </c>
      <c r="C125" s="60">
        <v>329</v>
      </c>
      <c r="D125" s="209"/>
      <c r="E125" s="60" t="s">
        <v>70</v>
      </c>
      <c r="F125" s="44" t="s">
        <v>301</v>
      </c>
      <c r="G125" s="44" t="s">
        <v>752</v>
      </c>
      <c r="H125" s="33">
        <v>0.2</v>
      </c>
      <c r="I125" s="204"/>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x14ac:dyDescent="0.3">
      <c r="A126" s="43" t="s">
        <v>152</v>
      </c>
      <c r="B126" s="60" t="s">
        <v>153</v>
      </c>
      <c r="C126" s="60">
        <v>329</v>
      </c>
      <c r="D126" s="60" t="s">
        <v>70</v>
      </c>
      <c r="E126" s="60" t="s">
        <v>70</v>
      </c>
      <c r="F126" s="44" t="s">
        <v>320</v>
      </c>
      <c r="G126" s="50" t="s">
        <v>321</v>
      </c>
      <c r="H126" s="33">
        <v>0.1</v>
      </c>
      <c r="I126" s="223">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x14ac:dyDescent="0.3">
      <c r="A127" s="72" t="s">
        <v>152</v>
      </c>
      <c r="B127" s="60" t="s">
        <v>153</v>
      </c>
      <c r="C127" s="60">
        <v>329</v>
      </c>
      <c r="D127" s="60" t="s">
        <v>70</v>
      </c>
      <c r="E127" s="60" t="s">
        <v>70</v>
      </c>
      <c r="F127" s="44" t="s">
        <v>320</v>
      </c>
      <c r="G127" s="50" t="s">
        <v>323</v>
      </c>
      <c r="H127" s="33">
        <v>0.1</v>
      </c>
      <c r="I127" s="224"/>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x14ac:dyDescent="0.3">
      <c r="A128" s="72" t="s">
        <v>152</v>
      </c>
      <c r="B128" s="60" t="s">
        <v>153</v>
      </c>
      <c r="C128" s="60">
        <v>329</v>
      </c>
      <c r="D128" s="60" t="s">
        <v>70</v>
      </c>
      <c r="E128" s="60" t="s">
        <v>70</v>
      </c>
      <c r="F128" s="44" t="s">
        <v>320</v>
      </c>
      <c r="G128" s="50" t="s">
        <v>325</v>
      </c>
      <c r="H128" s="33">
        <v>0.1</v>
      </c>
      <c r="I128" s="224"/>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x14ac:dyDescent="0.3">
      <c r="A129" s="72" t="s">
        <v>152</v>
      </c>
      <c r="B129" s="60" t="s">
        <v>153</v>
      </c>
      <c r="C129" s="60">
        <v>329</v>
      </c>
      <c r="D129" s="60" t="s">
        <v>70</v>
      </c>
      <c r="E129" s="60" t="s">
        <v>70</v>
      </c>
      <c r="F129" s="44" t="s">
        <v>320</v>
      </c>
      <c r="G129" s="50" t="s">
        <v>327</v>
      </c>
      <c r="H129" s="33">
        <v>0.1</v>
      </c>
      <c r="I129" s="224"/>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x14ac:dyDescent="0.3">
      <c r="A130" s="72" t="s">
        <v>152</v>
      </c>
      <c r="B130" s="60" t="s">
        <v>153</v>
      </c>
      <c r="C130" s="60">
        <v>329</v>
      </c>
      <c r="D130" s="60" t="s">
        <v>70</v>
      </c>
      <c r="E130" s="60" t="s">
        <v>70</v>
      </c>
      <c r="F130" s="44" t="s">
        <v>320</v>
      </c>
      <c r="G130" s="50" t="s">
        <v>329</v>
      </c>
      <c r="H130" s="33">
        <v>0.1</v>
      </c>
      <c r="I130" s="224"/>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x14ac:dyDescent="0.3">
      <c r="A131" s="72" t="s">
        <v>152</v>
      </c>
      <c r="B131" s="60" t="s">
        <v>153</v>
      </c>
      <c r="C131" s="60">
        <v>329</v>
      </c>
      <c r="D131" s="60" t="s">
        <v>70</v>
      </c>
      <c r="E131" s="60" t="s">
        <v>70</v>
      </c>
      <c r="F131" s="44" t="s">
        <v>320</v>
      </c>
      <c r="G131" s="44" t="s">
        <v>331</v>
      </c>
      <c r="H131" s="33">
        <v>0.1</v>
      </c>
      <c r="I131" s="224"/>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x14ac:dyDescent="0.3">
      <c r="A132" s="72" t="s">
        <v>152</v>
      </c>
      <c r="B132" s="60" t="s">
        <v>153</v>
      </c>
      <c r="C132" s="60">
        <v>329</v>
      </c>
      <c r="D132" s="60" t="s">
        <v>70</v>
      </c>
      <c r="E132" s="60" t="s">
        <v>70</v>
      </c>
      <c r="F132" s="44" t="s">
        <v>320</v>
      </c>
      <c r="G132" s="50" t="s">
        <v>333</v>
      </c>
      <c r="H132" s="33">
        <v>0.2</v>
      </c>
      <c r="I132" s="224"/>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x14ac:dyDescent="0.3">
      <c r="A133" s="72" t="s">
        <v>152</v>
      </c>
      <c r="B133" s="60" t="s">
        <v>153</v>
      </c>
      <c r="C133" s="60">
        <v>329</v>
      </c>
      <c r="D133" s="60" t="s">
        <v>70</v>
      </c>
      <c r="E133" s="60" t="s">
        <v>70</v>
      </c>
      <c r="F133" s="44" t="s">
        <v>320</v>
      </c>
      <c r="G133" s="50" t="s">
        <v>335</v>
      </c>
      <c r="H133" s="33">
        <v>0.2</v>
      </c>
      <c r="I133" s="225"/>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x14ac:dyDescent="0.3">
      <c r="A134" s="43" t="s">
        <v>40</v>
      </c>
      <c r="B134" s="60" t="s">
        <v>203</v>
      </c>
      <c r="C134" s="60">
        <v>415</v>
      </c>
      <c r="D134" s="60" t="s">
        <v>70</v>
      </c>
      <c r="E134" s="60" t="s">
        <v>70</v>
      </c>
      <c r="F134" s="44" t="s">
        <v>337</v>
      </c>
      <c r="G134" s="44" t="s">
        <v>338</v>
      </c>
      <c r="H134" s="33">
        <v>0.5</v>
      </c>
      <c r="I134" s="204">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x14ac:dyDescent="0.3">
      <c r="A135" s="43" t="s">
        <v>40</v>
      </c>
      <c r="B135" s="60" t="s">
        <v>203</v>
      </c>
      <c r="C135" s="60">
        <v>415</v>
      </c>
      <c r="D135" s="60" t="s">
        <v>70</v>
      </c>
      <c r="E135" s="60" t="s">
        <v>70</v>
      </c>
      <c r="F135" s="44" t="s">
        <v>337</v>
      </c>
      <c r="G135" s="44" t="s">
        <v>340</v>
      </c>
      <c r="H135" s="33">
        <v>0.5</v>
      </c>
      <c r="I135" s="204"/>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x14ac:dyDescent="0.3">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21.2" hidden="1" x14ac:dyDescent="0.3">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55.2" hidden="1" x14ac:dyDescent="0.3">
      <c r="A138" s="82" t="s">
        <v>152</v>
      </c>
      <c r="B138" s="75" t="s">
        <v>153</v>
      </c>
      <c r="C138" s="90">
        <v>329</v>
      </c>
      <c r="D138" s="262">
        <v>105</v>
      </c>
      <c r="E138" s="266">
        <v>1092564000</v>
      </c>
      <c r="F138" s="70" t="s">
        <v>404</v>
      </c>
      <c r="G138" s="70" t="s">
        <v>410</v>
      </c>
      <c r="H138" s="92">
        <v>0.25</v>
      </c>
      <c r="I138" s="256">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x14ac:dyDescent="0.3">
      <c r="A139" s="82" t="s">
        <v>152</v>
      </c>
      <c r="B139" s="75" t="s">
        <v>153</v>
      </c>
      <c r="C139" s="90">
        <v>329</v>
      </c>
      <c r="D139" s="263"/>
      <c r="E139" s="267"/>
      <c r="F139" s="70" t="s">
        <v>404</v>
      </c>
      <c r="G139" s="70" t="s">
        <v>412</v>
      </c>
      <c r="H139" s="92">
        <v>0.1</v>
      </c>
      <c r="I139" s="263"/>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82.8" hidden="1" x14ac:dyDescent="0.3">
      <c r="A140" s="82" t="s">
        <v>152</v>
      </c>
      <c r="B140" s="75" t="s">
        <v>153</v>
      </c>
      <c r="C140" s="90">
        <v>329</v>
      </c>
      <c r="D140" s="263"/>
      <c r="E140" s="267"/>
      <c r="F140" s="70" t="s">
        <v>404</v>
      </c>
      <c r="G140" s="70" t="s">
        <v>415</v>
      </c>
      <c r="H140" s="92">
        <v>0.2</v>
      </c>
      <c r="I140" s="263"/>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4.099999999999994" hidden="1" customHeight="1" x14ac:dyDescent="0.3">
      <c r="A141" s="82" t="s">
        <v>152</v>
      </c>
      <c r="B141" s="75" t="s">
        <v>153</v>
      </c>
      <c r="C141" s="90">
        <v>329</v>
      </c>
      <c r="D141" s="263"/>
      <c r="E141" s="267"/>
      <c r="F141" s="70" t="s">
        <v>404</v>
      </c>
      <c r="G141" s="70" t="s">
        <v>418</v>
      </c>
      <c r="H141" s="92">
        <v>0.15</v>
      </c>
      <c r="I141" s="263"/>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2.8" hidden="1" x14ac:dyDescent="0.3">
      <c r="A142" s="82" t="s">
        <v>152</v>
      </c>
      <c r="B142" s="75" t="s">
        <v>153</v>
      </c>
      <c r="C142" s="90">
        <v>329</v>
      </c>
      <c r="D142" s="263"/>
      <c r="E142" s="267"/>
      <c r="F142" s="70" t="s">
        <v>404</v>
      </c>
      <c r="G142" s="70" t="s">
        <v>407</v>
      </c>
      <c r="H142" s="256">
        <v>0.25</v>
      </c>
      <c r="I142" s="263"/>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2.8" hidden="1" x14ac:dyDescent="0.3">
      <c r="A143" s="82" t="s">
        <v>152</v>
      </c>
      <c r="B143" s="75" t="s">
        <v>153</v>
      </c>
      <c r="C143" s="90">
        <v>329</v>
      </c>
      <c r="D143" s="263"/>
      <c r="E143" s="267"/>
      <c r="F143" s="70" t="s">
        <v>404</v>
      </c>
      <c r="G143" s="70" t="s">
        <v>420</v>
      </c>
      <c r="H143" s="257"/>
      <c r="I143" s="263"/>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55.2" hidden="1" x14ac:dyDescent="0.3">
      <c r="A144" s="82" t="s">
        <v>152</v>
      </c>
      <c r="B144" s="75" t="s">
        <v>153</v>
      </c>
      <c r="C144" s="90">
        <v>329</v>
      </c>
      <c r="D144" s="263"/>
      <c r="E144" s="267"/>
      <c r="F144" s="70" t="s">
        <v>404</v>
      </c>
      <c r="G144" s="70" t="s">
        <v>742</v>
      </c>
      <c r="H144" s="256">
        <v>0.05</v>
      </c>
      <c r="I144" s="263"/>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55.2" hidden="1" x14ac:dyDescent="0.3">
      <c r="A145" s="82" t="s">
        <v>152</v>
      </c>
      <c r="B145" s="75" t="s">
        <v>153</v>
      </c>
      <c r="C145" s="90">
        <v>329</v>
      </c>
      <c r="D145" s="263"/>
      <c r="E145" s="267"/>
      <c r="F145" s="70" t="s">
        <v>404</v>
      </c>
      <c r="G145" s="70" t="s">
        <v>743</v>
      </c>
      <c r="H145" s="258"/>
      <c r="I145" s="263"/>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55.2" hidden="1" x14ac:dyDescent="0.3">
      <c r="A146" s="82" t="s">
        <v>152</v>
      </c>
      <c r="B146" s="75" t="s">
        <v>153</v>
      </c>
      <c r="C146" s="90">
        <v>329</v>
      </c>
      <c r="D146" s="264"/>
      <c r="E146" s="268"/>
      <c r="F146" s="70" t="s">
        <v>404</v>
      </c>
      <c r="G146" s="70" t="s">
        <v>422</v>
      </c>
      <c r="H146" s="257"/>
      <c r="I146" s="264"/>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55.2" hidden="1" x14ac:dyDescent="0.3">
      <c r="A147" s="82" t="s">
        <v>152</v>
      </c>
      <c r="B147" s="75" t="s">
        <v>153</v>
      </c>
      <c r="C147" s="90">
        <v>329</v>
      </c>
      <c r="D147" s="91" t="s">
        <v>70</v>
      </c>
      <c r="E147" s="91" t="s">
        <v>70</v>
      </c>
      <c r="F147" s="70" t="s">
        <v>399</v>
      </c>
      <c r="G147" s="70" t="s">
        <v>400</v>
      </c>
      <c r="H147" s="92">
        <v>0.1</v>
      </c>
      <c r="I147" s="256">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55.2" hidden="1" x14ac:dyDescent="0.3">
      <c r="A148" s="82" t="s">
        <v>152</v>
      </c>
      <c r="B148" s="75" t="s">
        <v>153</v>
      </c>
      <c r="C148" s="90">
        <v>329</v>
      </c>
      <c r="D148" s="91" t="s">
        <v>70</v>
      </c>
      <c r="E148" s="91" t="s">
        <v>70</v>
      </c>
      <c r="F148" s="70" t="s">
        <v>399</v>
      </c>
      <c r="G148" s="99" t="s">
        <v>414</v>
      </c>
      <c r="H148" s="92">
        <v>0.1</v>
      </c>
      <c r="I148" s="263"/>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55.2" hidden="1" x14ac:dyDescent="0.3">
      <c r="A149" s="82" t="s">
        <v>152</v>
      </c>
      <c r="B149" s="75" t="s">
        <v>153</v>
      </c>
      <c r="C149" s="90">
        <v>330</v>
      </c>
      <c r="D149" s="91" t="s">
        <v>70</v>
      </c>
      <c r="E149" s="91" t="s">
        <v>70</v>
      </c>
      <c r="F149" s="70" t="s">
        <v>399</v>
      </c>
      <c r="G149" s="70" t="s">
        <v>417</v>
      </c>
      <c r="H149" s="92">
        <v>0.1</v>
      </c>
      <c r="I149" s="263"/>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55.2" hidden="1" x14ac:dyDescent="0.3">
      <c r="A150" s="82" t="s">
        <v>152</v>
      </c>
      <c r="B150" s="75" t="s">
        <v>153</v>
      </c>
      <c r="C150" s="90">
        <v>329</v>
      </c>
      <c r="D150" s="91" t="s">
        <v>70</v>
      </c>
      <c r="E150" s="91" t="s">
        <v>70</v>
      </c>
      <c r="F150" s="70" t="s">
        <v>399</v>
      </c>
      <c r="G150" s="99" t="s">
        <v>426</v>
      </c>
      <c r="H150" s="92">
        <v>0.1</v>
      </c>
      <c r="I150" s="263"/>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2.8" hidden="1" x14ac:dyDescent="0.3">
      <c r="A151" s="82" t="s">
        <v>152</v>
      </c>
      <c r="B151" s="75" t="s">
        <v>153</v>
      </c>
      <c r="C151" s="90">
        <v>329</v>
      </c>
      <c r="D151" s="91" t="s">
        <v>70</v>
      </c>
      <c r="E151" s="91" t="s">
        <v>70</v>
      </c>
      <c r="F151" s="70" t="s">
        <v>399</v>
      </c>
      <c r="G151" s="70" t="s">
        <v>744</v>
      </c>
      <c r="H151" s="92">
        <v>0.3</v>
      </c>
      <c r="I151" s="263"/>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55.2" hidden="1" x14ac:dyDescent="0.3">
      <c r="A152" s="82" t="s">
        <v>152</v>
      </c>
      <c r="B152" s="75" t="s">
        <v>153</v>
      </c>
      <c r="C152" s="90">
        <v>329</v>
      </c>
      <c r="D152" s="91" t="s">
        <v>70</v>
      </c>
      <c r="E152" s="91" t="s">
        <v>70</v>
      </c>
      <c r="F152" s="70" t="s">
        <v>399</v>
      </c>
      <c r="G152" s="70" t="s">
        <v>424</v>
      </c>
      <c r="H152" s="92">
        <v>0.3</v>
      </c>
      <c r="I152" s="264"/>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0" hidden="1" x14ac:dyDescent="0.3">
      <c r="A153" s="43" t="s">
        <v>40</v>
      </c>
      <c r="B153" s="60" t="s">
        <v>203</v>
      </c>
      <c r="C153" s="60">
        <v>422</v>
      </c>
      <c r="D153" s="265">
        <v>13778</v>
      </c>
      <c r="E153" s="237">
        <v>1264449000</v>
      </c>
      <c r="F153" s="77" t="s">
        <v>348</v>
      </c>
      <c r="G153" s="50" t="s">
        <v>349</v>
      </c>
      <c r="H153" s="78">
        <v>0.4</v>
      </c>
      <c r="I153" s="239">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x14ac:dyDescent="0.3">
      <c r="A154" s="43" t="s">
        <v>40</v>
      </c>
      <c r="B154" s="60" t="s">
        <v>203</v>
      </c>
      <c r="C154" s="60">
        <v>422</v>
      </c>
      <c r="D154" s="209"/>
      <c r="E154" s="238"/>
      <c r="F154" s="77" t="s">
        <v>348</v>
      </c>
      <c r="G154" s="50" t="s">
        <v>353</v>
      </c>
      <c r="H154" s="78">
        <v>0.4</v>
      </c>
      <c r="I154" s="241"/>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0" hidden="1" x14ac:dyDescent="0.3">
      <c r="A155" s="43" t="s">
        <v>40</v>
      </c>
      <c r="B155" s="60" t="s">
        <v>203</v>
      </c>
      <c r="C155" s="60">
        <v>422</v>
      </c>
      <c r="D155" s="209"/>
      <c r="E155" s="238"/>
      <c r="F155" s="77" t="s">
        <v>348</v>
      </c>
      <c r="G155" s="50" t="s">
        <v>355</v>
      </c>
      <c r="H155" s="78">
        <v>0.2</v>
      </c>
      <c r="I155" s="240"/>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x14ac:dyDescent="0.3">
      <c r="A156" s="43" t="s">
        <v>40</v>
      </c>
      <c r="B156" s="60" t="s">
        <v>203</v>
      </c>
      <c r="C156" s="60">
        <v>423</v>
      </c>
      <c r="D156" s="209">
        <v>1</v>
      </c>
      <c r="E156" s="210">
        <v>605129000</v>
      </c>
      <c r="F156" s="50" t="s">
        <v>357</v>
      </c>
      <c r="G156" s="50" t="s">
        <v>358</v>
      </c>
      <c r="H156" s="63">
        <v>0.1</v>
      </c>
      <c r="I156" s="223">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x14ac:dyDescent="0.3">
      <c r="A157" s="43" t="s">
        <v>40</v>
      </c>
      <c r="B157" s="60" t="s">
        <v>203</v>
      </c>
      <c r="C157" s="60">
        <v>423</v>
      </c>
      <c r="D157" s="209"/>
      <c r="E157" s="211"/>
      <c r="F157" s="50" t="s">
        <v>357</v>
      </c>
      <c r="G157" s="50" t="s">
        <v>361</v>
      </c>
      <c r="H157" s="63">
        <v>0.1</v>
      </c>
      <c r="I157" s="224"/>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0" hidden="1" x14ac:dyDescent="0.3">
      <c r="A158" s="43" t="s">
        <v>40</v>
      </c>
      <c r="B158" s="60" t="s">
        <v>203</v>
      </c>
      <c r="C158" s="60">
        <v>423</v>
      </c>
      <c r="D158" s="209"/>
      <c r="E158" s="211"/>
      <c r="F158" s="50" t="s">
        <v>357</v>
      </c>
      <c r="G158" s="50" t="s">
        <v>363</v>
      </c>
      <c r="H158" s="63">
        <v>0.2</v>
      </c>
      <c r="I158" s="224"/>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0" hidden="1" x14ac:dyDescent="0.3">
      <c r="A159" s="43" t="s">
        <v>40</v>
      </c>
      <c r="B159" s="60" t="s">
        <v>203</v>
      </c>
      <c r="C159" s="60">
        <v>423</v>
      </c>
      <c r="D159" s="209"/>
      <c r="E159" s="211"/>
      <c r="F159" s="50" t="s">
        <v>357</v>
      </c>
      <c r="G159" s="50" t="s">
        <v>365</v>
      </c>
      <c r="H159" s="63">
        <v>0.1</v>
      </c>
      <c r="I159" s="224"/>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0" hidden="1" x14ac:dyDescent="0.3">
      <c r="A160" s="43" t="s">
        <v>40</v>
      </c>
      <c r="B160" s="60" t="s">
        <v>203</v>
      </c>
      <c r="C160" s="60">
        <v>423</v>
      </c>
      <c r="D160" s="209"/>
      <c r="E160" s="211"/>
      <c r="F160" s="50" t="s">
        <v>357</v>
      </c>
      <c r="G160" s="50" t="s">
        <v>367</v>
      </c>
      <c r="H160" s="63">
        <v>0.1</v>
      </c>
      <c r="I160" s="224"/>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5" hidden="1" x14ac:dyDescent="0.3">
      <c r="A161" s="43" t="s">
        <v>40</v>
      </c>
      <c r="B161" s="60" t="s">
        <v>203</v>
      </c>
      <c r="C161" s="60">
        <v>423</v>
      </c>
      <c r="D161" s="209"/>
      <c r="E161" s="211"/>
      <c r="F161" s="50" t="s">
        <v>357</v>
      </c>
      <c r="G161" s="50" t="s">
        <v>369</v>
      </c>
      <c r="H161" s="63">
        <v>0.1</v>
      </c>
      <c r="I161" s="224"/>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x14ac:dyDescent="0.3">
      <c r="A162" s="43" t="s">
        <v>40</v>
      </c>
      <c r="B162" s="60" t="s">
        <v>203</v>
      </c>
      <c r="C162" s="60">
        <v>423</v>
      </c>
      <c r="D162" s="209"/>
      <c r="E162" s="211"/>
      <c r="F162" s="50" t="s">
        <v>357</v>
      </c>
      <c r="G162" s="50" t="s">
        <v>371</v>
      </c>
      <c r="H162" s="63">
        <v>0.2</v>
      </c>
      <c r="I162" s="224"/>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x14ac:dyDescent="0.3">
      <c r="A163" s="43" t="s">
        <v>40</v>
      </c>
      <c r="B163" s="60" t="s">
        <v>203</v>
      </c>
      <c r="C163" s="60">
        <v>423</v>
      </c>
      <c r="D163" s="209"/>
      <c r="E163" s="212"/>
      <c r="F163" s="50" t="s">
        <v>357</v>
      </c>
      <c r="G163" s="50" t="s">
        <v>755</v>
      </c>
      <c r="H163" s="63">
        <v>0.1</v>
      </c>
      <c r="I163" s="225"/>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90" hidden="1" x14ac:dyDescent="0.3">
      <c r="A164" s="43" t="s">
        <v>40</v>
      </c>
      <c r="B164" s="60" t="s">
        <v>203</v>
      </c>
      <c r="C164" s="60">
        <v>422</v>
      </c>
      <c r="D164" s="60" t="s">
        <v>70</v>
      </c>
      <c r="E164" s="60" t="s">
        <v>70</v>
      </c>
      <c r="F164" s="50" t="s">
        <v>374</v>
      </c>
      <c r="G164" s="50" t="s">
        <v>375</v>
      </c>
      <c r="H164" s="78">
        <v>0.5</v>
      </c>
      <c r="I164" s="239">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0" hidden="1" x14ac:dyDescent="0.3">
      <c r="A165" s="43" t="s">
        <v>40</v>
      </c>
      <c r="B165" s="60" t="s">
        <v>203</v>
      </c>
      <c r="C165" s="60">
        <v>422</v>
      </c>
      <c r="D165" s="60" t="s">
        <v>70</v>
      </c>
      <c r="E165" s="60" t="s">
        <v>70</v>
      </c>
      <c r="F165" s="50" t="s">
        <v>374</v>
      </c>
      <c r="G165" s="50" t="s">
        <v>377</v>
      </c>
      <c r="H165" s="78">
        <v>0.5</v>
      </c>
      <c r="I165" s="240"/>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x14ac:dyDescent="0.3">
      <c r="A166" s="43" t="s">
        <v>40</v>
      </c>
      <c r="B166" s="60" t="s">
        <v>203</v>
      </c>
      <c r="C166" s="76">
        <v>424</v>
      </c>
      <c r="D166" s="205">
        <v>150</v>
      </c>
      <c r="E166" s="269">
        <v>899791000</v>
      </c>
      <c r="F166" s="77" t="s">
        <v>658</v>
      </c>
      <c r="G166" s="43" t="s">
        <v>379</v>
      </c>
      <c r="H166" s="78">
        <v>0.25</v>
      </c>
      <c r="I166" s="239">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x14ac:dyDescent="0.3">
      <c r="A167" s="106" t="s">
        <v>40</v>
      </c>
      <c r="B167" s="107" t="s">
        <v>203</v>
      </c>
      <c r="C167" s="132">
        <v>424</v>
      </c>
      <c r="D167" s="206"/>
      <c r="E167" s="269"/>
      <c r="F167" s="133" t="s">
        <v>769</v>
      </c>
      <c r="G167" s="125" t="s">
        <v>770</v>
      </c>
      <c r="H167" s="134">
        <v>0.25</v>
      </c>
      <c r="I167" s="241"/>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x14ac:dyDescent="0.3">
      <c r="A168" s="43" t="s">
        <v>40</v>
      </c>
      <c r="B168" s="60" t="s">
        <v>203</v>
      </c>
      <c r="C168" s="76">
        <v>424</v>
      </c>
      <c r="D168" s="206"/>
      <c r="E168" s="265"/>
      <c r="F168" s="77" t="s">
        <v>658</v>
      </c>
      <c r="G168" s="43" t="s">
        <v>383</v>
      </c>
      <c r="H168" s="78">
        <v>0.25</v>
      </c>
      <c r="I168" s="241"/>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x14ac:dyDescent="0.3">
      <c r="A169" s="106" t="s">
        <v>40</v>
      </c>
      <c r="B169" s="107" t="s">
        <v>203</v>
      </c>
      <c r="C169" s="132">
        <v>424</v>
      </c>
      <c r="D169" s="206"/>
      <c r="E169" s="265"/>
      <c r="F169" s="133" t="s">
        <v>658</v>
      </c>
      <c r="G169" s="125" t="s">
        <v>773</v>
      </c>
      <c r="H169" s="134">
        <v>0.25</v>
      </c>
      <c r="I169" s="241"/>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x14ac:dyDescent="0.3">
      <c r="A170" s="43" t="s">
        <v>40</v>
      </c>
      <c r="B170" s="60" t="s">
        <v>203</v>
      </c>
      <c r="C170" s="76">
        <v>424</v>
      </c>
      <c r="D170" s="206"/>
      <c r="E170" s="265"/>
      <c r="F170" s="77" t="s">
        <v>658</v>
      </c>
      <c r="G170" s="50" t="s">
        <v>385</v>
      </c>
      <c r="H170" s="78">
        <v>0.1</v>
      </c>
      <c r="I170" s="241"/>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x14ac:dyDescent="0.3">
      <c r="A171" s="106" t="s">
        <v>40</v>
      </c>
      <c r="B171" s="107" t="s">
        <v>203</v>
      </c>
      <c r="C171" s="132">
        <v>424</v>
      </c>
      <c r="D171" s="206"/>
      <c r="E171" s="265"/>
      <c r="F171" s="133" t="s">
        <v>658</v>
      </c>
      <c r="G171" s="137" t="s">
        <v>385</v>
      </c>
      <c r="H171" s="134">
        <v>0.1</v>
      </c>
      <c r="I171" s="241"/>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x14ac:dyDescent="0.3">
      <c r="A172" s="43" t="s">
        <v>40</v>
      </c>
      <c r="B172" s="60" t="s">
        <v>203</v>
      </c>
      <c r="C172" s="76">
        <v>424</v>
      </c>
      <c r="D172" s="206"/>
      <c r="E172" s="265"/>
      <c r="F172" s="77" t="s">
        <v>658</v>
      </c>
      <c r="G172" s="50" t="s">
        <v>387</v>
      </c>
      <c r="H172" s="78">
        <v>0.3</v>
      </c>
      <c r="I172" s="241"/>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x14ac:dyDescent="0.3">
      <c r="A173" s="106" t="s">
        <v>40</v>
      </c>
      <c r="B173" s="107" t="s">
        <v>203</v>
      </c>
      <c r="C173" s="132">
        <v>424</v>
      </c>
      <c r="D173" s="206"/>
      <c r="E173" s="265"/>
      <c r="F173" s="133" t="s">
        <v>658</v>
      </c>
      <c r="G173" s="137" t="s">
        <v>387</v>
      </c>
      <c r="H173" s="134">
        <v>0.3</v>
      </c>
      <c r="I173" s="241"/>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x14ac:dyDescent="0.3">
      <c r="A174" s="43" t="s">
        <v>40</v>
      </c>
      <c r="B174" s="60" t="s">
        <v>203</v>
      </c>
      <c r="C174" s="76">
        <v>424</v>
      </c>
      <c r="D174" s="207"/>
      <c r="E174" s="265"/>
      <c r="F174" s="77" t="s">
        <v>658</v>
      </c>
      <c r="G174" s="50" t="s">
        <v>389</v>
      </c>
      <c r="H174" s="78">
        <v>0.1</v>
      </c>
      <c r="I174" s="240"/>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x14ac:dyDescent="0.3">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0" x14ac:dyDescent="0.3">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x14ac:dyDescent="0.3">
      <c r="A177" s="43" t="s">
        <v>40</v>
      </c>
      <c r="B177" s="60" t="s">
        <v>203</v>
      </c>
      <c r="C177" s="76">
        <v>424</v>
      </c>
      <c r="D177" s="81" t="s">
        <v>70</v>
      </c>
      <c r="E177" s="81" t="s">
        <v>70</v>
      </c>
      <c r="F177" s="50" t="s">
        <v>391</v>
      </c>
      <c r="G177" s="50" t="s">
        <v>392</v>
      </c>
      <c r="H177" s="63">
        <v>0.25</v>
      </c>
      <c r="I177" s="219">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x14ac:dyDescent="0.3">
      <c r="A178" s="43" t="s">
        <v>40</v>
      </c>
      <c r="B178" s="60" t="s">
        <v>203</v>
      </c>
      <c r="C178" s="76">
        <v>424</v>
      </c>
      <c r="D178" s="81" t="s">
        <v>70</v>
      </c>
      <c r="E178" s="81" t="s">
        <v>70</v>
      </c>
      <c r="F178" s="50" t="s">
        <v>391</v>
      </c>
      <c r="G178" s="50" t="s">
        <v>394</v>
      </c>
      <c r="H178" s="63">
        <v>0.25</v>
      </c>
      <c r="I178" s="220"/>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x14ac:dyDescent="0.3">
      <c r="A179" s="106" t="s">
        <v>40</v>
      </c>
      <c r="B179" s="107" t="s">
        <v>203</v>
      </c>
      <c r="C179" s="132">
        <v>424</v>
      </c>
      <c r="D179" s="140" t="s">
        <v>70</v>
      </c>
      <c r="E179" s="140" t="s">
        <v>70</v>
      </c>
      <c r="F179" s="137" t="s">
        <v>391</v>
      </c>
      <c r="G179" s="137" t="s">
        <v>394</v>
      </c>
      <c r="H179" s="135">
        <v>0.25</v>
      </c>
      <c r="I179" s="220"/>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x14ac:dyDescent="0.3">
      <c r="A180" s="43" t="s">
        <v>40</v>
      </c>
      <c r="B180" s="60" t="s">
        <v>203</v>
      </c>
      <c r="C180" s="76">
        <v>424</v>
      </c>
      <c r="D180" s="81" t="s">
        <v>70</v>
      </c>
      <c r="E180" s="81" t="s">
        <v>70</v>
      </c>
      <c r="F180" s="50" t="s">
        <v>391</v>
      </c>
      <c r="G180" s="50" t="s">
        <v>395</v>
      </c>
      <c r="H180" s="63">
        <v>0.25</v>
      </c>
      <c r="I180" s="220"/>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x14ac:dyDescent="0.3">
      <c r="A181" s="43" t="s">
        <v>40</v>
      </c>
      <c r="B181" s="60" t="s">
        <v>203</v>
      </c>
      <c r="C181" s="76">
        <v>424</v>
      </c>
      <c r="D181" s="81" t="s">
        <v>70</v>
      </c>
      <c r="E181" s="81" t="s">
        <v>70</v>
      </c>
      <c r="F181" s="50" t="s">
        <v>391</v>
      </c>
      <c r="G181" s="50" t="s">
        <v>397</v>
      </c>
      <c r="H181" s="63">
        <v>0.25</v>
      </c>
      <c r="I181" s="221"/>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x14ac:dyDescent="0.3">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0" x14ac:dyDescent="0.3">
      <c r="A183" s="43" t="s">
        <v>40</v>
      </c>
      <c r="B183" s="60" t="s">
        <v>203</v>
      </c>
      <c r="C183" s="60">
        <v>424</v>
      </c>
      <c r="D183" s="205">
        <v>224</v>
      </c>
      <c r="E183" s="237">
        <v>2563267000</v>
      </c>
      <c r="F183" s="43" t="s">
        <v>659</v>
      </c>
      <c r="G183" s="44" t="s">
        <v>427</v>
      </c>
      <c r="H183" s="31">
        <v>0.2</v>
      </c>
      <c r="I183" s="201">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0" x14ac:dyDescent="0.3">
      <c r="A184" s="106" t="s">
        <v>40</v>
      </c>
      <c r="B184" s="107" t="s">
        <v>203</v>
      </c>
      <c r="C184" s="107">
        <v>424</v>
      </c>
      <c r="D184" s="206"/>
      <c r="E184" s="237"/>
      <c r="F184" s="106" t="s">
        <v>659</v>
      </c>
      <c r="G184" s="108" t="s">
        <v>427</v>
      </c>
      <c r="H184" s="109">
        <v>0.2</v>
      </c>
      <c r="I184" s="202"/>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0" x14ac:dyDescent="0.3">
      <c r="A185" s="43" t="s">
        <v>40</v>
      </c>
      <c r="B185" s="60" t="s">
        <v>203</v>
      </c>
      <c r="C185" s="60">
        <v>424</v>
      </c>
      <c r="D185" s="206"/>
      <c r="E185" s="238"/>
      <c r="F185" s="43" t="s">
        <v>660</v>
      </c>
      <c r="G185" s="44" t="s">
        <v>431</v>
      </c>
      <c r="H185" s="31">
        <v>0.05</v>
      </c>
      <c r="I185" s="202"/>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0" x14ac:dyDescent="0.3">
      <c r="A186" s="106" t="s">
        <v>40</v>
      </c>
      <c r="B186" s="107" t="s">
        <v>203</v>
      </c>
      <c r="C186" s="107">
        <v>424</v>
      </c>
      <c r="D186" s="206"/>
      <c r="E186" s="238"/>
      <c r="F186" s="106" t="s">
        <v>660</v>
      </c>
      <c r="G186" s="108" t="s">
        <v>431</v>
      </c>
      <c r="H186" s="109">
        <v>0.05</v>
      </c>
      <c r="I186" s="202"/>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5" x14ac:dyDescent="0.3">
      <c r="A187" s="43" t="s">
        <v>40</v>
      </c>
      <c r="B187" s="60" t="s">
        <v>203</v>
      </c>
      <c r="C187" s="60">
        <v>424</v>
      </c>
      <c r="D187" s="206"/>
      <c r="E187" s="238"/>
      <c r="F187" s="43" t="s">
        <v>659</v>
      </c>
      <c r="G187" s="44" t="s">
        <v>433</v>
      </c>
      <c r="H187" s="31">
        <v>0.25</v>
      </c>
      <c r="I187" s="202"/>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5" x14ac:dyDescent="0.3">
      <c r="A188" s="106" t="s">
        <v>40</v>
      </c>
      <c r="B188" s="107" t="s">
        <v>203</v>
      </c>
      <c r="C188" s="107">
        <v>424</v>
      </c>
      <c r="D188" s="206"/>
      <c r="E188" s="238"/>
      <c r="F188" s="106" t="s">
        <v>659</v>
      </c>
      <c r="G188" s="108" t="s">
        <v>433</v>
      </c>
      <c r="H188" s="109">
        <v>0.25</v>
      </c>
      <c r="I188" s="202"/>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x14ac:dyDescent="0.3">
      <c r="A189" s="43" t="s">
        <v>40</v>
      </c>
      <c r="B189" s="60" t="s">
        <v>203</v>
      </c>
      <c r="C189" s="60">
        <v>424</v>
      </c>
      <c r="D189" s="206"/>
      <c r="E189" s="238"/>
      <c r="F189" s="43" t="s">
        <v>659</v>
      </c>
      <c r="G189" s="44" t="s">
        <v>435</v>
      </c>
      <c r="H189" s="31">
        <v>0.25</v>
      </c>
      <c r="I189" s="202"/>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x14ac:dyDescent="0.3">
      <c r="A190" s="106" t="s">
        <v>40</v>
      </c>
      <c r="B190" s="107" t="s">
        <v>203</v>
      </c>
      <c r="C190" s="107">
        <v>424</v>
      </c>
      <c r="D190" s="206"/>
      <c r="E190" s="238"/>
      <c r="F190" s="106" t="s">
        <v>659</v>
      </c>
      <c r="G190" s="108" t="s">
        <v>435</v>
      </c>
      <c r="H190" s="109">
        <v>0.25</v>
      </c>
      <c r="I190" s="202"/>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5" x14ac:dyDescent="0.3">
      <c r="A191" s="43" t="s">
        <v>40</v>
      </c>
      <c r="B191" s="60" t="s">
        <v>203</v>
      </c>
      <c r="C191" s="60">
        <v>424</v>
      </c>
      <c r="D191" s="206"/>
      <c r="E191" s="238"/>
      <c r="F191" s="43" t="s">
        <v>659</v>
      </c>
      <c r="G191" s="44" t="s">
        <v>437</v>
      </c>
      <c r="H191" s="31">
        <v>0.2</v>
      </c>
      <c r="I191" s="202"/>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5" x14ac:dyDescent="0.3">
      <c r="A192" s="43" t="s">
        <v>40</v>
      </c>
      <c r="B192" s="60" t="s">
        <v>203</v>
      </c>
      <c r="C192" s="60">
        <v>424</v>
      </c>
      <c r="D192" s="207"/>
      <c r="E192" s="238"/>
      <c r="F192" s="43" t="s">
        <v>659</v>
      </c>
      <c r="G192" s="44" t="s">
        <v>439</v>
      </c>
      <c r="H192" s="31">
        <v>0.05</v>
      </c>
      <c r="I192" s="203"/>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0" x14ac:dyDescent="0.3">
      <c r="A193" s="43" t="s">
        <v>40</v>
      </c>
      <c r="B193" s="60" t="s">
        <v>203</v>
      </c>
      <c r="C193" s="60">
        <v>424</v>
      </c>
      <c r="D193" s="206">
        <v>1845</v>
      </c>
      <c r="E193" s="238"/>
      <c r="F193" s="43" t="s">
        <v>661</v>
      </c>
      <c r="G193" s="44" t="s">
        <v>441</v>
      </c>
      <c r="H193" s="31">
        <v>0.2</v>
      </c>
      <c r="I193" s="202">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0" x14ac:dyDescent="0.3">
      <c r="A194" s="106" t="s">
        <v>40</v>
      </c>
      <c r="B194" s="107" t="s">
        <v>203</v>
      </c>
      <c r="C194" s="107">
        <v>424</v>
      </c>
      <c r="D194" s="206"/>
      <c r="E194" s="238"/>
      <c r="F194" s="106" t="s">
        <v>661</v>
      </c>
      <c r="G194" s="108" t="s">
        <v>441</v>
      </c>
      <c r="H194" s="109">
        <v>0.2</v>
      </c>
      <c r="I194" s="202"/>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5" x14ac:dyDescent="0.3">
      <c r="A195" s="43" t="s">
        <v>40</v>
      </c>
      <c r="B195" s="60" t="s">
        <v>203</v>
      </c>
      <c r="C195" s="60">
        <v>424</v>
      </c>
      <c r="D195" s="206"/>
      <c r="E195" s="238"/>
      <c r="F195" s="43" t="s">
        <v>661</v>
      </c>
      <c r="G195" s="44" t="s">
        <v>442</v>
      </c>
      <c r="H195" s="31">
        <v>0.3</v>
      </c>
      <c r="I195" s="202"/>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0" x14ac:dyDescent="0.3">
      <c r="A196" s="106" t="s">
        <v>40</v>
      </c>
      <c r="B196" s="107" t="s">
        <v>203</v>
      </c>
      <c r="C196" s="107">
        <v>424</v>
      </c>
      <c r="D196" s="206"/>
      <c r="E196" s="238"/>
      <c r="F196" s="106" t="s">
        <v>661</v>
      </c>
      <c r="G196" s="108" t="s">
        <v>442</v>
      </c>
      <c r="H196" s="109">
        <v>0.3</v>
      </c>
      <c r="I196" s="202"/>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x14ac:dyDescent="0.3">
      <c r="A197" s="43" t="s">
        <v>40</v>
      </c>
      <c r="B197" s="60" t="s">
        <v>203</v>
      </c>
      <c r="C197" s="60">
        <v>424</v>
      </c>
      <c r="D197" s="206"/>
      <c r="E197" s="238"/>
      <c r="F197" s="43" t="s">
        <v>661</v>
      </c>
      <c r="G197" s="44" t="s">
        <v>443</v>
      </c>
      <c r="H197" s="31">
        <v>0.4</v>
      </c>
      <c r="I197" s="202"/>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x14ac:dyDescent="0.3">
      <c r="A198" s="106" t="s">
        <v>40</v>
      </c>
      <c r="B198" s="107" t="s">
        <v>203</v>
      </c>
      <c r="C198" s="107">
        <v>424</v>
      </c>
      <c r="D198" s="206"/>
      <c r="E198" s="238"/>
      <c r="F198" s="106" t="s">
        <v>661</v>
      </c>
      <c r="G198" s="108" t="s">
        <v>443</v>
      </c>
      <c r="H198" s="109">
        <v>0.4</v>
      </c>
      <c r="I198" s="202"/>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5" x14ac:dyDescent="0.3">
      <c r="A199" s="43" t="s">
        <v>40</v>
      </c>
      <c r="B199" s="60" t="s">
        <v>203</v>
      </c>
      <c r="C199" s="60">
        <v>424</v>
      </c>
      <c r="D199" s="207"/>
      <c r="E199" s="238"/>
      <c r="F199" s="43" t="s">
        <v>661</v>
      </c>
      <c r="G199" s="44" t="s">
        <v>445</v>
      </c>
      <c r="H199" s="31">
        <v>0.1</v>
      </c>
      <c r="I199" s="203"/>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5" x14ac:dyDescent="0.3">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5" x14ac:dyDescent="0.3">
      <c r="A201" s="43" t="s">
        <v>40</v>
      </c>
      <c r="B201" s="60" t="s">
        <v>203</v>
      </c>
      <c r="C201" s="60">
        <v>424</v>
      </c>
      <c r="D201" s="61" t="s">
        <v>70</v>
      </c>
      <c r="E201" s="61" t="s">
        <v>70</v>
      </c>
      <c r="F201" s="43" t="s">
        <v>446</v>
      </c>
      <c r="G201" s="44" t="s">
        <v>447</v>
      </c>
      <c r="H201" s="89">
        <v>0.1</v>
      </c>
      <c r="I201" s="201">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5" x14ac:dyDescent="0.3">
      <c r="A202" s="106" t="s">
        <v>40</v>
      </c>
      <c r="B202" s="107" t="s">
        <v>203</v>
      </c>
      <c r="C202" s="107">
        <v>424</v>
      </c>
      <c r="D202" s="153" t="s">
        <v>70</v>
      </c>
      <c r="E202" s="153" t="s">
        <v>70</v>
      </c>
      <c r="F202" s="106" t="s">
        <v>446</v>
      </c>
      <c r="G202" s="108" t="s">
        <v>447</v>
      </c>
      <c r="H202" s="154">
        <v>0.1</v>
      </c>
      <c r="I202" s="202"/>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05" x14ac:dyDescent="0.3">
      <c r="A203" s="43" t="s">
        <v>40</v>
      </c>
      <c r="B203" s="60" t="s">
        <v>203</v>
      </c>
      <c r="C203" s="60">
        <v>424</v>
      </c>
      <c r="D203" s="61" t="s">
        <v>70</v>
      </c>
      <c r="E203" s="61" t="s">
        <v>70</v>
      </c>
      <c r="F203" s="43" t="s">
        <v>446</v>
      </c>
      <c r="G203" s="44" t="s">
        <v>449</v>
      </c>
      <c r="H203" s="89">
        <v>0.1</v>
      </c>
      <c r="I203" s="202"/>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05" x14ac:dyDescent="0.3">
      <c r="A204" s="106" t="s">
        <v>40</v>
      </c>
      <c r="B204" s="107" t="s">
        <v>203</v>
      </c>
      <c r="C204" s="107">
        <v>424</v>
      </c>
      <c r="D204" s="153" t="s">
        <v>70</v>
      </c>
      <c r="E204" s="153" t="s">
        <v>70</v>
      </c>
      <c r="F204" s="106" t="s">
        <v>446</v>
      </c>
      <c r="G204" s="108" t="s">
        <v>449</v>
      </c>
      <c r="H204" s="154">
        <v>0.1</v>
      </c>
      <c r="I204" s="202"/>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0" hidden="1" x14ac:dyDescent="0.3">
      <c r="A205" s="43" t="s">
        <v>40</v>
      </c>
      <c r="B205" s="60" t="s">
        <v>203</v>
      </c>
      <c r="C205" s="60">
        <v>424</v>
      </c>
      <c r="D205" s="61" t="s">
        <v>70</v>
      </c>
      <c r="E205" s="61" t="s">
        <v>70</v>
      </c>
      <c r="F205" s="43" t="s">
        <v>446</v>
      </c>
      <c r="G205" s="44" t="s">
        <v>451</v>
      </c>
      <c r="H205" s="89">
        <v>0.1</v>
      </c>
      <c r="I205" s="202"/>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0" hidden="1" x14ac:dyDescent="0.3">
      <c r="A206" s="43" t="s">
        <v>40</v>
      </c>
      <c r="B206" s="60" t="s">
        <v>203</v>
      </c>
      <c r="C206" s="60">
        <v>424</v>
      </c>
      <c r="D206" s="61" t="s">
        <v>70</v>
      </c>
      <c r="E206" s="61" t="s">
        <v>70</v>
      </c>
      <c r="F206" s="43" t="s">
        <v>446</v>
      </c>
      <c r="G206" s="44" t="s">
        <v>453</v>
      </c>
      <c r="H206" s="89">
        <v>0.1</v>
      </c>
      <c r="I206" s="202"/>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0" hidden="1" x14ac:dyDescent="0.3">
      <c r="A207" s="43" t="s">
        <v>40</v>
      </c>
      <c r="B207" s="60" t="s">
        <v>203</v>
      </c>
      <c r="C207" s="60">
        <v>424</v>
      </c>
      <c r="D207" s="61" t="s">
        <v>70</v>
      </c>
      <c r="E207" s="61" t="s">
        <v>70</v>
      </c>
      <c r="F207" s="43" t="s">
        <v>446</v>
      </c>
      <c r="G207" s="44" t="s">
        <v>455</v>
      </c>
      <c r="H207" s="89">
        <v>0.1</v>
      </c>
      <c r="I207" s="202"/>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x14ac:dyDescent="0.3">
      <c r="A208" s="43" t="s">
        <v>40</v>
      </c>
      <c r="B208" s="60" t="s">
        <v>203</v>
      </c>
      <c r="C208" s="60">
        <v>424</v>
      </c>
      <c r="D208" s="61" t="s">
        <v>70</v>
      </c>
      <c r="E208" s="61" t="s">
        <v>70</v>
      </c>
      <c r="F208" s="43" t="s">
        <v>446</v>
      </c>
      <c r="G208" s="44" t="s">
        <v>456</v>
      </c>
      <c r="H208" s="89">
        <v>0.1</v>
      </c>
      <c r="I208" s="202"/>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x14ac:dyDescent="0.3">
      <c r="A209" s="43" t="s">
        <v>40</v>
      </c>
      <c r="B209" s="60" t="s">
        <v>203</v>
      </c>
      <c r="C209" s="60">
        <v>424</v>
      </c>
      <c r="D209" s="61" t="s">
        <v>70</v>
      </c>
      <c r="E209" s="61" t="s">
        <v>70</v>
      </c>
      <c r="F209" s="43" t="s">
        <v>446</v>
      </c>
      <c r="G209" s="43" t="s">
        <v>756</v>
      </c>
      <c r="H209" s="89">
        <v>0.1</v>
      </c>
      <c r="I209" s="202"/>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x14ac:dyDescent="0.3">
      <c r="A210" s="106" t="s">
        <v>40</v>
      </c>
      <c r="B210" s="107" t="s">
        <v>203</v>
      </c>
      <c r="C210" s="107">
        <v>424</v>
      </c>
      <c r="D210" s="153" t="s">
        <v>70</v>
      </c>
      <c r="E210" s="153" t="s">
        <v>70</v>
      </c>
      <c r="F210" s="106" t="s">
        <v>446</v>
      </c>
      <c r="G210" s="125" t="s">
        <v>801</v>
      </c>
      <c r="H210" s="154">
        <v>0.1</v>
      </c>
      <c r="I210" s="202"/>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0" hidden="1" x14ac:dyDescent="0.3">
      <c r="A211" s="43" t="s">
        <v>40</v>
      </c>
      <c r="B211" s="60" t="s">
        <v>203</v>
      </c>
      <c r="C211" s="60">
        <v>424</v>
      </c>
      <c r="D211" s="61" t="s">
        <v>70</v>
      </c>
      <c r="E211" s="61" t="s">
        <v>70</v>
      </c>
      <c r="F211" s="43" t="s">
        <v>446</v>
      </c>
      <c r="G211" s="43" t="s">
        <v>459</v>
      </c>
      <c r="H211" s="89">
        <v>0.3</v>
      </c>
      <c r="I211" s="203"/>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0" hidden="1" x14ac:dyDescent="0.3">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x14ac:dyDescent="0.3">
      <c r="A213" s="43" t="s">
        <v>40</v>
      </c>
      <c r="B213" s="60" t="s">
        <v>203</v>
      </c>
      <c r="C213" s="60">
        <v>424</v>
      </c>
      <c r="D213" s="205">
        <v>130</v>
      </c>
      <c r="E213" s="272">
        <v>3618802000</v>
      </c>
      <c r="F213" s="43" t="s">
        <v>662</v>
      </c>
      <c r="G213" s="44" t="s">
        <v>461</v>
      </c>
      <c r="H213" s="31">
        <v>0.1</v>
      </c>
      <c r="I213" s="219">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x14ac:dyDescent="0.3">
      <c r="A214" s="106" t="s">
        <v>40</v>
      </c>
      <c r="B214" s="107" t="s">
        <v>203</v>
      </c>
      <c r="C214" s="107">
        <v>424</v>
      </c>
      <c r="D214" s="206"/>
      <c r="E214" s="273"/>
      <c r="F214" s="106" t="s">
        <v>662</v>
      </c>
      <c r="G214" s="108" t="s">
        <v>461</v>
      </c>
      <c r="H214" s="109">
        <v>0.1</v>
      </c>
      <c r="I214" s="220"/>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x14ac:dyDescent="0.3">
      <c r="A215" s="43" t="s">
        <v>40</v>
      </c>
      <c r="B215" s="60" t="s">
        <v>203</v>
      </c>
      <c r="C215" s="60">
        <v>424</v>
      </c>
      <c r="D215" s="206"/>
      <c r="E215" s="273"/>
      <c r="F215" s="43" t="s">
        <v>662</v>
      </c>
      <c r="G215" s="44" t="s">
        <v>466</v>
      </c>
      <c r="H215" s="31">
        <v>0.2</v>
      </c>
      <c r="I215" s="220"/>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x14ac:dyDescent="0.3">
      <c r="A216" s="43" t="s">
        <v>40</v>
      </c>
      <c r="B216" s="60" t="s">
        <v>203</v>
      </c>
      <c r="C216" s="60">
        <v>424</v>
      </c>
      <c r="D216" s="206"/>
      <c r="E216" s="273"/>
      <c r="F216" s="43" t="s">
        <v>662</v>
      </c>
      <c r="G216" s="44" t="s">
        <v>468</v>
      </c>
      <c r="H216" s="31">
        <v>0.2</v>
      </c>
      <c r="I216" s="220"/>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x14ac:dyDescent="0.3">
      <c r="A217" s="43" t="s">
        <v>40</v>
      </c>
      <c r="B217" s="60" t="s">
        <v>203</v>
      </c>
      <c r="C217" s="60">
        <v>424</v>
      </c>
      <c r="D217" s="206"/>
      <c r="E217" s="273"/>
      <c r="F217" s="43" t="s">
        <v>662</v>
      </c>
      <c r="G217" s="44" t="s">
        <v>470</v>
      </c>
      <c r="H217" s="31">
        <v>0.25</v>
      </c>
      <c r="I217" s="220"/>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x14ac:dyDescent="0.3">
      <c r="A218" s="43" t="s">
        <v>40</v>
      </c>
      <c r="B218" s="60" t="s">
        <v>203</v>
      </c>
      <c r="C218" s="60">
        <v>424</v>
      </c>
      <c r="D218" s="206"/>
      <c r="E218" s="273"/>
      <c r="F218" s="43" t="s">
        <v>662</v>
      </c>
      <c r="G218" s="44" t="s">
        <v>472</v>
      </c>
      <c r="H218" s="31">
        <v>0.2</v>
      </c>
      <c r="I218" s="220"/>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x14ac:dyDescent="0.3">
      <c r="A219" s="43" t="s">
        <v>40</v>
      </c>
      <c r="B219" s="60" t="s">
        <v>203</v>
      </c>
      <c r="C219" s="60">
        <v>424</v>
      </c>
      <c r="D219" s="207"/>
      <c r="E219" s="273"/>
      <c r="F219" s="43" t="s">
        <v>662</v>
      </c>
      <c r="G219" s="44" t="s">
        <v>474</v>
      </c>
      <c r="H219" s="31">
        <v>0.05</v>
      </c>
      <c r="I219" s="221"/>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5" x14ac:dyDescent="0.3">
      <c r="A220" s="43" t="s">
        <v>40</v>
      </c>
      <c r="B220" s="60" t="s">
        <v>203</v>
      </c>
      <c r="C220" s="60">
        <v>424</v>
      </c>
      <c r="D220" s="205">
        <v>183</v>
      </c>
      <c r="E220" s="273"/>
      <c r="F220" s="43" t="s">
        <v>662</v>
      </c>
      <c r="G220" s="44" t="s">
        <v>476</v>
      </c>
      <c r="H220" s="31">
        <v>0.2</v>
      </c>
      <c r="I220" s="219">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5" x14ac:dyDescent="0.3">
      <c r="A221" s="106" t="s">
        <v>40</v>
      </c>
      <c r="B221" s="107" t="s">
        <v>203</v>
      </c>
      <c r="C221" s="107">
        <v>424</v>
      </c>
      <c r="D221" s="206"/>
      <c r="E221" s="273"/>
      <c r="F221" s="106" t="s">
        <v>662</v>
      </c>
      <c r="G221" s="108" t="s">
        <v>476</v>
      </c>
      <c r="H221" s="109">
        <v>0.2</v>
      </c>
      <c r="I221" s="220"/>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0.6" hidden="1" x14ac:dyDescent="0.3">
      <c r="A222" s="43" t="s">
        <v>40</v>
      </c>
      <c r="B222" s="60" t="s">
        <v>203</v>
      </c>
      <c r="C222" s="60">
        <v>424</v>
      </c>
      <c r="D222" s="206"/>
      <c r="E222" s="273"/>
      <c r="F222" s="43" t="s">
        <v>662</v>
      </c>
      <c r="G222" s="44" t="s">
        <v>477</v>
      </c>
      <c r="H222" s="31">
        <v>0.05</v>
      </c>
      <c r="I222" s="206"/>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0.6" hidden="1" x14ac:dyDescent="0.3">
      <c r="A223" s="43" t="s">
        <v>40</v>
      </c>
      <c r="B223" s="60" t="s">
        <v>203</v>
      </c>
      <c r="C223" s="60">
        <v>424</v>
      </c>
      <c r="D223" s="206"/>
      <c r="E223" s="273"/>
      <c r="F223" s="43" t="s">
        <v>662</v>
      </c>
      <c r="G223" s="44" t="s">
        <v>478</v>
      </c>
      <c r="H223" s="31">
        <v>0.25</v>
      </c>
      <c r="I223" s="206"/>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0" hidden="1" x14ac:dyDescent="0.3">
      <c r="A224" s="43" t="s">
        <v>40</v>
      </c>
      <c r="B224" s="60" t="s">
        <v>203</v>
      </c>
      <c r="C224" s="60">
        <v>424</v>
      </c>
      <c r="D224" s="206"/>
      <c r="E224" s="273"/>
      <c r="F224" s="43" t="s">
        <v>662</v>
      </c>
      <c r="G224" s="44" t="s">
        <v>479</v>
      </c>
      <c r="H224" s="31">
        <v>0.25</v>
      </c>
      <c r="I224" s="206"/>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0.6" hidden="1" x14ac:dyDescent="0.3">
      <c r="A225" s="43" t="s">
        <v>40</v>
      </c>
      <c r="B225" s="60" t="s">
        <v>203</v>
      </c>
      <c r="C225" s="60">
        <v>424</v>
      </c>
      <c r="D225" s="206"/>
      <c r="E225" s="273"/>
      <c r="F225" s="43" t="s">
        <v>662</v>
      </c>
      <c r="G225" s="44" t="s">
        <v>481</v>
      </c>
      <c r="H225" s="31">
        <v>0.2</v>
      </c>
      <c r="I225" s="206"/>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0.6" hidden="1" x14ac:dyDescent="0.3">
      <c r="A226" s="43" t="s">
        <v>40</v>
      </c>
      <c r="B226" s="60" t="s">
        <v>203</v>
      </c>
      <c r="C226" s="60">
        <v>424</v>
      </c>
      <c r="D226" s="207"/>
      <c r="E226" s="274"/>
      <c r="F226" s="84" t="s">
        <v>662</v>
      </c>
      <c r="G226" s="46" t="s">
        <v>482</v>
      </c>
      <c r="H226" s="37">
        <v>0.05</v>
      </c>
      <c r="I226" s="206"/>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x14ac:dyDescent="0.3">
      <c r="A227" s="43" t="s">
        <v>40</v>
      </c>
      <c r="B227" s="60" t="s">
        <v>203</v>
      </c>
      <c r="C227" s="60">
        <v>420</v>
      </c>
      <c r="D227" s="60" t="s">
        <v>70</v>
      </c>
      <c r="E227" s="60" t="s">
        <v>70</v>
      </c>
      <c r="F227" s="43" t="s">
        <v>483</v>
      </c>
      <c r="G227" s="44" t="s">
        <v>484</v>
      </c>
      <c r="H227" s="31">
        <v>0.2</v>
      </c>
      <c r="I227" s="219">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x14ac:dyDescent="0.3">
      <c r="A228" s="43" t="s">
        <v>40</v>
      </c>
      <c r="B228" s="60" t="s">
        <v>203</v>
      </c>
      <c r="C228" s="60">
        <v>420</v>
      </c>
      <c r="D228" s="60" t="s">
        <v>70</v>
      </c>
      <c r="E228" s="60" t="s">
        <v>70</v>
      </c>
      <c r="F228" s="43" t="s">
        <v>483</v>
      </c>
      <c r="G228" s="44" t="s">
        <v>486</v>
      </c>
      <c r="H228" s="31">
        <v>0.15</v>
      </c>
      <c r="I228" s="220"/>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x14ac:dyDescent="0.3">
      <c r="A229" s="43" t="s">
        <v>40</v>
      </c>
      <c r="B229" s="60" t="s">
        <v>203</v>
      </c>
      <c r="C229" s="60">
        <v>420</v>
      </c>
      <c r="D229" s="60" t="s">
        <v>70</v>
      </c>
      <c r="E229" s="60" t="s">
        <v>70</v>
      </c>
      <c r="F229" s="43" t="s">
        <v>483</v>
      </c>
      <c r="G229" s="44" t="s">
        <v>487</v>
      </c>
      <c r="H229" s="31">
        <v>0.1</v>
      </c>
      <c r="I229" s="220"/>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x14ac:dyDescent="0.3">
      <c r="A230" s="43" t="s">
        <v>40</v>
      </c>
      <c r="B230" s="60" t="s">
        <v>203</v>
      </c>
      <c r="C230" s="60">
        <v>420</v>
      </c>
      <c r="D230" s="60" t="s">
        <v>70</v>
      </c>
      <c r="E230" s="60" t="s">
        <v>70</v>
      </c>
      <c r="F230" s="43" t="s">
        <v>483</v>
      </c>
      <c r="G230" s="44" t="s">
        <v>488</v>
      </c>
      <c r="H230" s="31">
        <v>0.1</v>
      </c>
      <c r="I230" s="220"/>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65" hidden="1" x14ac:dyDescent="0.3">
      <c r="A231" s="43" t="s">
        <v>40</v>
      </c>
      <c r="B231" s="60" t="s">
        <v>203</v>
      </c>
      <c r="C231" s="60">
        <v>420</v>
      </c>
      <c r="D231" s="60" t="s">
        <v>70</v>
      </c>
      <c r="E231" s="60" t="s">
        <v>70</v>
      </c>
      <c r="F231" s="43" t="s">
        <v>483</v>
      </c>
      <c r="G231" s="43" t="s">
        <v>490</v>
      </c>
      <c r="H231" s="63">
        <v>0.05</v>
      </c>
      <c r="I231" s="220"/>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60" hidden="1" x14ac:dyDescent="0.3">
      <c r="A232" s="43" t="s">
        <v>40</v>
      </c>
      <c r="B232" s="60" t="s">
        <v>203</v>
      </c>
      <c r="C232" s="60">
        <v>420</v>
      </c>
      <c r="D232" s="60" t="s">
        <v>70</v>
      </c>
      <c r="E232" s="60" t="s">
        <v>70</v>
      </c>
      <c r="F232" s="43" t="s">
        <v>483</v>
      </c>
      <c r="G232" s="43" t="s">
        <v>492</v>
      </c>
      <c r="H232" s="63">
        <v>0.15</v>
      </c>
      <c r="I232" s="220"/>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50" hidden="1" x14ac:dyDescent="0.3">
      <c r="A233" s="43" t="s">
        <v>40</v>
      </c>
      <c r="B233" s="60" t="s">
        <v>203</v>
      </c>
      <c r="C233" s="60">
        <v>420</v>
      </c>
      <c r="D233" s="60" t="s">
        <v>70</v>
      </c>
      <c r="E233" s="60" t="s">
        <v>70</v>
      </c>
      <c r="F233" s="84" t="s">
        <v>483</v>
      </c>
      <c r="G233" s="84" t="s">
        <v>494</v>
      </c>
      <c r="H233" s="85">
        <v>0.25</v>
      </c>
      <c r="I233" s="220"/>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05" hidden="1" x14ac:dyDescent="0.3">
      <c r="A234" s="43" t="s">
        <v>40</v>
      </c>
      <c r="B234" s="60" t="s">
        <v>203</v>
      </c>
      <c r="C234" s="60">
        <v>424</v>
      </c>
      <c r="D234" s="60" t="s">
        <v>70</v>
      </c>
      <c r="E234" s="60" t="s">
        <v>70</v>
      </c>
      <c r="F234" s="43" t="s">
        <v>483</v>
      </c>
      <c r="G234" s="46" t="s">
        <v>627</v>
      </c>
      <c r="H234" s="85">
        <v>0.5</v>
      </c>
      <c r="I234" s="219">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0" hidden="1" x14ac:dyDescent="0.3">
      <c r="A235" s="43" t="s">
        <v>40</v>
      </c>
      <c r="B235" s="60" t="s">
        <v>203</v>
      </c>
      <c r="C235" s="60">
        <v>424</v>
      </c>
      <c r="D235" s="60" t="s">
        <v>70</v>
      </c>
      <c r="E235" s="60" t="s">
        <v>70</v>
      </c>
      <c r="F235" s="43" t="s">
        <v>483</v>
      </c>
      <c r="G235" s="43" t="s">
        <v>631</v>
      </c>
      <c r="H235" s="85">
        <v>0.5</v>
      </c>
      <c r="I235" s="221"/>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0.6" x14ac:dyDescent="0.3">
      <c r="A236" s="43" t="s">
        <v>40</v>
      </c>
      <c r="B236" s="60" t="s">
        <v>203</v>
      </c>
      <c r="C236" s="60">
        <v>420</v>
      </c>
      <c r="D236" s="219">
        <v>0.3</v>
      </c>
      <c r="E236" s="210">
        <v>301000000</v>
      </c>
      <c r="F236" s="43" t="s">
        <v>663</v>
      </c>
      <c r="G236" s="43" t="s">
        <v>496</v>
      </c>
      <c r="H236" s="63">
        <v>0.2</v>
      </c>
      <c r="I236" s="208">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0" x14ac:dyDescent="0.3">
      <c r="A237" s="106" t="s">
        <v>40</v>
      </c>
      <c r="B237" s="107" t="s">
        <v>203</v>
      </c>
      <c r="C237" s="107">
        <v>420</v>
      </c>
      <c r="D237" s="220"/>
      <c r="E237" s="270"/>
      <c r="F237" s="106" t="s">
        <v>788</v>
      </c>
      <c r="G237" s="125" t="s">
        <v>789</v>
      </c>
      <c r="H237" s="135">
        <v>0.2</v>
      </c>
      <c r="I237" s="208"/>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x14ac:dyDescent="0.3">
      <c r="A238" s="43" t="s">
        <v>40</v>
      </c>
      <c r="B238" s="60" t="s">
        <v>203</v>
      </c>
      <c r="C238" s="60">
        <v>420</v>
      </c>
      <c r="D238" s="206"/>
      <c r="E238" s="211"/>
      <c r="F238" s="43" t="s">
        <v>663</v>
      </c>
      <c r="G238" s="43" t="s">
        <v>498</v>
      </c>
      <c r="H238" s="63">
        <v>0.2</v>
      </c>
      <c r="I238" s="209"/>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x14ac:dyDescent="0.3">
      <c r="A239" s="106" t="s">
        <v>40</v>
      </c>
      <c r="B239" s="107" t="s">
        <v>203</v>
      </c>
      <c r="C239" s="107">
        <v>420</v>
      </c>
      <c r="D239" s="206"/>
      <c r="E239" s="211"/>
      <c r="F239" s="106" t="s">
        <v>663</v>
      </c>
      <c r="G239" s="149" t="s">
        <v>792</v>
      </c>
      <c r="H239" s="135">
        <v>0.2</v>
      </c>
      <c r="I239" s="209"/>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x14ac:dyDescent="0.3">
      <c r="A240" s="43" t="s">
        <v>40</v>
      </c>
      <c r="B240" s="60" t="s">
        <v>203</v>
      </c>
      <c r="C240" s="60">
        <v>420</v>
      </c>
      <c r="D240" s="206"/>
      <c r="E240" s="211"/>
      <c r="F240" s="43" t="s">
        <v>663</v>
      </c>
      <c r="G240" s="43" t="s">
        <v>500</v>
      </c>
      <c r="H240" s="63">
        <v>0.2</v>
      </c>
      <c r="I240" s="209"/>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x14ac:dyDescent="0.3">
      <c r="A241" s="106" t="s">
        <v>40</v>
      </c>
      <c r="B241" s="107" t="s">
        <v>203</v>
      </c>
      <c r="C241" s="107">
        <v>420</v>
      </c>
      <c r="D241" s="206"/>
      <c r="E241" s="211"/>
      <c r="F241" s="106" t="s">
        <v>663</v>
      </c>
      <c r="G241" s="149" t="s">
        <v>500</v>
      </c>
      <c r="H241" s="135">
        <v>0.2</v>
      </c>
      <c r="I241" s="209"/>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x14ac:dyDescent="0.3">
      <c r="A242" s="43" t="s">
        <v>40</v>
      </c>
      <c r="B242" s="60" t="s">
        <v>203</v>
      </c>
      <c r="C242" s="60">
        <v>420</v>
      </c>
      <c r="D242" s="206"/>
      <c r="E242" s="211"/>
      <c r="F242" s="43" t="s">
        <v>663</v>
      </c>
      <c r="G242" s="43" t="s">
        <v>502</v>
      </c>
      <c r="H242" s="83">
        <v>0.2</v>
      </c>
      <c r="I242" s="209"/>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x14ac:dyDescent="0.3">
      <c r="A243" s="106" t="s">
        <v>40</v>
      </c>
      <c r="B243" s="107" t="s">
        <v>203</v>
      </c>
      <c r="C243" s="107">
        <v>420</v>
      </c>
      <c r="D243" s="206"/>
      <c r="E243" s="211"/>
      <c r="F243" s="106" t="s">
        <v>663</v>
      </c>
      <c r="G243" s="149" t="s">
        <v>502</v>
      </c>
      <c r="H243" s="83">
        <v>0.2</v>
      </c>
      <c r="I243" s="209"/>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x14ac:dyDescent="0.3">
      <c r="A244" s="43" t="s">
        <v>40</v>
      </c>
      <c r="B244" s="60" t="s">
        <v>203</v>
      </c>
      <c r="C244" s="60">
        <v>420</v>
      </c>
      <c r="D244" s="206"/>
      <c r="E244" s="211"/>
      <c r="F244" s="43" t="s">
        <v>663</v>
      </c>
      <c r="G244" s="43" t="s">
        <v>504</v>
      </c>
      <c r="H244" s="254">
        <v>0.2</v>
      </c>
      <c r="I244" s="209"/>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x14ac:dyDescent="0.3">
      <c r="A245" s="106" t="s">
        <v>40</v>
      </c>
      <c r="B245" s="107" t="s">
        <v>203</v>
      </c>
      <c r="C245" s="107">
        <v>420</v>
      </c>
      <c r="D245" s="206"/>
      <c r="E245" s="211"/>
      <c r="F245" s="106" t="s">
        <v>663</v>
      </c>
      <c r="G245" s="106" t="s">
        <v>504</v>
      </c>
      <c r="H245" s="271"/>
      <c r="I245" s="209"/>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0.6" x14ac:dyDescent="0.3">
      <c r="A246" s="43" t="s">
        <v>40</v>
      </c>
      <c r="B246" s="60" t="s">
        <v>203</v>
      </c>
      <c r="C246" s="60">
        <v>420</v>
      </c>
      <c r="D246" s="206"/>
      <c r="E246" s="211"/>
      <c r="F246" s="43" t="s">
        <v>663</v>
      </c>
      <c r="G246" s="43" t="s">
        <v>506</v>
      </c>
      <c r="H246" s="255"/>
      <c r="I246" s="209"/>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0.6" x14ac:dyDescent="0.3">
      <c r="A247" s="106" t="s">
        <v>40</v>
      </c>
      <c r="B247" s="107" t="s">
        <v>203</v>
      </c>
      <c r="C247" s="107">
        <v>420</v>
      </c>
      <c r="D247" s="206"/>
      <c r="E247" s="211"/>
      <c r="F247" s="106" t="s">
        <v>663</v>
      </c>
      <c r="G247" s="106" t="s">
        <v>506</v>
      </c>
      <c r="H247" s="105"/>
      <c r="I247" s="209"/>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0.6" x14ac:dyDescent="0.3">
      <c r="A248" s="43" t="s">
        <v>40</v>
      </c>
      <c r="B248" s="60" t="s">
        <v>203</v>
      </c>
      <c r="C248" s="60">
        <v>420</v>
      </c>
      <c r="D248" s="207"/>
      <c r="E248" s="212"/>
      <c r="F248" s="43" t="s">
        <v>663</v>
      </c>
      <c r="G248" s="43" t="s">
        <v>508</v>
      </c>
      <c r="H248" s="63">
        <v>0.2</v>
      </c>
      <c r="I248" s="209"/>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0.6" x14ac:dyDescent="0.3">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0" hidden="1" x14ac:dyDescent="0.3">
      <c r="A250" s="43" t="s">
        <v>40</v>
      </c>
      <c r="B250" s="60" t="s">
        <v>41</v>
      </c>
      <c r="C250" s="60">
        <v>528</v>
      </c>
      <c r="D250" s="60" t="s">
        <v>70</v>
      </c>
      <c r="E250" s="60" t="s">
        <v>70</v>
      </c>
      <c r="F250" s="43" t="s">
        <v>510</v>
      </c>
      <c r="G250" s="50" t="s">
        <v>511</v>
      </c>
      <c r="H250" s="33">
        <v>0.05</v>
      </c>
      <c r="I250" s="219">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0" hidden="1" x14ac:dyDescent="0.3">
      <c r="A251" s="43" t="s">
        <v>40</v>
      </c>
      <c r="B251" s="60" t="s">
        <v>41</v>
      </c>
      <c r="C251" s="60">
        <v>528</v>
      </c>
      <c r="D251" s="60" t="s">
        <v>70</v>
      </c>
      <c r="E251" s="60" t="s">
        <v>70</v>
      </c>
      <c r="F251" s="43" t="s">
        <v>510</v>
      </c>
      <c r="G251" s="50" t="s">
        <v>514</v>
      </c>
      <c r="H251" s="33">
        <v>0.9</v>
      </c>
      <c r="I251" s="206"/>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5" hidden="1" x14ac:dyDescent="0.3">
      <c r="A252" s="43" t="s">
        <v>40</v>
      </c>
      <c r="B252" s="60" t="s">
        <v>41</v>
      </c>
      <c r="C252" s="60">
        <v>528</v>
      </c>
      <c r="D252" s="60" t="s">
        <v>70</v>
      </c>
      <c r="E252" s="60" t="s">
        <v>70</v>
      </c>
      <c r="F252" s="43" t="s">
        <v>510</v>
      </c>
      <c r="G252" s="50" t="s">
        <v>516</v>
      </c>
      <c r="H252" s="33">
        <v>0.05</v>
      </c>
      <c r="I252" s="207"/>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x14ac:dyDescent="0.3">
      <c r="A253" s="43" t="s">
        <v>40</v>
      </c>
      <c r="B253" s="60" t="s">
        <v>41</v>
      </c>
      <c r="C253" s="76">
        <v>527</v>
      </c>
      <c r="D253" s="76" t="s">
        <v>70</v>
      </c>
      <c r="E253" s="76" t="s">
        <v>70</v>
      </c>
      <c r="F253" s="50" t="s">
        <v>518</v>
      </c>
      <c r="G253" s="50" t="s">
        <v>519</v>
      </c>
      <c r="H253" s="78">
        <v>0.5</v>
      </c>
      <c r="I253" s="232">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0" hidden="1" x14ac:dyDescent="0.3">
      <c r="A254" s="43" t="s">
        <v>40</v>
      </c>
      <c r="B254" s="60" t="s">
        <v>41</v>
      </c>
      <c r="C254" s="76">
        <v>527</v>
      </c>
      <c r="D254" s="76" t="s">
        <v>70</v>
      </c>
      <c r="E254" s="76" t="s">
        <v>70</v>
      </c>
      <c r="F254" s="50" t="s">
        <v>518</v>
      </c>
      <c r="G254" s="50" t="s">
        <v>521</v>
      </c>
      <c r="H254" s="78">
        <v>0.5</v>
      </c>
      <c r="I254" s="232"/>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x14ac:dyDescent="0.3">
      <c r="A255" s="43" t="s">
        <v>40</v>
      </c>
      <c r="B255" s="60" t="s">
        <v>41</v>
      </c>
      <c r="C255" s="76" t="s">
        <v>70</v>
      </c>
      <c r="D255" s="76" t="s">
        <v>70</v>
      </c>
      <c r="E255" s="76" t="s">
        <v>70</v>
      </c>
      <c r="F255" s="45" t="s">
        <v>672</v>
      </c>
      <c r="G255" s="43" t="s">
        <v>723</v>
      </c>
      <c r="H255" s="33">
        <v>0.15</v>
      </c>
      <c r="I255" s="232">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x14ac:dyDescent="0.3">
      <c r="A256" s="43" t="s">
        <v>40</v>
      </c>
      <c r="B256" s="60" t="s">
        <v>41</v>
      </c>
      <c r="C256" s="76" t="s">
        <v>70</v>
      </c>
      <c r="D256" s="76" t="s">
        <v>70</v>
      </c>
      <c r="E256" s="76" t="s">
        <v>70</v>
      </c>
      <c r="F256" s="45" t="s">
        <v>672</v>
      </c>
      <c r="G256" s="43" t="s">
        <v>604</v>
      </c>
      <c r="H256" s="33">
        <v>0.1</v>
      </c>
      <c r="I256" s="232"/>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x14ac:dyDescent="0.3">
      <c r="A257" s="43" t="s">
        <v>40</v>
      </c>
      <c r="B257" s="60" t="s">
        <v>41</v>
      </c>
      <c r="C257" s="76" t="s">
        <v>70</v>
      </c>
      <c r="D257" s="76" t="s">
        <v>70</v>
      </c>
      <c r="E257" s="76" t="s">
        <v>70</v>
      </c>
      <c r="F257" s="45" t="s">
        <v>672</v>
      </c>
      <c r="G257" s="43" t="s">
        <v>596</v>
      </c>
      <c r="H257" s="33">
        <v>0.1</v>
      </c>
      <c r="I257" s="232"/>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x14ac:dyDescent="0.3">
      <c r="A258" s="43" t="s">
        <v>40</v>
      </c>
      <c r="B258" s="60" t="s">
        <v>41</v>
      </c>
      <c r="C258" s="76" t="s">
        <v>70</v>
      </c>
      <c r="D258" s="76" t="s">
        <v>70</v>
      </c>
      <c r="E258" s="76" t="s">
        <v>70</v>
      </c>
      <c r="F258" s="45" t="s">
        <v>672</v>
      </c>
      <c r="G258" s="43" t="s">
        <v>602</v>
      </c>
      <c r="H258" s="33">
        <v>0.05</v>
      </c>
      <c r="I258" s="232"/>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x14ac:dyDescent="0.3">
      <c r="A259" s="43" t="s">
        <v>40</v>
      </c>
      <c r="B259" s="60" t="s">
        <v>41</v>
      </c>
      <c r="C259" s="76" t="s">
        <v>70</v>
      </c>
      <c r="D259" s="76" t="s">
        <v>70</v>
      </c>
      <c r="E259" s="76" t="s">
        <v>70</v>
      </c>
      <c r="F259" s="45" t="s">
        <v>673</v>
      </c>
      <c r="G259" s="50" t="s">
        <v>674</v>
      </c>
      <c r="H259" s="78">
        <v>0.1</v>
      </c>
      <c r="I259" s="232"/>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5" hidden="1" x14ac:dyDescent="0.3">
      <c r="A260" s="43" t="s">
        <v>40</v>
      </c>
      <c r="B260" s="60" t="s">
        <v>41</v>
      </c>
      <c r="C260" s="76" t="s">
        <v>70</v>
      </c>
      <c r="D260" s="76" t="s">
        <v>70</v>
      </c>
      <c r="E260" s="76" t="s">
        <v>70</v>
      </c>
      <c r="F260" s="45" t="s">
        <v>675</v>
      </c>
      <c r="G260" s="50" t="s">
        <v>759</v>
      </c>
      <c r="H260" s="78">
        <v>0.1</v>
      </c>
      <c r="I260" s="232"/>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x14ac:dyDescent="0.3">
      <c r="A261" s="43" t="s">
        <v>40</v>
      </c>
      <c r="B261" s="60" t="s">
        <v>41</v>
      </c>
      <c r="C261" s="76" t="s">
        <v>70</v>
      </c>
      <c r="D261" s="76" t="s">
        <v>70</v>
      </c>
      <c r="E261" s="76" t="s">
        <v>70</v>
      </c>
      <c r="F261" s="45" t="s">
        <v>649</v>
      </c>
      <c r="G261" s="43" t="s">
        <v>589</v>
      </c>
      <c r="H261" s="78">
        <v>0.1</v>
      </c>
      <c r="I261" s="232"/>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6.8" hidden="1" x14ac:dyDescent="0.3">
      <c r="A262" s="43" t="s">
        <v>40</v>
      </c>
      <c r="B262" s="60" t="s">
        <v>41</v>
      </c>
      <c r="C262" s="76" t="s">
        <v>70</v>
      </c>
      <c r="D262" s="76" t="s">
        <v>70</v>
      </c>
      <c r="E262" s="76" t="s">
        <v>70</v>
      </c>
      <c r="F262" s="45" t="s">
        <v>649</v>
      </c>
      <c r="G262" s="43" t="s">
        <v>600</v>
      </c>
      <c r="H262" s="78">
        <v>0.1</v>
      </c>
      <c r="I262" s="232"/>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x14ac:dyDescent="0.3">
      <c r="A263" s="43" t="s">
        <v>40</v>
      </c>
      <c r="B263" s="60" t="s">
        <v>41</v>
      </c>
      <c r="C263" s="76" t="s">
        <v>70</v>
      </c>
      <c r="D263" s="76" t="s">
        <v>70</v>
      </c>
      <c r="E263" s="76" t="s">
        <v>70</v>
      </c>
      <c r="F263" s="45" t="s">
        <v>651</v>
      </c>
      <c r="G263" s="43" t="s">
        <v>665</v>
      </c>
      <c r="H263" s="78">
        <v>0.1</v>
      </c>
      <c r="I263" s="232"/>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6.8" hidden="1" x14ac:dyDescent="0.3">
      <c r="A264" s="43" t="s">
        <v>40</v>
      </c>
      <c r="B264" s="60" t="s">
        <v>41</v>
      </c>
      <c r="C264" s="76" t="s">
        <v>70</v>
      </c>
      <c r="D264" s="76" t="s">
        <v>70</v>
      </c>
      <c r="E264" s="76" t="s">
        <v>70</v>
      </c>
      <c r="F264" s="45" t="s">
        <v>651</v>
      </c>
      <c r="G264" s="43" t="s">
        <v>593</v>
      </c>
      <c r="H264" s="33">
        <v>0.1</v>
      </c>
      <c r="I264" s="232"/>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x14ac:dyDescent="0.3">
      <c r="A265" s="43" t="s">
        <v>40</v>
      </c>
      <c r="B265" s="60" t="s">
        <v>41</v>
      </c>
      <c r="C265" s="76" t="s">
        <v>70</v>
      </c>
      <c r="D265" s="76" t="s">
        <v>70</v>
      </c>
      <c r="E265" s="76" t="s">
        <v>70</v>
      </c>
      <c r="F265" s="44" t="s">
        <v>642</v>
      </c>
      <c r="G265" s="43" t="s">
        <v>664</v>
      </c>
      <c r="H265" s="31">
        <v>0.05</v>
      </c>
      <c r="I265" s="233">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61.2" hidden="1" x14ac:dyDescent="0.3">
      <c r="A266" s="43" t="s">
        <v>40</v>
      </c>
      <c r="B266" s="60" t="s">
        <v>41</v>
      </c>
      <c r="C266" s="76" t="s">
        <v>70</v>
      </c>
      <c r="D266" s="76" t="s">
        <v>70</v>
      </c>
      <c r="E266" s="76" t="s">
        <v>70</v>
      </c>
      <c r="F266" s="44" t="s">
        <v>642</v>
      </c>
      <c r="G266" s="43" t="s">
        <v>564</v>
      </c>
      <c r="H266" s="31">
        <v>0.2</v>
      </c>
      <c r="I266" s="233"/>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x14ac:dyDescent="0.3">
      <c r="A267" s="116" t="s">
        <v>40</v>
      </c>
      <c r="B267" s="117" t="s">
        <v>41</v>
      </c>
      <c r="C267" s="150" t="s">
        <v>70</v>
      </c>
      <c r="D267" s="150" t="s">
        <v>70</v>
      </c>
      <c r="E267" s="150" t="s">
        <v>70</v>
      </c>
      <c r="F267" s="118" t="s">
        <v>800</v>
      </c>
      <c r="G267" s="116" t="s">
        <v>573</v>
      </c>
      <c r="H267" s="119">
        <v>0.1</v>
      </c>
      <c r="I267" s="233"/>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6.2" hidden="1" x14ac:dyDescent="0.3">
      <c r="A268" s="43" t="s">
        <v>40</v>
      </c>
      <c r="B268" s="60" t="s">
        <v>41</v>
      </c>
      <c r="C268" s="76" t="s">
        <v>70</v>
      </c>
      <c r="D268" s="76" t="s">
        <v>70</v>
      </c>
      <c r="E268" s="76" t="s">
        <v>70</v>
      </c>
      <c r="F268" s="44" t="s">
        <v>643</v>
      </c>
      <c r="G268" s="43" t="s">
        <v>562</v>
      </c>
      <c r="H268" s="31">
        <v>0.05</v>
      </c>
      <c r="I268" s="233"/>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6.2" hidden="1" x14ac:dyDescent="0.3">
      <c r="A269" s="43" t="s">
        <v>40</v>
      </c>
      <c r="B269" s="60" t="s">
        <v>41</v>
      </c>
      <c r="C269" s="76" t="s">
        <v>70</v>
      </c>
      <c r="D269" s="76" t="s">
        <v>70</v>
      </c>
      <c r="E269" s="76" t="s">
        <v>70</v>
      </c>
      <c r="F269" s="44" t="s">
        <v>646</v>
      </c>
      <c r="G269" s="43" t="s">
        <v>572</v>
      </c>
      <c r="H269" s="31">
        <v>0.2</v>
      </c>
      <c r="I269" s="233"/>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6.2" hidden="1" x14ac:dyDescent="0.3">
      <c r="A270" s="43" t="s">
        <v>40</v>
      </c>
      <c r="B270" s="60" t="s">
        <v>41</v>
      </c>
      <c r="C270" s="76" t="s">
        <v>70</v>
      </c>
      <c r="D270" s="76" t="s">
        <v>70</v>
      </c>
      <c r="E270" s="76" t="s">
        <v>70</v>
      </c>
      <c r="F270" s="44" t="s">
        <v>646</v>
      </c>
      <c r="G270" s="43" t="s">
        <v>574</v>
      </c>
      <c r="H270" s="31">
        <v>0.05</v>
      </c>
      <c r="I270" s="233"/>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6.2" hidden="1" x14ac:dyDescent="0.3">
      <c r="A271" s="43" t="s">
        <v>40</v>
      </c>
      <c r="B271" s="60" t="s">
        <v>41</v>
      </c>
      <c r="C271" s="76" t="s">
        <v>70</v>
      </c>
      <c r="D271" s="76" t="s">
        <v>70</v>
      </c>
      <c r="E271" s="76" t="s">
        <v>70</v>
      </c>
      <c r="F271" s="44" t="s">
        <v>641</v>
      </c>
      <c r="G271" s="43" t="s">
        <v>576</v>
      </c>
      <c r="H271" s="31">
        <v>0.05</v>
      </c>
      <c r="I271" s="233"/>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6.2" hidden="1" x14ac:dyDescent="0.3">
      <c r="A272" s="43" t="s">
        <v>40</v>
      </c>
      <c r="B272" s="60" t="s">
        <v>41</v>
      </c>
      <c r="C272" s="76" t="s">
        <v>70</v>
      </c>
      <c r="D272" s="76" t="s">
        <v>70</v>
      </c>
      <c r="E272" s="76" t="s">
        <v>70</v>
      </c>
      <c r="F272" s="44" t="s">
        <v>641</v>
      </c>
      <c r="G272" s="43" t="s">
        <v>578</v>
      </c>
      <c r="H272" s="31">
        <v>0.1</v>
      </c>
      <c r="I272" s="233"/>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6.2" hidden="1" x14ac:dyDescent="0.3">
      <c r="A273" s="43" t="s">
        <v>40</v>
      </c>
      <c r="B273" s="60" t="s">
        <v>41</v>
      </c>
      <c r="C273" s="76" t="s">
        <v>70</v>
      </c>
      <c r="D273" s="76" t="s">
        <v>70</v>
      </c>
      <c r="E273" s="76" t="s">
        <v>70</v>
      </c>
      <c r="F273" s="44" t="s">
        <v>641</v>
      </c>
      <c r="G273" s="43" t="s">
        <v>559</v>
      </c>
      <c r="H273" s="31">
        <v>0.1</v>
      </c>
      <c r="I273" s="233"/>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x14ac:dyDescent="0.3">
      <c r="A274" s="43" t="s">
        <v>40</v>
      </c>
      <c r="B274" s="60" t="s">
        <v>41</v>
      </c>
      <c r="C274" s="76" t="s">
        <v>70</v>
      </c>
      <c r="D274" s="76" t="s">
        <v>70</v>
      </c>
      <c r="E274" s="76" t="s">
        <v>70</v>
      </c>
      <c r="F274" s="44" t="s">
        <v>641</v>
      </c>
      <c r="G274" s="43" t="s">
        <v>621</v>
      </c>
      <c r="H274" s="31">
        <v>0.1</v>
      </c>
      <c r="I274" s="233"/>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1.2" hidden="1" x14ac:dyDescent="0.3">
      <c r="A275" s="43" t="s">
        <v>40</v>
      </c>
      <c r="B275" s="60" t="s">
        <v>41</v>
      </c>
      <c r="C275" s="76" t="s">
        <v>70</v>
      </c>
      <c r="D275" s="76" t="s">
        <v>70</v>
      </c>
      <c r="E275" s="76" t="s">
        <v>70</v>
      </c>
      <c r="F275" s="44" t="s">
        <v>678</v>
      </c>
      <c r="G275" s="43" t="s">
        <v>679</v>
      </c>
      <c r="H275" s="31">
        <v>0.05</v>
      </c>
      <c r="I275" s="233"/>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0" hidden="1" x14ac:dyDescent="0.3">
      <c r="A276" s="43" t="s">
        <v>40</v>
      </c>
      <c r="B276" s="60" t="s">
        <v>41</v>
      </c>
      <c r="C276" s="76" t="s">
        <v>70</v>
      </c>
      <c r="D276" s="76" t="s">
        <v>70</v>
      </c>
      <c r="E276" s="76" t="s">
        <v>70</v>
      </c>
      <c r="F276" s="44" t="s">
        <v>645</v>
      </c>
      <c r="G276" s="43" t="s">
        <v>570</v>
      </c>
      <c r="H276" s="31">
        <v>0.05</v>
      </c>
      <c r="I276" s="233"/>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1.2" hidden="1" x14ac:dyDescent="0.3">
      <c r="A277" s="43" t="s">
        <v>40</v>
      </c>
      <c r="B277" s="60" t="s">
        <v>41</v>
      </c>
      <c r="C277" s="76" t="s">
        <v>70</v>
      </c>
      <c r="D277" s="76" t="s">
        <v>70</v>
      </c>
      <c r="E277" s="76" t="s">
        <v>70</v>
      </c>
      <c r="F277" s="44" t="s">
        <v>644</v>
      </c>
      <c r="G277" s="43" t="s">
        <v>568</v>
      </c>
      <c r="H277" s="31">
        <v>0.05</v>
      </c>
      <c r="I277" s="201">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x14ac:dyDescent="0.3">
      <c r="A278" s="43" t="s">
        <v>40</v>
      </c>
      <c r="B278" s="60" t="s">
        <v>41</v>
      </c>
      <c r="C278" s="76" t="s">
        <v>70</v>
      </c>
      <c r="D278" s="76" t="s">
        <v>70</v>
      </c>
      <c r="E278" s="76" t="s">
        <v>70</v>
      </c>
      <c r="F278" s="44" t="s">
        <v>644</v>
      </c>
      <c r="G278" s="43" t="s">
        <v>585</v>
      </c>
      <c r="H278" s="31">
        <v>0.05</v>
      </c>
      <c r="I278" s="202"/>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 hidden="1" customHeight="1" x14ac:dyDescent="0.3">
      <c r="A279" s="43" t="s">
        <v>40</v>
      </c>
      <c r="B279" s="60" t="s">
        <v>41</v>
      </c>
      <c r="C279" s="76" t="s">
        <v>70</v>
      </c>
      <c r="D279" s="76" t="s">
        <v>70</v>
      </c>
      <c r="E279" s="76" t="s">
        <v>70</v>
      </c>
      <c r="F279" s="44" t="s">
        <v>639</v>
      </c>
      <c r="G279" s="43" t="s">
        <v>587</v>
      </c>
      <c r="H279" s="31">
        <v>0.05</v>
      </c>
      <c r="I279" s="202"/>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10.1" hidden="1" customHeight="1" x14ac:dyDescent="0.3">
      <c r="A280" s="43" t="s">
        <v>40</v>
      </c>
      <c r="B280" s="60" t="s">
        <v>41</v>
      </c>
      <c r="C280" s="76" t="s">
        <v>70</v>
      </c>
      <c r="D280" s="76" t="s">
        <v>70</v>
      </c>
      <c r="E280" s="76" t="s">
        <v>70</v>
      </c>
      <c r="F280" s="44" t="s">
        <v>639</v>
      </c>
      <c r="G280" s="43" t="s">
        <v>548</v>
      </c>
      <c r="H280" s="31">
        <v>0.05</v>
      </c>
      <c r="I280" s="202"/>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6.2" hidden="1" x14ac:dyDescent="0.3">
      <c r="A281" s="43" t="s">
        <v>40</v>
      </c>
      <c r="B281" s="60" t="s">
        <v>41</v>
      </c>
      <c r="C281" s="76" t="s">
        <v>70</v>
      </c>
      <c r="D281" s="76" t="s">
        <v>70</v>
      </c>
      <c r="E281" s="76" t="s">
        <v>70</v>
      </c>
      <c r="F281" s="44" t="s">
        <v>639</v>
      </c>
      <c r="G281" s="43" t="s">
        <v>550</v>
      </c>
      <c r="H281" s="31">
        <v>0.05</v>
      </c>
      <c r="I281" s="202"/>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6.2" hidden="1" x14ac:dyDescent="0.3">
      <c r="A282" s="43" t="s">
        <v>40</v>
      </c>
      <c r="B282" s="60" t="s">
        <v>41</v>
      </c>
      <c r="C282" s="76" t="s">
        <v>70</v>
      </c>
      <c r="D282" s="76" t="s">
        <v>70</v>
      </c>
      <c r="E282" s="76" t="s">
        <v>70</v>
      </c>
      <c r="F282" s="44" t="s">
        <v>639</v>
      </c>
      <c r="G282" s="43" t="s">
        <v>552</v>
      </c>
      <c r="H282" s="31">
        <v>0.05</v>
      </c>
      <c r="I282" s="202"/>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x14ac:dyDescent="0.3">
      <c r="A283" s="43" t="s">
        <v>40</v>
      </c>
      <c r="B283" s="60" t="s">
        <v>41</v>
      </c>
      <c r="C283" s="50" t="s">
        <v>70</v>
      </c>
      <c r="D283" s="50" t="s">
        <v>70</v>
      </c>
      <c r="E283" s="50" t="s">
        <v>70</v>
      </c>
      <c r="F283" s="44" t="s">
        <v>639</v>
      </c>
      <c r="G283" s="43" t="s">
        <v>622</v>
      </c>
      <c r="H283" s="31">
        <v>0.1</v>
      </c>
      <c r="I283" s="202"/>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6.2" hidden="1" x14ac:dyDescent="0.3">
      <c r="A284" s="43" t="s">
        <v>40</v>
      </c>
      <c r="B284" s="60" t="s">
        <v>41</v>
      </c>
      <c r="C284" s="47" t="s">
        <v>70</v>
      </c>
      <c r="D284" s="47" t="s">
        <v>70</v>
      </c>
      <c r="E284" s="47" t="s">
        <v>70</v>
      </c>
      <c r="F284" s="44" t="s">
        <v>639</v>
      </c>
      <c r="G284" s="47" t="s">
        <v>632</v>
      </c>
      <c r="H284" s="31">
        <v>0.1</v>
      </c>
      <c r="I284" s="202"/>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x14ac:dyDescent="0.3">
      <c r="A285" s="43" t="s">
        <v>40</v>
      </c>
      <c r="B285" s="60" t="s">
        <v>41</v>
      </c>
      <c r="C285" s="76" t="s">
        <v>70</v>
      </c>
      <c r="D285" s="76" t="s">
        <v>70</v>
      </c>
      <c r="E285" s="76" t="s">
        <v>70</v>
      </c>
      <c r="F285" s="44" t="s">
        <v>650</v>
      </c>
      <c r="G285" s="43" t="s">
        <v>591</v>
      </c>
      <c r="H285" s="33">
        <v>0.04</v>
      </c>
      <c r="I285" s="202"/>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x14ac:dyDescent="0.3">
      <c r="A286" s="43" t="s">
        <v>40</v>
      </c>
      <c r="B286" s="60" t="s">
        <v>41</v>
      </c>
      <c r="C286" s="76" t="s">
        <v>70</v>
      </c>
      <c r="D286" s="76" t="s">
        <v>70</v>
      </c>
      <c r="E286" s="76" t="s">
        <v>70</v>
      </c>
      <c r="F286" s="44" t="s">
        <v>650</v>
      </c>
      <c r="G286" s="43" t="s">
        <v>668</v>
      </c>
      <c r="H286" s="33">
        <v>0.04</v>
      </c>
      <c r="I286" s="202"/>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x14ac:dyDescent="0.3">
      <c r="A287" s="43" t="s">
        <v>40</v>
      </c>
      <c r="B287" s="60" t="s">
        <v>41</v>
      </c>
      <c r="C287" s="76" t="s">
        <v>70</v>
      </c>
      <c r="D287" s="76" t="s">
        <v>70</v>
      </c>
      <c r="E287" s="76" t="s">
        <v>70</v>
      </c>
      <c r="F287" s="44" t="s">
        <v>650</v>
      </c>
      <c r="G287" s="43" t="s">
        <v>595</v>
      </c>
      <c r="H287" s="33">
        <v>0.04</v>
      </c>
      <c r="I287" s="202"/>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x14ac:dyDescent="0.3">
      <c r="A288" s="43" t="s">
        <v>40</v>
      </c>
      <c r="B288" s="60" t="s">
        <v>41</v>
      </c>
      <c r="C288" s="76" t="s">
        <v>70</v>
      </c>
      <c r="D288" s="76" t="s">
        <v>70</v>
      </c>
      <c r="E288" s="76" t="s">
        <v>70</v>
      </c>
      <c r="F288" s="44" t="s">
        <v>640</v>
      </c>
      <c r="G288" s="43" t="s">
        <v>554</v>
      </c>
      <c r="H288" s="31">
        <v>0.05</v>
      </c>
      <c r="I288" s="202"/>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x14ac:dyDescent="0.3">
      <c r="A289" s="43" t="s">
        <v>40</v>
      </c>
      <c r="B289" s="60" t="s">
        <v>41</v>
      </c>
      <c r="C289" s="76" t="s">
        <v>70</v>
      </c>
      <c r="D289" s="76" t="s">
        <v>70</v>
      </c>
      <c r="E289" s="76" t="s">
        <v>70</v>
      </c>
      <c r="F289" s="44" t="s">
        <v>640</v>
      </c>
      <c r="G289" s="43" t="s">
        <v>555</v>
      </c>
      <c r="H289" s="31">
        <v>0.05</v>
      </c>
      <c r="I289" s="202"/>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x14ac:dyDescent="0.3">
      <c r="A290" s="43" t="s">
        <v>40</v>
      </c>
      <c r="B290" s="60" t="s">
        <v>41</v>
      </c>
      <c r="C290" s="76" t="s">
        <v>70</v>
      </c>
      <c r="D290" s="76" t="s">
        <v>70</v>
      </c>
      <c r="E290" s="76" t="s">
        <v>70</v>
      </c>
      <c r="F290" s="44" t="s">
        <v>640</v>
      </c>
      <c r="G290" s="43" t="s">
        <v>557</v>
      </c>
      <c r="H290" s="31">
        <v>0.05</v>
      </c>
      <c r="I290" s="202"/>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x14ac:dyDescent="0.3">
      <c r="A291" s="43" t="s">
        <v>40</v>
      </c>
      <c r="B291" s="60" t="s">
        <v>41</v>
      </c>
      <c r="C291" s="76" t="s">
        <v>70</v>
      </c>
      <c r="D291" s="76" t="s">
        <v>70</v>
      </c>
      <c r="E291" s="76" t="s">
        <v>70</v>
      </c>
      <c r="F291" s="44" t="s">
        <v>647</v>
      </c>
      <c r="G291" s="43" t="s">
        <v>669</v>
      </c>
      <c r="H291" s="31">
        <v>0.03</v>
      </c>
      <c r="I291" s="202"/>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x14ac:dyDescent="0.3">
      <c r="A292" s="43" t="s">
        <v>40</v>
      </c>
      <c r="B292" s="60" t="s">
        <v>41</v>
      </c>
      <c r="C292" s="76" t="s">
        <v>70</v>
      </c>
      <c r="D292" s="76" t="s">
        <v>70</v>
      </c>
      <c r="E292" s="76" t="s">
        <v>70</v>
      </c>
      <c r="F292" s="44" t="s">
        <v>647</v>
      </c>
      <c r="G292" s="43" t="s">
        <v>581</v>
      </c>
      <c r="H292" s="31">
        <v>0.05</v>
      </c>
      <c r="I292" s="202"/>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x14ac:dyDescent="0.3">
      <c r="A293" s="43" t="s">
        <v>40</v>
      </c>
      <c r="B293" s="60" t="s">
        <v>41</v>
      </c>
      <c r="C293" s="76" t="s">
        <v>70</v>
      </c>
      <c r="D293" s="76" t="s">
        <v>70</v>
      </c>
      <c r="E293" s="76" t="s">
        <v>70</v>
      </c>
      <c r="F293" s="44" t="s">
        <v>647</v>
      </c>
      <c r="G293" s="43" t="s">
        <v>583</v>
      </c>
      <c r="H293" s="33">
        <v>0.05</v>
      </c>
      <c r="I293" s="202"/>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x14ac:dyDescent="0.3">
      <c r="A294" s="43" t="s">
        <v>40</v>
      </c>
      <c r="B294" s="60" t="s">
        <v>203</v>
      </c>
      <c r="C294" s="76" t="s">
        <v>70</v>
      </c>
      <c r="D294" s="60" t="s">
        <v>70</v>
      </c>
      <c r="E294" s="60" t="s">
        <v>70</v>
      </c>
      <c r="F294" s="44" t="s">
        <v>760</v>
      </c>
      <c r="G294" s="43" t="s">
        <v>539</v>
      </c>
      <c r="H294" s="33">
        <v>0.1</v>
      </c>
      <c r="I294" s="203"/>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3">
      <c r="A295" s="43" t="s">
        <v>40</v>
      </c>
      <c r="B295" s="60" t="s">
        <v>41</v>
      </c>
      <c r="C295" s="76" t="s">
        <v>70</v>
      </c>
      <c r="D295" s="76" t="s">
        <v>70</v>
      </c>
      <c r="E295" s="76" t="s">
        <v>70</v>
      </c>
      <c r="F295" s="45" t="s">
        <v>648</v>
      </c>
      <c r="G295" s="43" t="s">
        <v>680</v>
      </c>
      <c r="H295" s="33">
        <v>0.5</v>
      </c>
      <c r="I295" s="219">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x14ac:dyDescent="0.3">
      <c r="A296" s="43" t="s">
        <v>40</v>
      </c>
      <c r="B296" s="60" t="s">
        <v>41</v>
      </c>
      <c r="C296" s="76" t="s">
        <v>70</v>
      </c>
      <c r="D296" s="76" t="s">
        <v>70</v>
      </c>
      <c r="E296" s="76" t="s">
        <v>70</v>
      </c>
      <c r="F296" s="45" t="s">
        <v>676</v>
      </c>
      <c r="G296" s="43" t="s">
        <v>677</v>
      </c>
      <c r="H296" s="33">
        <v>0.5</v>
      </c>
      <c r="I296" s="220"/>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5" hidden="1" x14ac:dyDescent="0.3">
      <c r="A297" s="43" t="s">
        <v>40</v>
      </c>
      <c r="B297" s="60" t="s">
        <v>203</v>
      </c>
      <c r="C297" s="50" t="s">
        <v>70</v>
      </c>
      <c r="D297" s="43" t="s">
        <v>70</v>
      </c>
      <c r="E297" s="43" t="s">
        <v>70</v>
      </c>
      <c r="F297" s="44" t="s">
        <v>653</v>
      </c>
      <c r="G297" s="50" t="s">
        <v>624</v>
      </c>
      <c r="H297" s="33">
        <v>0.3</v>
      </c>
      <c r="I297" s="208">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65" hidden="1" x14ac:dyDescent="0.3">
      <c r="A298" s="43" t="s">
        <v>40</v>
      </c>
      <c r="B298" s="60" t="s">
        <v>203</v>
      </c>
      <c r="C298" s="76" t="s">
        <v>70</v>
      </c>
      <c r="D298" s="60" t="s">
        <v>70</v>
      </c>
      <c r="E298" s="60" t="s">
        <v>70</v>
      </c>
      <c r="F298" s="44" t="s">
        <v>653</v>
      </c>
      <c r="G298" s="43" t="s">
        <v>607</v>
      </c>
      <c r="H298" s="33">
        <v>0.05</v>
      </c>
      <c r="I298" s="209"/>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3">
      <c r="A299" s="43" t="s">
        <v>40</v>
      </c>
      <c r="B299" s="60" t="s">
        <v>203</v>
      </c>
      <c r="C299" s="76" t="s">
        <v>70</v>
      </c>
      <c r="D299" s="60" t="s">
        <v>70</v>
      </c>
      <c r="E299" s="60" t="s">
        <v>70</v>
      </c>
      <c r="F299" s="44" t="s">
        <v>653</v>
      </c>
      <c r="G299" s="43" t="s">
        <v>610</v>
      </c>
      <c r="H299" s="33">
        <v>0.05</v>
      </c>
      <c r="I299" s="209"/>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50" hidden="1" x14ac:dyDescent="0.3">
      <c r="A300" s="43" t="s">
        <v>40</v>
      </c>
      <c r="B300" s="60" t="s">
        <v>203</v>
      </c>
      <c r="C300" s="76" t="s">
        <v>70</v>
      </c>
      <c r="D300" s="60" t="s">
        <v>70</v>
      </c>
      <c r="E300" s="60" t="s">
        <v>70</v>
      </c>
      <c r="F300" s="44" t="s">
        <v>653</v>
      </c>
      <c r="G300" s="43" t="s">
        <v>611</v>
      </c>
      <c r="H300" s="33">
        <v>0.05</v>
      </c>
      <c r="I300" s="209"/>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50" hidden="1" x14ac:dyDescent="0.3">
      <c r="A301" s="43" t="s">
        <v>40</v>
      </c>
      <c r="B301" s="60" t="s">
        <v>203</v>
      </c>
      <c r="C301" s="76" t="s">
        <v>70</v>
      </c>
      <c r="D301" s="60" t="s">
        <v>70</v>
      </c>
      <c r="E301" s="60" t="s">
        <v>70</v>
      </c>
      <c r="F301" s="44" t="s">
        <v>653</v>
      </c>
      <c r="G301" s="43" t="s">
        <v>613</v>
      </c>
      <c r="H301" s="33">
        <v>0.02</v>
      </c>
      <c r="I301" s="209"/>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65" hidden="1" x14ac:dyDescent="0.3">
      <c r="A302" s="43" t="s">
        <v>40</v>
      </c>
      <c r="B302" s="60" t="s">
        <v>203</v>
      </c>
      <c r="C302" s="76" t="s">
        <v>70</v>
      </c>
      <c r="D302" s="60" t="s">
        <v>70</v>
      </c>
      <c r="E302" s="60" t="s">
        <v>70</v>
      </c>
      <c r="F302" s="44" t="s">
        <v>653</v>
      </c>
      <c r="G302" s="43" t="s">
        <v>615</v>
      </c>
      <c r="H302" s="33">
        <v>0.02</v>
      </c>
      <c r="I302" s="209"/>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3">
      <c r="A303" s="43" t="s">
        <v>40</v>
      </c>
      <c r="B303" s="60" t="s">
        <v>203</v>
      </c>
      <c r="C303" s="76" t="s">
        <v>70</v>
      </c>
      <c r="D303" s="60" t="s">
        <v>70</v>
      </c>
      <c r="E303" s="60" t="s">
        <v>70</v>
      </c>
      <c r="F303" s="44" t="s">
        <v>653</v>
      </c>
      <c r="G303" s="43" t="s">
        <v>616</v>
      </c>
      <c r="H303" s="33">
        <v>0.05</v>
      </c>
      <c r="I303" s="209"/>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50" hidden="1" x14ac:dyDescent="0.3">
      <c r="A304" s="43" t="s">
        <v>40</v>
      </c>
      <c r="B304" s="60" t="s">
        <v>203</v>
      </c>
      <c r="C304" s="76" t="s">
        <v>70</v>
      </c>
      <c r="D304" s="60" t="s">
        <v>70</v>
      </c>
      <c r="E304" s="60" t="s">
        <v>70</v>
      </c>
      <c r="F304" s="44" t="s">
        <v>653</v>
      </c>
      <c r="G304" s="43" t="s">
        <v>617</v>
      </c>
      <c r="H304" s="33">
        <v>0.02</v>
      </c>
      <c r="I304" s="209"/>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3">
      <c r="A305" s="43" t="s">
        <v>40</v>
      </c>
      <c r="B305" s="60" t="s">
        <v>203</v>
      </c>
      <c r="C305" s="76" t="s">
        <v>70</v>
      </c>
      <c r="D305" s="60" t="s">
        <v>70</v>
      </c>
      <c r="E305" s="60" t="s">
        <v>70</v>
      </c>
      <c r="F305" s="44" t="s">
        <v>653</v>
      </c>
      <c r="G305" s="43" t="s">
        <v>619</v>
      </c>
      <c r="H305" s="33">
        <v>0.02</v>
      </c>
      <c r="I305" s="209"/>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0" hidden="1" x14ac:dyDescent="0.3">
      <c r="A306" s="43" t="s">
        <v>40</v>
      </c>
      <c r="B306" s="60" t="s">
        <v>203</v>
      </c>
      <c r="C306" s="76" t="s">
        <v>70</v>
      </c>
      <c r="D306" s="60" t="s">
        <v>70</v>
      </c>
      <c r="E306" s="60" t="s">
        <v>70</v>
      </c>
      <c r="F306" s="44" t="s">
        <v>653</v>
      </c>
      <c r="G306" s="43" t="s">
        <v>620</v>
      </c>
      <c r="H306" s="33">
        <v>0.02</v>
      </c>
      <c r="I306" s="209"/>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3">
      <c r="A307" s="43" t="s">
        <v>40</v>
      </c>
      <c r="B307" s="60" t="s">
        <v>41</v>
      </c>
      <c r="C307" s="76" t="s">
        <v>70</v>
      </c>
      <c r="D307" s="76" t="s">
        <v>70</v>
      </c>
      <c r="E307" s="76" t="s">
        <v>70</v>
      </c>
      <c r="F307" s="45" t="s">
        <v>652</v>
      </c>
      <c r="G307" s="43" t="s">
        <v>598</v>
      </c>
      <c r="H307" s="33">
        <v>0.1</v>
      </c>
      <c r="I307" s="209"/>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x14ac:dyDescent="0.3">
      <c r="A308" s="43" t="s">
        <v>40</v>
      </c>
      <c r="B308" s="60" t="s">
        <v>41</v>
      </c>
      <c r="C308" s="76" t="s">
        <v>70</v>
      </c>
      <c r="D308" s="76" t="s">
        <v>70</v>
      </c>
      <c r="E308" s="76" t="s">
        <v>70</v>
      </c>
      <c r="F308" s="44" t="s">
        <v>681</v>
      </c>
      <c r="G308" s="43" t="s">
        <v>566</v>
      </c>
      <c r="H308" s="31">
        <v>0.1</v>
      </c>
      <c r="I308" s="209"/>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x14ac:dyDescent="0.3">
      <c r="A309" s="43" t="s">
        <v>40</v>
      </c>
      <c r="B309" s="60" t="s">
        <v>41</v>
      </c>
      <c r="C309" s="76" t="s">
        <v>70</v>
      </c>
      <c r="D309" s="76" t="s">
        <v>70</v>
      </c>
      <c r="E309" s="76" t="s">
        <v>70</v>
      </c>
      <c r="F309" s="44" t="s">
        <v>682</v>
      </c>
      <c r="G309" s="43" t="s">
        <v>691</v>
      </c>
      <c r="H309" s="31">
        <v>0.1</v>
      </c>
      <c r="I309" s="209"/>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x14ac:dyDescent="0.3">
      <c r="A310" s="43" t="s">
        <v>40</v>
      </c>
      <c r="B310" s="60" t="s">
        <v>41</v>
      </c>
      <c r="C310" s="76" t="s">
        <v>70</v>
      </c>
      <c r="D310" s="76" t="s">
        <v>70</v>
      </c>
      <c r="E310" s="76" t="s">
        <v>70</v>
      </c>
      <c r="F310" s="44" t="s">
        <v>683</v>
      </c>
      <c r="G310" s="43" t="s">
        <v>734</v>
      </c>
      <c r="H310" s="31">
        <v>0.1</v>
      </c>
      <c r="I310" s="209"/>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x14ac:dyDescent="0.3">
      <c r="A311" s="43" t="s">
        <v>40</v>
      </c>
      <c r="B311" s="60" t="s">
        <v>41</v>
      </c>
      <c r="C311" s="76" t="s">
        <v>70</v>
      </c>
      <c r="D311" s="76" t="s">
        <v>70</v>
      </c>
      <c r="E311" s="76" t="s">
        <v>70</v>
      </c>
      <c r="F311" s="44" t="s">
        <v>684</v>
      </c>
      <c r="G311" s="43" t="s">
        <v>692</v>
      </c>
      <c r="H311" s="31">
        <v>0.5</v>
      </c>
      <c r="I311" s="219">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x14ac:dyDescent="0.3">
      <c r="A312" s="43" t="s">
        <v>40</v>
      </c>
      <c r="B312" s="60" t="s">
        <v>41</v>
      </c>
      <c r="C312" s="76" t="s">
        <v>70</v>
      </c>
      <c r="D312" s="76" t="s">
        <v>70</v>
      </c>
      <c r="E312" s="76" t="s">
        <v>70</v>
      </c>
      <c r="F312" s="44" t="s">
        <v>685</v>
      </c>
      <c r="G312" s="43" t="s">
        <v>693</v>
      </c>
      <c r="H312" s="31">
        <v>0.5</v>
      </c>
      <c r="I312" s="221"/>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6.8" hidden="1" x14ac:dyDescent="0.3">
      <c r="A313" s="43" t="s">
        <v>40</v>
      </c>
      <c r="B313" s="60" t="s">
        <v>41</v>
      </c>
      <c r="C313" s="76" t="s">
        <v>70</v>
      </c>
      <c r="D313" s="76" t="s">
        <v>70</v>
      </c>
      <c r="E313" s="76" t="s">
        <v>70</v>
      </c>
      <c r="F313" s="44" t="s">
        <v>638</v>
      </c>
      <c r="G313" s="43" t="s">
        <v>542</v>
      </c>
      <c r="H313" s="33">
        <v>0.1</v>
      </c>
      <c r="I313" s="219">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6.8" hidden="1" x14ac:dyDescent="0.3">
      <c r="A314" s="43" t="s">
        <v>40</v>
      </c>
      <c r="B314" s="60" t="s">
        <v>41</v>
      </c>
      <c r="C314" s="76" t="s">
        <v>70</v>
      </c>
      <c r="D314" s="76" t="s">
        <v>70</v>
      </c>
      <c r="E314" s="76" t="s">
        <v>70</v>
      </c>
      <c r="F314" s="44" t="s">
        <v>638</v>
      </c>
      <c r="G314" s="43" t="s">
        <v>666</v>
      </c>
      <c r="H314" s="33">
        <v>0.1</v>
      </c>
      <c r="I314" s="220"/>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6.8" hidden="1" x14ac:dyDescent="0.3">
      <c r="A315" s="43" t="s">
        <v>40</v>
      </c>
      <c r="B315" s="60" t="s">
        <v>41</v>
      </c>
      <c r="C315" s="76" t="s">
        <v>70</v>
      </c>
      <c r="D315" s="76" t="s">
        <v>70</v>
      </c>
      <c r="E315" s="76" t="s">
        <v>70</v>
      </c>
      <c r="F315" s="44" t="s">
        <v>638</v>
      </c>
      <c r="G315" s="43" t="s">
        <v>667</v>
      </c>
      <c r="H315" s="33">
        <v>0.1</v>
      </c>
      <c r="I315" s="220"/>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6.8" hidden="1" x14ac:dyDescent="0.3">
      <c r="A316" s="43" t="s">
        <v>40</v>
      </c>
      <c r="B316" s="60" t="s">
        <v>41</v>
      </c>
      <c r="C316" s="76" t="s">
        <v>70</v>
      </c>
      <c r="D316" s="76" t="s">
        <v>70</v>
      </c>
      <c r="E316" s="76" t="s">
        <v>70</v>
      </c>
      <c r="F316" s="44" t="s">
        <v>638</v>
      </c>
      <c r="G316" s="44" t="s">
        <v>546</v>
      </c>
      <c r="H316" s="31">
        <v>0.2</v>
      </c>
      <c r="I316" s="220"/>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x14ac:dyDescent="0.3">
      <c r="A317" s="43" t="s">
        <v>40</v>
      </c>
      <c r="B317" s="60" t="s">
        <v>41</v>
      </c>
      <c r="C317" s="76" t="s">
        <v>70</v>
      </c>
      <c r="D317" s="76" t="s">
        <v>70</v>
      </c>
      <c r="E317" s="76" t="s">
        <v>70</v>
      </c>
      <c r="F317" s="44" t="s">
        <v>686</v>
      </c>
      <c r="G317" s="43" t="s">
        <v>696</v>
      </c>
      <c r="H317" s="31">
        <v>0.2</v>
      </c>
      <c r="I317" s="220"/>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x14ac:dyDescent="0.3">
      <c r="A318" s="43" t="s">
        <v>40</v>
      </c>
      <c r="B318" s="60" t="s">
        <v>41</v>
      </c>
      <c r="C318" s="76" t="s">
        <v>70</v>
      </c>
      <c r="D318" s="76" t="s">
        <v>70</v>
      </c>
      <c r="E318" s="76" t="s">
        <v>70</v>
      </c>
      <c r="F318" s="44" t="s">
        <v>687</v>
      </c>
      <c r="G318" s="43" t="s">
        <v>695</v>
      </c>
      <c r="H318" s="31">
        <v>0.1</v>
      </c>
      <c r="I318" s="220"/>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x14ac:dyDescent="0.3">
      <c r="A319" s="43" t="s">
        <v>40</v>
      </c>
      <c r="B319" s="60" t="s">
        <v>41</v>
      </c>
      <c r="C319" s="76" t="s">
        <v>70</v>
      </c>
      <c r="D319" s="76" t="s">
        <v>70</v>
      </c>
      <c r="E319" s="76" t="s">
        <v>70</v>
      </c>
      <c r="F319" s="44" t="s">
        <v>688</v>
      </c>
      <c r="G319" s="43" t="s">
        <v>761</v>
      </c>
      <c r="H319" s="31">
        <v>0.1</v>
      </c>
      <c r="I319" s="220"/>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x14ac:dyDescent="0.3">
      <c r="A320" s="43" t="s">
        <v>40</v>
      </c>
      <c r="B320" s="60" t="s">
        <v>41</v>
      </c>
      <c r="C320" s="76" t="s">
        <v>70</v>
      </c>
      <c r="D320" s="76" t="s">
        <v>70</v>
      </c>
      <c r="E320" s="76" t="s">
        <v>70</v>
      </c>
      <c r="F320" s="44" t="s">
        <v>689</v>
      </c>
      <c r="G320" s="43" t="s">
        <v>694</v>
      </c>
      <c r="H320" s="31">
        <v>0.1</v>
      </c>
      <c r="I320" s="221"/>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6.8" hidden="1" x14ac:dyDescent="0.3">
      <c r="A321" s="43" t="s">
        <v>40</v>
      </c>
      <c r="B321" s="60" t="s">
        <v>41</v>
      </c>
      <c r="C321" s="76" t="s">
        <v>70</v>
      </c>
      <c r="D321" s="76" t="s">
        <v>70</v>
      </c>
      <c r="E321" s="76" t="s">
        <v>70</v>
      </c>
      <c r="F321" s="44" t="s">
        <v>690</v>
      </c>
      <c r="G321" s="43" t="s">
        <v>523</v>
      </c>
      <c r="H321" s="33">
        <v>0.1</v>
      </c>
      <c r="I321" s="201">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x14ac:dyDescent="0.3">
      <c r="A322" s="43" t="s">
        <v>40</v>
      </c>
      <c r="B322" s="60" t="s">
        <v>41</v>
      </c>
      <c r="C322" s="76" t="s">
        <v>70</v>
      </c>
      <c r="D322" s="76" t="s">
        <v>70</v>
      </c>
      <c r="E322" s="76" t="s">
        <v>70</v>
      </c>
      <c r="F322" s="44" t="s">
        <v>635</v>
      </c>
      <c r="G322" s="43" t="s">
        <v>526</v>
      </c>
      <c r="H322" s="33">
        <v>0.2</v>
      </c>
      <c r="I322" s="202"/>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6.8" hidden="1" x14ac:dyDescent="0.3">
      <c r="A323" s="43" t="s">
        <v>40</v>
      </c>
      <c r="B323" s="60" t="s">
        <v>41</v>
      </c>
      <c r="C323" s="76" t="s">
        <v>70</v>
      </c>
      <c r="D323" s="76" t="s">
        <v>70</v>
      </c>
      <c r="E323" s="76" t="s">
        <v>70</v>
      </c>
      <c r="F323" s="44" t="s">
        <v>634</v>
      </c>
      <c r="G323" s="43" t="s">
        <v>528</v>
      </c>
      <c r="H323" s="33">
        <v>0.1</v>
      </c>
      <c r="I323" s="202"/>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x14ac:dyDescent="0.3">
      <c r="A324" s="43" t="s">
        <v>40</v>
      </c>
      <c r="B324" s="60" t="s">
        <v>41</v>
      </c>
      <c r="C324" s="76" t="s">
        <v>70</v>
      </c>
      <c r="D324" s="76" t="s">
        <v>70</v>
      </c>
      <c r="E324" s="76" t="s">
        <v>70</v>
      </c>
      <c r="F324" s="44" t="s">
        <v>634</v>
      </c>
      <c r="G324" s="43" t="s">
        <v>530</v>
      </c>
      <c r="H324" s="33">
        <v>0.2</v>
      </c>
      <c r="I324" s="202"/>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x14ac:dyDescent="0.3">
      <c r="A325" s="43" t="s">
        <v>40</v>
      </c>
      <c r="B325" s="60" t="s">
        <v>41</v>
      </c>
      <c r="C325" s="76" t="s">
        <v>70</v>
      </c>
      <c r="D325" s="76" t="s">
        <v>70</v>
      </c>
      <c r="E325" s="76" t="s">
        <v>70</v>
      </c>
      <c r="F325" s="44" t="s">
        <v>637</v>
      </c>
      <c r="G325" s="43" t="s">
        <v>532</v>
      </c>
      <c r="H325" s="33">
        <v>0.2</v>
      </c>
      <c r="I325" s="202"/>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x14ac:dyDescent="0.3">
      <c r="A326" s="43" t="s">
        <v>40</v>
      </c>
      <c r="B326" s="60" t="s">
        <v>41</v>
      </c>
      <c r="C326" s="76" t="s">
        <v>70</v>
      </c>
      <c r="D326" s="76" t="s">
        <v>70</v>
      </c>
      <c r="E326" s="76" t="s">
        <v>70</v>
      </c>
      <c r="F326" s="44" t="s">
        <v>636</v>
      </c>
      <c r="G326" s="43" t="s">
        <v>537</v>
      </c>
      <c r="H326" s="33">
        <v>0.2</v>
      </c>
      <c r="I326" s="203"/>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x14ac:dyDescent="0.3">
      <c r="G329" s="38"/>
    </row>
    <row r="330" spans="1:41" x14ac:dyDescent="0.3">
      <c r="G330" s="39"/>
    </row>
    <row r="331" spans="1:41" x14ac:dyDescent="0.3">
      <c r="G331" s="40"/>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view="pageBreakPreview" zoomScale="60" zoomScaleNormal="60" workbookViewId="0">
      <selection activeCell="AP172" sqref="AP172"/>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70.6640625" style="1" customWidth="1"/>
    <col min="43" max="116" width="11.44140625" style="1"/>
    <col min="117" max="16384" width="11.44140625" style="2"/>
  </cols>
  <sheetData>
    <row r="1" spans="1:42" ht="56.25" customHeight="1" x14ac:dyDescent="0.3">
      <c r="A1" s="242"/>
      <c r="B1" s="242"/>
      <c r="C1" s="242"/>
      <c r="D1" s="247" t="s">
        <v>0</v>
      </c>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9"/>
      <c r="AN1" s="253" t="s">
        <v>1</v>
      </c>
      <c r="AO1" s="253"/>
    </row>
    <row r="2" spans="1:42" ht="55.5" customHeight="1" x14ac:dyDescent="0.3">
      <c r="A2" s="242"/>
      <c r="B2" s="242"/>
      <c r="C2" s="242"/>
      <c r="D2" s="247" t="s">
        <v>2</v>
      </c>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9"/>
      <c r="AN2" s="253"/>
      <c r="AO2" s="253"/>
    </row>
    <row r="3" spans="1:42"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
      <c r="G4" s="8"/>
      <c r="H4" s="8"/>
      <c r="AK4" s="7"/>
    </row>
    <row r="5" spans="1:42" ht="36.75" customHeight="1" x14ac:dyDescent="0.3">
      <c r="A5" s="10" t="s">
        <v>3</v>
      </c>
      <c r="B5" s="11">
        <v>44914</v>
      </c>
      <c r="C5" s="12" t="s">
        <v>4</v>
      </c>
      <c r="D5" s="27">
        <v>45016</v>
      </c>
      <c r="E5" s="13"/>
      <c r="F5" s="13"/>
      <c r="G5" s="13"/>
      <c r="H5" s="13"/>
      <c r="I5" s="14" t="s">
        <v>5</v>
      </c>
      <c r="J5" s="244" t="s">
        <v>6</v>
      </c>
      <c r="K5" s="245"/>
      <c r="L5" s="245"/>
      <c r="M5" s="245"/>
      <c r="N5" s="245"/>
      <c r="O5" s="245"/>
      <c r="P5" s="246"/>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
      <c r="A7" s="243" t="s">
        <v>8</v>
      </c>
      <c r="B7" s="243" t="s">
        <v>9</v>
      </c>
      <c r="C7" s="243" t="s">
        <v>10</v>
      </c>
      <c r="D7" s="243" t="s">
        <v>11</v>
      </c>
      <c r="E7" s="250" t="s">
        <v>12</v>
      </c>
      <c r="F7" s="243" t="s">
        <v>13</v>
      </c>
      <c r="G7" s="243" t="s">
        <v>14</v>
      </c>
      <c r="H7" s="243" t="s">
        <v>15</v>
      </c>
      <c r="I7" s="243" t="s">
        <v>16</v>
      </c>
      <c r="J7" s="243" t="s">
        <v>17</v>
      </c>
      <c r="K7" s="243"/>
      <c r="L7" s="243"/>
      <c r="M7" s="243"/>
      <c r="N7" s="243"/>
      <c r="O7" s="243"/>
      <c r="P7" s="243"/>
      <c r="Q7" s="243"/>
      <c r="R7" s="243"/>
      <c r="S7" s="243"/>
      <c r="T7" s="243"/>
      <c r="U7" s="243"/>
      <c r="V7" s="243"/>
      <c r="W7" s="243"/>
      <c r="X7" s="243"/>
      <c r="Y7" s="243"/>
      <c r="Z7" s="243"/>
      <c r="AA7" s="243"/>
      <c r="AB7" s="243"/>
      <c r="AC7" s="243"/>
      <c r="AD7" s="243"/>
      <c r="AE7" s="243"/>
      <c r="AF7" s="243"/>
      <c r="AG7" s="243"/>
      <c r="AH7" s="243" t="s">
        <v>18</v>
      </c>
      <c r="AI7" s="243" t="s">
        <v>19</v>
      </c>
      <c r="AJ7" s="243" t="s">
        <v>20</v>
      </c>
      <c r="AK7" s="243" t="s">
        <v>21</v>
      </c>
      <c r="AL7" s="243" t="s">
        <v>22</v>
      </c>
      <c r="AM7" s="243" t="s">
        <v>23</v>
      </c>
      <c r="AN7" s="243" t="s">
        <v>24</v>
      </c>
      <c r="AO7" s="243" t="s">
        <v>25</v>
      </c>
      <c r="AP7" s="243" t="s">
        <v>813</v>
      </c>
    </row>
    <row r="8" spans="1:42" ht="27" customHeight="1" x14ac:dyDescent="0.3">
      <c r="A8" s="243"/>
      <c r="B8" s="243"/>
      <c r="C8" s="243"/>
      <c r="D8" s="243"/>
      <c r="E8" s="251"/>
      <c r="F8" s="243"/>
      <c r="G8" s="243"/>
      <c r="H8" s="243"/>
      <c r="I8" s="243"/>
      <c r="J8" s="243" t="s">
        <v>26</v>
      </c>
      <c r="K8" s="243"/>
      <c r="L8" s="243" t="s">
        <v>27</v>
      </c>
      <c r="M8" s="243"/>
      <c r="N8" s="243" t="s">
        <v>28</v>
      </c>
      <c r="O8" s="243"/>
      <c r="P8" s="243" t="s">
        <v>29</v>
      </c>
      <c r="Q8" s="243"/>
      <c r="R8" s="243" t="s">
        <v>30</v>
      </c>
      <c r="S8" s="243"/>
      <c r="T8" s="243" t="s">
        <v>31</v>
      </c>
      <c r="U8" s="243"/>
      <c r="V8" s="243" t="s">
        <v>32</v>
      </c>
      <c r="W8" s="243"/>
      <c r="X8" s="243" t="s">
        <v>33</v>
      </c>
      <c r="Y8" s="243"/>
      <c r="Z8" s="243" t="s">
        <v>34</v>
      </c>
      <c r="AA8" s="243"/>
      <c r="AB8" s="243" t="s">
        <v>35</v>
      </c>
      <c r="AC8" s="243"/>
      <c r="AD8" s="243" t="s">
        <v>36</v>
      </c>
      <c r="AE8" s="243"/>
      <c r="AF8" s="243" t="s">
        <v>37</v>
      </c>
      <c r="AG8" s="243" t="s">
        <v>37</v>
      </c>
      <c r="AH8" s="243"/>
      <c r="AI8" s="243"/>
      <c r="AJ8" s="243"/>
      <c r="AK8" s="243"/>
      <c r="AL8" s="243"/>
      <c r="AM8" s="243"/>
      <c r="AN8" s="243"/>
      <c r="AO8" s="243"/>
      <c r="AP8" s="243"/>
    </row>
    <row r="9" spans="1:42" ht="63" customHeight="1" x14ac:dyDescent="0.3">
      <c r="A9" s="243"/>
      <c r="B9" s="243"/>
      <c r="C9" s="243"/>
      <c r="D9" s="243"/>
      <c r="E9" s="252"/>
      <c r="F9" s="243"/>
      <c r="G9" s="243"/>
      <c r="H9" s="243"/>
      <c r="I9" s="243"/>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3"/>
      <c r="AI9" s="243"/>
      <c r="AJ9" s="243"/>
      <c r="AK9" s="243"/>
      <c r="AL9" s="243"/>
      <c r="AM9" s="243"/>
      <c r="AN9" s="243"/>
      <c r="AO9" s="243"/>
      <c r="AP9" s="243"/>
    </row>
    <row r="10" spans="1:42" s="28" customFormat="1" ht="57" hidden="1" customHeight="1" x14ac:dyDescent="0.3">
      <c r="A10" s="43" t="s">
        <v>40</v>
      </c>
      <c r="B10" s="60" t="s">
        <v>41</v>
      </c>
      <c r="C10" s="60">
        <v>526</v>
      </c>
      <c r="D10" s="205">
        <v>1</v>
      </c>
      <c r="E10" s="210">
        <v>2680661000</v>
      </c>
      <c r="F10" s="44" t="s">
        <v>42</v>
      </c>
      <c r="G10" s="44" t="s">
        <v>43</v>
      </c>
      <c r="H10" s="31">
        <v>0.2</v>
      </c>
      <c r="I10" s="208">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3">
      <c r="A11" s="43" t="s">
        <v>40</v>
      </c>
      <c r="B11" s="60" t="s">
        <v>41</v>
      </c>
      <c r="C11" s="60">
        <v>526</v>
      </c>
      <c r="D11" s="206"/>
      <c r="E11" s="211"/>
      <c r="F11" s="44" t="s">
        <v>42</v>
      </c>
      <c r="G11" s="44" t="s">
        <v>48</v>
      </c>
      <c r="H11" s="31">
        <v>0.4</v>
      </c>
      <c r="I11" s="208"/>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3">
      <c r="A12" s="43" t="s">
        <v>40</v>
      </c>
      <c r="B12" s="60" t="s">
        <v>41</v>
      </c>
      <c r="C12" s="60">
        <v>526</v>
      </c>
      <c r="D12" s="206"/>
      <c r="E12" s="211"/>
      <c r="F12" s="44" t="s">
        <v>42</v>
      </c>
      <c r="G12" s="44" t="s">
        <v>50</v>
      </c>
      <c r="H12" s="31">
        <v>0.2</v>
      </c>
      <c r="I12" s="208"/>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3">
      <c r="A13" s="43" t="s">
        <v>40</v>
      </c>
      <c r="B13" s="60" t="s">
        <v>41</v>
      </c>
      <c r="C13" s="60">
        <v>526</v>
      </c>
      <c r="D13" s="207"/>
      <c r="E13" s="211"/>
      <c r="F13" s="44" t="s">
        <v>42</v>
      </c>
      <c r="G13" s="44" t="s">
        <v>52</v>
      </c>
      <c r="H13" s="31">
        <v>0.2</v>
      </c>
      <c r="I13" s="208"/>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3">
      <c r="A14" s="43" t="s">
        <v>40</v>
      </c>
      <c r="B14" s="60" t="s">
        <v>41</v>
      </c>
      <c r="C14" s="60">
        <v>528</v>
      </c>
      <c r="D14" s="205">
        <v>1</v>
      </c>
      <c r="E14" s="211"/>
      <c r="F14" s="44" t="s">
        <v>54</v>
      </c>
      <c r="G14" s="44" t="s">
        <v>717</v>
      </c>
      <c r="H14" s="31">
        <v>0.2</v>
      </c>
      <c r="I14" s="219">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3">
      <c r="A15" s="43" t="s">
        <v>40</v>
      </c>
      <c r="B15" s="60" t="s">
        <v>41</v>
      </c>
      <c r="C15" s="60">
        <v>528</v>
      </c>
      <c r="D15" s="206"/>
      <c r="E15" s="211"/>
      <c r="F15" s="44" t="s">
        <v>54</v>
      </c>
      <c r="G15" s="44" t="s">
        <v>58</v>
      </c>
      <c r="H15" s="31">
        <v>0.1</v>
      </c>
      <c r="I15" s="220"/>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3">
      <c r="A16" s="43" t="s">
        <v>40</v>
      </c>
      <c r="B16" s="60" t="s">
        <v>41</v>
      </c>
      <c r="C16" s="60">
        <v>528</v>
      </c>
      <c r="D16" s="207"/>
      <c r="E16" s="212"/>
      <c r="F16" s="44" t="s">
        <v>54</v>
      </c>
      <c r="G16" s="44" t="s">
        <v>59</v>
      </c>
      <c r="H16" s="31">
        <v>0.7</v>
      </c>
      <c r="I16" s="221"/>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205">
        <v>1</v>
      </c>
      <c r="E17" s="210">
        <v>628314000</v>
      </c>
      <c r="F17" s="44" t="s">
        <v>61</v>
      </c>
      <c r="G17" s="44" t="s">
        <v>62</v>
      </c>
      <c r="H17" s="31">
        <v>0.33</v>
      </c>
      <c r="I17" s="219">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3">
      <c r="A18" s="158" t="s">
        <v>40</v>
      </c>
      <c r="B18" s="159" t="s">
        <v>41</v>
      </c>
      <c r="C18" s="159">
        <v>527</v>
      </c>
      <c r="D18" s="206"/>
      <c r="E18" s="211"/>
      <c r="F18" s="160" t="s">
        <v>61</v>
      </c>
      <c r="G18" s="160" t="s">
        <v>64</v>
      </c>
      <c r="H18" s="161">
        <v>0.33</v>
      </c>
      <c r="I18" s="220"/>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3">
      <c r="A19" s="43" t="s">
        <v>40</v>
      </c>
      <c r="B19" s="60" t="s">
        <v>41</v>
      </c>
      <c r="C19" s="60">
        <v>527</v>
      </c>
      <c r="D19" s="207"/>
      <c r="E19" s="212"/>
      <c r="F19" s="44" t="s">
        <v>61</v>
      </c>
      <c r="G19" s="44" t="s">
        <v>67</v>
      </c>
      <c r="H19" s="31">
        <v>0.34</v>
      </c>
      <c r="I19" s="221"/>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3">
      <c r="A20" s="43" t="s">
        <v>40</v>
      </c>
      <c r="B20" s="60" t="s">
        <v>41</v>
      </c>
      <c r="C20" s="60">
        <v>526</v>
      </c>
      <c r="D20" s="60" t="s">
        <v>70</v>
      </c>
      <c r="E20" s="60" t="s">
        <v>70</v>
      </c>
      <c r="F20" s="44" t="s">
        <v>71</v>
      </c>
      <c r="G20" s="44" t="s">
        <v>72</v>
      </c>
      <c r="H20" s="33">
        <v>0.36</v>
      </c>
      <c r="I20" s="204">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3">
      <c r="A21" s="43" t="s">
        <v>40</v>
      </c>
      <c r="B21" s="60" t="s">
        <v>41</v>
      </c>
      <c r="C21" s="60">
        <v>526</v>
      </c>
      <c r="D21" s="60" t="s">
        <v>70</v>
      </c>
      <c r="E21" s="60" t="s">
        <v>70</v>
      </c>
      <c r="F21" s="44" t="s">
        <v>71</v>
      </c>
      <c r="G21" s="44" t="s">
        <v>75</v>
      </c>
      <c r="H21" s="33">
        <v>0.09</v>
      </c>
      <c r="I21" s="204"/>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3">
      <c r="A22" s="43" t="s">
        <v>40</v>
      </c>
      <c r="B22" s="60" t="s">
        <v>41</v>
      </c>
      <c r="C22" s="60">
        <v>526</v>
      </c>
      <c r="D22" s="60" t="s">
        <v>70</v>
      </c>
      <c r="E22" s="60" t="s">
        <v>70</v>
      </c>
      <c r="F22" s="44" t="s">
        <v>77</v>
      </c>
      <c r="G22" s="44" t="s">
        <v>78</v>
      </c>
      <c r="H22" s="33">
        <v>0.15</v>
      </c>
      <c r="I22" s="204"/>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3">
      <c r="A23" s="43" t="s">
        <v>40</v>
      </c>
      <c r="B23" s="60" t="s">
        <v>41</v>
      </c>
      <c r="C23" s="60">
        <v>526</v>
      </c>
      <c r="D23" s="60" t="s">
        <v>70</v>
      </c>
      <c r="E23" s="60" t="s">
        <v>70</v>
      </c>
      <c r="F23" s="44" t="s">
        <v>80</v>
      </c>
      <c r="G23" s="44" t="s">
        <v>81</v>
      </c>
      <c r="H23" s="33">
        <v>0.1</v>
      </c>
      <c r="I23" s="204"/>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3">
      <c r="A24" s="43" t="s">
        <v>40</v>
      </c>
      <c r="B24" s="60" t="s">
        <v>41</v>
      </c>
      <c r="C24" s="60">
        <v>526</v>
      </c>
      <c r="D24" s="60" t="s">
        <v>70</v>
      </c>
      <c r="E24" s="60" t="s">
        <v>70</v>
      </c>
      <c r="F24" s="44" t="s">
        <v>83</v>
      </c>
      <c r="G24" s="44" t="s">
        <v>84</v>
      </c>
      <c r="H24" s="33">
        <v>0.1</v>
      </c>
      <c r="I24" s="204"/>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3">
      <c r="A25" s="43" t="s">
        <v>40</v>
      </c>
      <c r="B25" s="60" t="s">
        <v>41</v>
      </c>
      <c r="C25" s="60">
        <v>526</v>
      </c>
      <c r="D25" s="60" t="s">
        <v>70</v>
      </c>
      <c r="E25" s="60" t="s">
        <v>70</v>
      </c>
      <c r="F25" s="44" t="s">
        <v>86</v>
      </c>
      <c r="G25" s="44" t="s">
        <v>87</v>
      </c>
      <c r="H25" s="33">
        <v>0.1</v>
      </c>
      <c r="I25" s="204"/>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3">
      <c r="A26" s="43" t="s">
        <v>40</v>
      </c>
      <c r="B26" s="60" t="s">
        <v>41</v>
      </c>
      <c r="C26" s="60">
        <v>526</v>
      </c>
      <c r="D26" s="60" t="s">
        <v>70</v>
      </c>
      <c r="E26" s="60" t="s">
        <v>70</v>
      </c>
      <c r="F26" s="44" t="s">
        <v>86</v>
      </c>
      <c r="G26" s="44" t="s">
        <v>89</v>
      </c>
      <c r="H26" s="33">
        <v>0.1</v>
      </c>
      <c r="I26" s="204"/>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3">
      <c r="A27" s="43" t="s">
        <v>40</v>
      </c>
      <c r="B27" s="60" t="s">
        <v>41</v>
      </c>
      <c r="C27" s="60">
        <v>526</v>
      </c>
      <c r="D27" s="60" t="s">
        <v>70</v>
      </c>
      <c r="E27" s="60" t="s">
        <v>70</v>
      </c>
      <c r="F27" s="44" t="s">
        <v>91</v>
      </c>
      <c r="G27" s="44" t="s">
        <v>92</v>
      </c>
      <c r="H27" s="33">
        <v>0.2</v>
      </c>
      <c r="I27" s="223">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hidden="1" customHeight="1" x14ac:dyDescent="0.3">
      <c r="A28" s="43" t="s">
        <v>40</v>
      </c>
      <c r="B28" s="60" t="s">
        <v>41</v>
      </c>
      <c r="C28" s="60">
        <v>526</v>
      </c>
      <c r="D28" s="60" t="s">
        <v>70</v>
      </c>
      <c r="E28" s="60" t="s">
        <v>70</v>
      </c>
      <c r="F28" s="44" t="s">
        <v>91</v>
      </c>
      <c r="G28" s="44" t="s">
        <v>96</v>
      </c>
      <c r="H28" s="33">
        <v>0.8</v>
      </c>
      <c r="I28" s="225"/>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3">
      <c r="A29" s="43" t="s">
        <v>40</v>
      </c>
      <c r="B29" s="60" t="s">
        <v>41</v>
      </c>
      <c r="C29" s="60">
        <v>526</v>
      </c>
      <c r="D29" s="60" t="s">
        <v>70</v>
      </c>
      <c r="E29" s="60" t="s">
        <v>70</v>
      </c>
      <c r="F29" s="44" t="s">
        <v>98</v>
      </c>
      <c r="G29" s="44" t="s">
        <v>99</v>
      </c>
      <c r="H29" s="33">
        <v>0.2</v>
      </c>
      <c r="I29" s="223">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3">
      <c r="A30" s="43" t="s">
        <v>40</v>
      </c>
      <c r="B30" s="60" t="s">
        <v>41</v>
      </c>
      <c r="C30" s="60">
        <v>526</v>
      </c>
      <c r="D30" s="60" t="s">
        <v>70</v>
      </c>
      <c r="E30" s="60" t="s">
        <v>70</v>
      </c>
      <c r="F30" s="44" t="s">
        <v>98</v>
      </c>
      <c r="G30" s="44" t="s">
        <v>101</v>
      </c>
      <c r="H30" s="33">
        <v>0.8</v>
      </c>
      <c r="I30" s="225"/>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3">
      <c r="A31" s="43" t="s">
        <v>40</v>
      </c>
      <c r="B31" s="60" t="s">
        <v>41</v>
      </c>
      <c r="C31" s="60">
        <v>526</v>
      </c>
      <c r="D31" s="60" t="s">
        <v>70</v>
      </c>
      <c r="E31" s="60" t="s">
        <v>70</v>
      </c>
      <c r="F31" s="44" t="s">
        <v>103</v>
      </c>
      <c r="G31" s="44" t="s">
        <v>104</v>
      </c>
      <c r="H31" s="33">
        <v>0.5</v>
      </c>
      <c r="I31" s="223">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3">
      <c r="A32" s="43" t="s">
        <v>40</v>
      </c>
      <c r="B32" s="60" t="s">
        <v>41</v>
      </c>
      <c r="C32" s="60">
        <v>526</v>
      </c>
      <c r="D32" s="60" t="s">
        <v>70</v>
      </c>
      <c r="E32" s="60" t="s">
        <v>70</v>
      </c>
      <c r="F32" s="44" t="s">
        <v>103</v>
      </c>
      <c r="G32" s="44" t="s">
        <v>105</v>
      </c>
      <c r="H32" s="33">
        <v>0.5</v>
      </c>
      <c r="I32" s="225"/>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3">
      <c r="A35" s="43" t="s">
        <v>40</v>
      </c>
      <c r="B35" s="60" t="s">
        <v>41</v>
      </c>
      <c r="C35" s="60">
        <v>526</v>
      </c>
      <c r="D35" s="60" t="s">
        <v>70</v>
      </c>
      <c r="E35" s="60" t="s">
        <v>70</v>
      </c>
      <c r="F35" s="44" t="s">
        <v>114</v>
      </c>
      <c r="G35" s="44" t="s">
        <v>115</v>
      </c>
      <c r="H35" s="33">
        <v>0.25</v>
      </c>
      <c r="I35" s="223">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3">
      <c r="A36" s="43" t="s">
        <v>40</v>
      </c>
      <c r="B36" s="60" t="s">
        <v>41</v>
      </c>
      <c r="C36" s="60">
        <v>526</v>
      </c>
      <c r="D36" s="60" t="s">
        <v>70</v>
      </c>
      <c r="E36" s="60" t="s">
        <v>70</v>
      </c>
      <c r="F36" s="44" t="s">
        <v>114</v>
      </c>
      <c r="G36" s="44" t="s">
        <v>117</v>
      </c>
      <c r="H36" s="33">
        <v>0.25</v>
      </c>
      <c r="I36" s="224"/>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3">
      <c r="A37" s="43" t="s">
        <v>40</v>
      </c>
      <c r="B37" s="60" t="s">
        <v>41</v>
      </c>
      <c r="C37" s="60">
        <v>526</v>
      </c>
      <c r="D37" s="60" t="s">
        <v>70</v>
      </c>
      <c r="E37" s="60" t="s">
        <v>70</v>
      </c>
      <c r="F37" s="44" t="s">
        <v>114</v>
      </c>
      <c r="G37" s="44" t="s">
        <v>119</v>
      </c>
      <c r="H37" s="33">
        <v>0.5</v>
      </c>
      <c r="I37" s="225"/>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3">
      <c r="A38" s="43" t="s">
        <v>40</v>
      </c>
      <c r="B38" s="60" t="s">
        <v>41</v>
      </c>
      <c r="C38" s="60">
        <v>526</v>
      </c>
      <c r="D38" s="60" t="s">
        <v>70</v>
      </c>
      <c r="E38" s="60" t="s">
        <v>70</v>
      </c>
      <c r="F38" s="44" t="s">
        <v>121</v>
      </c>
      <c r="G38" s="44" t="s">
        <v>122</v>
      </c>
      <c r="H38" s="33">
        <v>0.2</v>
      </c>
      <c r="I38" s="223">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3">
      <c r="A39" s="43" t="s">
        <v>40</v>
      </c>
      <c r="B39" s="60" t="s">
        <v>41</v>
      </c>
      <c r="C39" s="60">
        <v>526</v>
      </c>
      <c r="D39" s="60" t="s">
        <v>70</v>
      </c>
      <c r="E39" s="60" t="s">
        <v>70</v>
      </c>
      <c r="F39" s="44" t="s">
        <v>121</v>
      </c>
      <c r="G39" s="44" t="s">
        <v>124</v>
      </c>
      <c r="H39" s="33">
        <v>0.8</v>
      </c>
      <c r="I39" s="225"/>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3">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3">
      <c r="A42" s="43" t="s">
        <v>40</v>
      </c>
      <c r="B42" s="60" t="s">
        <v>41</v>
      </c>
      <c r="C42" s="60">
        <v>527</v>
      </c>
      <c r="D42" s="60" t="s">
        <v>70</v>
      </c>
      <c r="E42" s="60" t="s">
        <v>70</v>
      </c>
      <c r="F42" s="44" t="s">
        <v>129</v>
      </c>
      <c r="G42" s="44" t="s">
        <v>130</v>
      </c>
      <c r="H42" s="31">
        <v>0.2</v>
      </c>
      <c r="I42" s="208">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3">
      <c r="A43" s="43" t="s">
        <v>40</v>
      </c>
      <c r="B43" s="60" t="s">
        <v>41</v>
      </c>
      <c r="C43" s="60">
        <v>527</v>
      </c>
      <c r="D43" s="60" t="s">
        <v>70</v>
      </c>
      <c r="E43" s="60" t="s">
        <v>70</v>
      </c>
      <c r="F43" s="44" t="s">
        <v>129</v>
      </c>
      <c r="G43" s="44" t="s">
        <v>132</v>
      </c>
      <c r="H43" s="31">
        <v>0.25</v>
      </c>
      <c r="I43" s="209"/>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3">
      <c r="A44" s="43" t="s">
        <v>40</v>
      </c>
      <c r="B44" s="60" t="s">
        <v>41</v>
      </c>
      <c r="C44" s="60">
        <v>527</v>
      </c>
      <c r="D44" s="60" t="s">
        <v>70</v>
      </c>
      <c r="E44" s="60" t="s">
        <v>70</v>
      </c>
      <c r="F44" s="44" t="s">
        <v>129</v>
      </c>
      <c r="G44" s="44" t="s">
        <v>134</v>
      </c>
      <c r="H44" s="31">
        <v>0.15</v>
      </c>
      <c r="I44" s="209"/>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3">
      <c r="A45" s="43" t="s">
        <v>40</v>
      </c>
      <c r="B45" s="60" t="s">
        <v>41</v>
      </c>
      <c r="C45" s="60">
        <v>527</v>
      </c>
      <c r="D45" s="60" t="s">
        <v>70</v>
      </c>
      <c r="E45" s="60" t="s">
        <v>70</v>
      </c>
      <c r="F45" s="44" t="s">
        <v>129</v>
      </c>
      <c r="G45" s="44" t="s">
        <v>136</v>
      </c>
      <c r="H45" s="31">
        <v>0.2</v>
      </c>
      <c r="I45" s="209"/>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3">
      <c r="A46" s="43" t="s">
        <v>40</v>
      </c>
      <c r="B46" s="60" t="s">
        <v>41</v>
      </c>
      <c r="C46" s="60">
        <v>527</v>
      </c>
      <c r="D46" s="60" t="s">
        <v>70</v>
      </c>
      <c r="E46" s="60" t="s">
        <v>70</v>
      </c>
      <c r="F46" s="44" t="s">
        <v>129</v>
      </c>
      <c r="G46" s="44" t="s">
        <v>138</v>
      </c>
      <c r="H46" s="31">
        <v>0.2</v>
      </c>
      <c r="I46" s="209"/>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3">
      <c r="A47" s="43" t="s">
        <v>40</v>
      </c>
      <c r="B47" s="60" t="s">
        <v>41</v>
      </c>
      <c r="C47" s="60">
        <v>527</v>
      </c>
      <c r="D47" s="60" t="s">
        <v>70</v>
      </c>
      <c r="E47" s="60" t="s">
        <v>70</v>
      </c>
      <c r="F47" s="44" t="s">
        <v>140</v>
      </c>
      <c r="G47" s="44" t="s">
        <v>141</v>
      </c>
      <c r="H47" s="33">
        <v>0.5</v>
      </c>
      <c r="I47" s="219">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3">
      <c r="A48" s="43" t="s">
        <v>40</v>
      </c>
      <c r="B48" s="60" t="s">
        <v>41</v>
      </c>
      <c r="C48" s="60">
        <v>527</v>
      </c>
      <c r="D48" s="60" t="s">
        <v>70</v>
      </c>
      <c r="E48" s="60" t="s">
        <v>70</v>
      </c>
      <c r="F48" s="44" t="s">
        <v>140</v>
      </c>
      <c r="G48" s="44" t="s">
        <v>143</v>
      </c>
      <c r="H48" s="33">
        <v>0.5</v>
      </c>
      <c r="I48" s="221"/>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3">
      <c r="A49" s="43" t="s">
        <v>40</v>
      </c>
      <c r="B49" s="60" t="s">
        <v>41</v>
      </c>
      <c r="C49" s="60">
        <v>527</v>
      </c>
      <c r="D49" s="60" t="s">
        <v>70</v>
      </c>
      <c r="E49" s="60" t="s">
        <v>70</v>
      </c>
      <c r="F49" s="44" t="s">
        <v>145</v>
      </c>
      <c r="G49" s="44" t="s">
        <v>146</v>
      </c>
      <c r="H49" s="33">
        <v>0.5</v>
      </c>
      <c r="I49" s="208">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3">
      <c r="A50" s="43" t="s">
        <v>40</v>
      </c>
      <c r="B50" s="60" t="s">
        <v>41</v>
      </c>
      <c r="C50" s="60">
        <v>527</v>
      </c>
      <c r="D50" s="60" t="s">
        <v>70</v>
      </c>
      <c r="E50" s="60" t="s">
        <v>70</v>
      </c>
      <c r="F50" s="44" t="s">
        <v>145</v>
      </c>
      <c r="G50" s="44" t="s">
        <v>148</v>
      </c>
      <c r="H50" s="33">
        <v>0.5</v>
      </c>
      <c r="I50" s="209"/>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3">
      <c r="A52" s="43" t="s">
        <v>152</v>
      </c>
      <c r="B52" s="60" t="s">
        <v>153</v>
      </c>
      <c r="C52" s="60">
        <v>329</v>
      </c>
      <c r="D52" s="219">
        <v>0.25</v>
      </c>
      <c r="E52" s="210">
        <v>1006256289</v>
      </c>
      <c r="F52" s="43" t="s">
        <v>154</v>
      </c>
      <c r="G52" s="43" t="s">
        <v>155</v>
      </c>
      <c r="H52" s="33">
        <v>0.2</v>
      </c>
      <c r="I52" s="204">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3">
      <c r="A53" s="43" t="s">
        <v>152</v>
      </c>
      <c r="B53" s="60" t="s">
        <v>153</v>
      </c>
      <c r="C53" s="60">
        <v>329</v>
      </c>
      <c r="D53" s="206"/>
      <c r="E53" s="211"/>
      <c r="F53" s="43" t="s">
        <v>154</v>
      </c>
      <c r="G53" s="44" t="s">
        <v>161</v>
      </c>
      <c r="H53" s="33">
        <v>0.1</v>
      </c>
      <c r="I53" s="204"/>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3">
      <c r="A54" s="43" t="s">
        <v>152</v>
      </c>
      <c r="B54" s="60" t="s">
        <v>153</v>
      </c>
      <c r="C54" s="60">
        <v>329</v>
      </c>
      <c r="D54" s="206"/>
      <c r="E54" s="211"/>
      <c r="F54" s="43" t="s">
        <v>154</v>
      </c>
      <c r="G54" s="44" t="s">
        <v>163</v>
      </c>
      <c r="H54" s="33">
        <v>0.2</v>
      </c>
      <c r="I54" s="204"/>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3">
      <c r="A55" s="43" t="s">
        <v>152</v>
      </c>
      <c r="B55" s="60" t="s">
        <v>153</v>
      </c>
      <c r="C55" s="60">
        <v>329</v>
      </c>
      <c r="D55" s="206"/>
      <c r="E55" s="211"/>
      <c r="F55" s="43" t="s">
        <v>154</v>
      </c>
      <c r="G55" s="44" t="s">
        <v>165</v>
      </c>
      <c r="H55" s="33">
        <v>0.1</v>
      </c>
      <c r="I55" s="204"/>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3">
      <c r="A56" s="43" t="s">
        <v>152</v>
      </c>
      <c r="B56" s="60" t="s">
        <v>153</v>
      </c>
      <c r="C56" s="60">
        <v>329</v>
      </c>
      <c r="D56" s="206"/>
      <c r="E56" s="211"/>
      <c r="F56" s="43" t="s">
        <v>154</v>
      </c>
      <c r="G56" s="44" t="s">
        <v>167</v>
      </c>
      <c r="H56" s="33">
        <v>0.1</v>
      </c>
      <c r="I56" s="204"/>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3">
      <c r="A57" s="43" t="s">
        <v>152</v>
      </c>
      <c r="B57" s="60" t="s">
        <v>153</v>
      </c>
      <c r="C57" s="60">
        <v>329</v>
      </c>
      <c r="D57" s="206"/>
      <c r="E57" s="211"/>
      <c r="F57" s="43" t="s">
        <v>154</v>
      </c>
      <c r="G57" s="44" t="s">
        <v>169</v>
      </c>
      <c r="H57" s="33">
        <v>0.2</v>
      </c>
      <c r="I57" s="204"/>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3">
      <c r="A58" s="43" t="s">
        <v>152</v>
      </c>
      <c r="B58" s="60" t="s">
        <v>153</v>
      </c>
      <c r="C58" s="60">
        <v>329</v>
      </c>
      <c r="D58" s="206"/>
      <c r="E58" s="211"/>
      <c r="F58" s="43" t="s">
        <v>154</v>
      </c>
      <c r="G58" s="43" t="s">
        <v>171</v>
      </c>
      <c r="H58" s="33">
        <v>0.1</v>
      </c>
      <c r="I58" s="204"/>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3">
      <c r="A59" s="43" t="s">
        <v>152</v>
      </c>
      <c r="B59" s="60" t="s">
        <v>153</v>
      </c>
      <c r="C59" s="60">
        <v>329</v>
      </c>
      <c r="D59" s="60" t="s">
        <v>70</v>
      </c>
      <c r="E59" s="60" t="s">
        <v>70</v>
      </c>
      <c r="F59" s="43" t="s">
        <v>175</v>
      </c>
      <c r="G59" s="43" t="s">
        <v>176</v>
      </c>
      <c r="H59" s="33">
        <v>0.5</v>
      </c>
      <c r="I59" s="223">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3">
      <c r="A60" s="43" t="s">
        <v>152</v>
      </c>
      <c r="B60" s="60" t="s">
        <v>153</v>
      </c>
      <c r="C60" s="60">
        <v>329</v>
      </c>
      <c r="D60" s="60" t="s">
        <v>70</v>
      </c>
      <c r="E60" s="60" t="s">
        <v>70</v>
      </c>
      <c r="F60" s="43" t="s">
        <v>175</v>
      </c>
      <c r="G60" s="43" t="s">
        <v>178</v>
      </c>
      <c r="H60" s="33">
        <v>0.5</v>
      </c>
      <c r="I60" s="225"/>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3">
      <c r="A61" s="43" t="s">
        <v>40</v>
      </c>
      <c r="B61" s="60" t="s">
        <v>41</v>
      </c>
      <c r="C61" s="60">
        <v>528</v>
      </c>
      <c r="D61" s="60" t="s">
        <v>70</v>
      </c>
      <c r="E61" s="60" t="s">
        <v>70</v>
      </c>
      <c r="F61" s="44" t="s">
        <v>721</v>
      </c>
      <c r="G61" s="44" t="s">
        <v>180</v>
      </c>
      <c r="H61" s="31">
        <v>0.2</v>
      </c>
      <c r="I61" s="204">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3">
      <c r="A62" s="43" t="s">
        <v>40</v>
      </c>
      <c r="B62" s="60" t="s">
        <v>41</v>
      </c>
      <c r="C62" s="60">
        <v>528</v>
      </c>
      <c r="D62" s="60" t="s">
        <v>70</v>
      </c>
      <c r="E62" s="60" t="s">
        <v>70</v>
      </c>
      <c r="F62" s="44" t="s">
        <v>721</v>
      </c>
      <c r="G62" s="44" t="s">
        <v>185</v>
      </c>
      <c r="H62" s="31">
        <v>0.2</v>
      </c>
      <c r="I62" s="204"/>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3">
      <c r="A63" s="43" t="s">
        <v>40</v>
      </c>
      <c r="B63" s="60" t="s">
        <v>41</v>
      </c>
      <c r="C63" s="60">
        <v>528</v>
      </c>
      <c r="D63" s="60" t="s">
        <v>70</v>
      </c>
      <c r="E63" s="60" t="s">
        <v>70</v>
      </c>
      <c r="F63" s="44" t="s">
        <v>721</v>
      </c>
      <c r="G63" s="44" t="s">
        <v>187</v>
      </c>
      <c r="H63" s="31">
        <v>0.1</v>
      </c>
      <c r="I63" s="204"/>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3">
      <c r="A64" s="43" t="s">
        <v>40</v>
      </c>
      <c r="B64" s="60" t="s">
        <v>41</v>
      </c>
      <c r="C64" s="60">
        <v>528</v>
      </c>
      <c r="D64" s="60" t="s">
        <v>70</v>
      </c>
      <c r="E64" s="60" t="s">
        <v>70</v>
      </c>
      <c r="F64" s="44" t="s">
        <v>721</v>
      </c>
      <c r="G64" s="44" t="s">
        <v>189</v>
      </c>
      <c r="H64" s="31">
        <v>0.2</v>
      </c>
      <c r="I64" s="204"/>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3">
      <c r="A65" s="43" t="s">
        <v>40</v>
      </c>
      <c r="B65" s="60" t="s">
        <v>41</v>
      </c>
      <c r="C65" s="60">
        <v>528</v>
      </c>
      <c r="D65" s="60" t="s">
        <v>70</v>
      </c>
      <c r="E65" s="60" t="s">
        <v>70</v>
      </c>
      <c r="F65" s="44" t="s">
        <v>721</v>
      </c>
      <c r="G65" s="44" t="s">
        <v>191</v>
      </c>
      <c r="H65" s="31">
        <v>0.1</v>
      </c>
      <c r="I65" s="204"/>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3">
      <c r="A66" s="43" t="s">
        <v>40</v>
      </c>
      <c r="B66" s="60" t="s">
        <v>41</v>
      </c>
      <c r="C66" s="60">
        <v>528</v>
      </c>
      <c r="D66" s="60" t="s">
        <v>70</v>
      </c>
      <c r="E66" s="60" t="s">
        <v>70</v>
      </c>
      <c r="F66" s="44" t="s">
        <v>721</v>
      </c>
      <c r="G66" s="44" t="s">
        <v>193</v>
      </c>
      <c r="H66" s="31">
        <v>0.1</v>
      </c>
      <c r="I66" s="204"/>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3">
      <c r="A67" s="43" t="s">
        <v>40</v>
      </c>
      <c r="B67" s="60" t="s">
        <v>41</v>
      </c>
      <c r="C67" s="60">
        <v>528</v>
      </c>
      <c r="D67" s="60" t="s">
        <v>70</v>
      </c>
      <c r="E67" s="60" t="s">
        <v>70</v>
      </c>
      <c r="F67" s="44" t="s">
        <v>721</v>
      </c>
      <c r="G67" s="44" t="s">
        <v>194</v>
      </c>
      <c r="H67" s="31">
        <v>0.1</v>
      </c>
      <c r="I67" s="204"/>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3">
      <c r="A68" s="43" t="s">
        <v>40</v>
      </c>
      <c r="B68" s="60" t="s">
        <v>41</v>
      </c>
      <c r="C68" s="60">
        <v>528</v>
      </c>
      <c r="D68" s="60">
        <v>1</v>
      </c>
      <c r="E68" s="60" t="s">
        <v>70</v>
      </c>
      <c r="F68" s="43" t="s">
        <v>196</v>
      </c>
      <c r="G68" s="43" t="s">
        <v>197</v>
      </c>
      <c r="H68" s="63">
        <v>0.5</v>
      </c>
      <c r="I68" s="208">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3">
      <c r="A69" s="43" t="s">
        <v>40</v>
      </c>
      <c r="B69" s="60" t="s">
        <v>41</v>
      </c>
      <c r="C69" s="60">
        <v>528</v>
      </c>
      <c r="D69" s="60">
        <v>1</v>
      </c>
      <c r="E69" s="60" t="s">
        <v>70</v>
      </c>
      <c r="F69" s="43" t="s">
        <v>196</v>
      </c>
      <c r="G69" s="43" t="s">
        <v>201</v>
      </c>
      <c r="H69" s="63">
        <v>0.5</v>
      </c>
      <c r="I69" s="208"/>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3">
      <c r="A70" s="43" t="s">
        <v>40</v>
      </c>
      <c r="B70" s="60" t="s">
        <v>203</v>
      </c>
      <c r="C70" s="60">
        <v>424</v>
      </c>
      <c r="D70" s="60" t="s">
        <v>70</v>
      </c>
      <c r="E70" s="60" t="s">
        <v>70</v>
      </c>
      <c r="F70" s="44" t="s">
        <v>204</v>
      </c>
      <c r="G70" s="43" t="s">
        <v>205</v>
      </c>
      <c r="H70" s="63">
        <v>0.16669999999999999</v>
      </c>
      <c r="I70" s="208">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3">
      <c r="A71" s="43" t="s">
        <v>40</v>
      </c>
      <c r="B71" s="60" t="s">
        <v>203</v>
      </c>
      <c r="C71" s="60">
        <v>424</v>
      </c>
      <c r="D71" s="60" t="s">
        <v>70</v>
      </c>
      <c r="E71" s="60" t="s">
        <v>70</v>
      </c>
      <c r="F71" s="43" t="s">
        <v>204</v>
      </c>
      <c r="G71" s="43" t="s">
        <v>208</v>
      </c>
      <c r="H71" s="63">
        <v>0.1666</v>
      </c>
      <c r="I71" s="209"/>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3">
      <c r="A72" s="43" t="s">
        <v>40</v>
      </c>
      <c r="B72" s="60" t="s">
        <v>203</v>
      </c>
      <c r="C72" s="60">
        <v>424</v>
      </c>
      <c r="D72" s="60" t="s">
        <v>70</v>
      </c>
      <c r="E72" s="60" t="s">
        <v>70</v>
      </c>
      <c r="F72" s="43" t="s">
        <v>204</v>
      </c>
      <c r="G72" s="43" t="s">
        <v>747</v>
      </c>
      <c r="H72" s="63">
        <v>0.1666</v>
      </c>
      <c r="I72" s="209"/>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3">
      <c r="A73" s="43" t="s">
        <v>40</v>
      </c>
      <c r="B73" s="60" t="s">
        <v>203</v>
      </c>
      <c r="C73" s="60">
        <v>424</v>
      </c>
      <c r="D73" s="60" t="s">
        <v>70</v>
      </c>
      <c r="E73" s="60" t="s">
        <v>70</v>
      </c>
      <c r="F73" s="43" t="s">
        <v>204</v>
      </c>
      <c r="G73" s="43" t="s">
        <v>211</v>
      </c>
      <c r="H73" s="63">
        <v>0.16669999999999999</v>
      </c>
      <c r="I73" s="209"/>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3">
      <c r="A74" s="43" t="s">
        <v>40</v>
      </c>
      <c r="B74" s="60" t="s">
        <v>203</v>
      </c>
      <c r="C74" s="60">
        <v>424</v>
      </c>
      <c r="D74" s="60" t="s">
        <v>70</v>
      </c>
      <c r="E74" s="60" t="s">
        <v>70</v>
      </c>
      <c r="F74" s="43" t="s">
        <v>204</v>
      </c>
      <c r="G74" s="43" t="s">
        <v>213</v>
      </c>
      <c r="H74" s="63">
        <v>0.16669999999999999</v>
      </c>
      <c r="I74" s="20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3">
      <c r="A75" s="43" t="s">
        <v>40</v>
      </c>
      <c r="B75" s="60" t="s">
        <v>203</v>
      </c>
      <c r="C75" s="60">
        <v>424</v>
      </c>
      <c r="D75" s="60" t="s">
        <v>70</v>
      </c>
      <c r="E75" s="60" t="s">
        <v>70</v>
      </c>
      <c r="F75" s="43" t="s">
        <v>204</v>
      </c>
      <c r="G75" s="43" t="s">
        <v>215</v>
      </c>
      <c r="H75" s="63">
        <v>0.16669999999999999</v>
      </c>
      <c r="I75" s="209"/>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3">
      <c r="A76" s="43" t="s">
        <v>217</v>
      </c>
      <c r="B76" s="60" t="s">
        <v>218</v>
      </c>
      <c r="C76" s="60">
        <v>27</v>
      </c>
      <c r="D76" s="219">
        <v>0.2</v>
      </c>
      <c r="E76" s="222">
        <v>175000000</v>
      </c>
      <c r="F76" s="43" t="s">
        <v>656</v>
      </c>
      <c r="G76" s="43" t="s">
        <v>219</v>
      </c>
      <c r="H76" s="63">
        <v>0.18</v>
      </c>
      <c r="I76" s="208">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3" si="2">+J76+L76+N76+P76+R76+T76+V76+X76+Z76+AB76+AD76+AF76</f>
        <v>1.004</v>
      </c>
      <c r="AI76" s="64">
        <v>44958</v>
      </c>
      <c r="AJ76" s="64">
        <v>45260</v>
      </c>
      <c r="AK76" s="43" t="s">
        <v>220</v>
      </c>
      <c r="AL76" s="43" t="s">
        <v>221</v>
      </c>
      <c r="AM76" s="43" t="s">
        <v>222</v>
      </c>
      <c r="AN76" s="43" t="s">
        <v>748</v>
      </c>
      <c r="AO76" s="43" t="s">
        <v>223</v>
      </c>
    </row>
    <row r="77" spans="1:41" ht="120" hidden="1" x14ac:dyDescent="0.3">
      <c r="A77" s="43" t="s">
        <v>217</v>
      </c>
      <c r="B77" s="60" t="s">
        <v>218</v>
      </c>
      <c r="C77" s="60">
        <v>27</v>
      </c>
      <c r="D77" s="220"/>
      <c r="E77" s="214"/>
      <c r="F77" s="43" t="s">
        <v>656</v>
      </c>
      <c r="G77" s="43" t="s">
        <v>224</v>
      </c>
      <c r="H77" s="63">
        <v>0.18</v>
      </c>
      <c r="I77" s="208"/>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3">
      <c r="A78" s="43" t="s">
        <v>217</v>
      </c>
      <c r="B78" s="60" t="s">
        <v>218</v>
      </c>
      <c r="C78" s="60">
        <v>27</v>
      </c>
      <c r="D78" s="220"/>
      <c r="E78" s="214"/>
      <c r="F78" s="43" t="s">
        <v>656</v>
      </c>
      <c r="G78" s="43" t="s">
        <v>226</v>
      </c>
      <c r="H78" s="63">
        <v>0.18</v>
      </c>
      <c r="I78" s="208"/>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3">
      <c r="A79" s="43" t="s">
        <v>217</v>
      </c>
      <c r="B79" s="60" t="s">
        <v>218</v>
      </c>
      <c r="C79" s="60">
        <v>27</v>
      </c>
      <c r="D79" s="220"/>
      <c r="E79" s="214"/>
      <c r="F79" s="43" t="s">
        <v>656</v>
      </c>
      <c r="G79" s="43" t="s">
        <v>228</v>
      </c>
      <c r="H79" s="63">
        <v>0.18</v>
      </c>
      <c r="I79" s="208"/>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3">
      <c r="A80" s="43" t="s">
        <v>217</v>
      </c>
      <c r="B80" s="60" t="s">
        <v>218</v>
      </c>
      <c r="C80" s="60">
        <v>27</v>
      </c>
      <c r="D80" s="220"/>
      <c r="E80" s="214"/>
      <c r="F80" s="43" t="s">
        <v>656</v>
      </c>
      <c r="G80" s="43" t="s">
        <v>229</v>
      </c>
      <c r="H80" s="63">
        <v>0.18</v>
      </c>
      <c r="I80" s="208"/>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3">
      <c r="A81" s="43" t="s">
        <v>217</v>
      </c>
      <c r="B81" s="60" t="s">
        <v>218</v>
      </c>
      <c r="C81" s="60">
        <v>27</v>
      </c>
      <c r="D81" s="221"/>
      <c r="E81" s="215"/>
      <c r="F81" s="43" t="s">
        <v>656</v>
      </c>
      <c r="G81" s="43" t="s">
        <v>231</v>
      </c>
      <c r="H81" s="63">
        <v>0.1</v>
      </c>
      <c r="I81" s="208"/>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3">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3">
      <c r="A83" s="43" t="s">
        <v>152</v>
      </c>
      <c r="B83" s="60" t="s">
        <v>153</v>
      </c>
      <c r="C83" s="60">
        <v>325</v>
      </c>
      <c r="D83" s="205">
        <v>50</v>
      </c>
      <c r="E83" s="210">
        <v>450125201</v>
      </c>
      <c r="F83" s="44" t="s">
        <v>236</v>
      </c>
      <c r="G83" s="44" t="s">
        <v>237</v>
      </c>
      <c r="H83" s="31">
        <v>0.2</v>
      </c>
      <c r="I83" s="204">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3">
      <c r="A84" s="43" t="s">
        <v>152</v>
      </c>
      <c r="B84" s="60" t="s">
        <v>153</v>
      </c>
      <c r="C84" s="60">
        <v>325</v>
      </c>
      <c r="D84" s="206"/>
      <c r="E84" s="211"/>
      <c r="F84" s="44" t="s">
        <v>236</v>
      </c>
      <c r="G84" s="44" t="s">
        <v>242</v>
      </c>
      <c r="H84" s="31">
        <v>0.1</v>
      </c>
      <c r="I84" s="204"/>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3">
      <c r="A85" s="43" t="s">
        <v>152</v>
      </c>
      <c r="B85" s="60" t="s">
        <v>153</v>
      </c>
      <c r="C85" s="60">
        <v>325</v>
      </c>
      <c r="D85" s="206"/>
      <c r="E85" s="211"/>
      <c r="F85" s="44" t="s">
        <v>236</v>
      </c>
      <c r="G85" s="44" t="s">
        <v>244</v>
      </c>
      <c r="H85" s="31">
        <v>0.05</v>
      </c>
      <c r="I85" s="204"/>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3">
      <c r="A86" s="43" t="s">
        <v>152</v>
      </c>
      <c r="B86" s="60" t="s">
        <v>153</v>
      </c>
      <c r="C86" s="60">
        <v>325</v>
      </c>
      <c r="D86" s="206"/>
      <c r="E86" s="211"/>
      <c r="F86" s="44" t="s">
        <v>236</v>
      </c>
      <c r="G86" s="44" t="s">
        <v>246</v>
      </c>
      <c r="H86" s="31">
        <v>0.05</v>
      </c>
      <c r="I86" s="204"/>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3">
      <c r="A87" s="43" t="s">
        <v>152</v>
      </c>
      <c r="B87" s="60" t="s">
        <v>153</v>
      </c>
      <c r="C87" s="60">
        <v>325</v>
      </c>
      <c r="D87" s="206"/>
      <c r="E87" s="211"/>
      <c r="F87" s="44" t="s">
        <v>236</v>
      </c>
      <c r="G87" s="44" t="s">
        <v>248</v>
      </c>
      <c r="H87" s="31">
        <v>0.1</v>
      </c>
      <c r="I87" s="204"/>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3">
      <c r="A88" s="43" t="s">
        <v>152</v>
      </c>
      <c r="B88" s="60" t="s">
        <v>153</v>
      </c>
      <c r="C88" s="60">
        <v>325</v>
      </c>
      <c r="D88" s="206"/>
      <c r="E88" s="211"/>
      <c r="F88" s="44" t="s">
        <v>236</v>
      </c>
      <c r="G88" s="44" t="s">
        <v>250</v>
      </c>
      <c r="H88" s="31">
        <v>0.4</v>
      </c>
      <c r="I88" s="204"/>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3">
      <c r="A89" s="43" t="s">
        <v>152</v>
      </c>
      <c r="B89" s="60" t="s">
        <v>153</v>
      </c>
      <c r="C89" s="60">
        <v>325</v>
      </c>
      <c r="D89" s="207"/>
      <c r="E89" s="211"/>
      <c r="F89" s="44" t="s">
        <v>236</v>
      </c>
      <c r="G89" s="44" t="s">
        <v>252</v>
      </c>
      <c r="H89" s="31">
        <v>0.1</v>
      </c>
      <c r="I89" s="204"/>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3">
      <c r="A90" s="43" t="s">
        <v>152</v>
      </c>
      <c r="B90" s="60" t="s">
        <v>153</v>
      </c>
      <c r="C90" s="60">
        <v>328</v>
      </c>
      <c r="D90" s="205">
        <v>30</v>
      </c>
      <c r="E90" s="211"/>
      <c r="F90" s="44" t="s">
        <v>254</v>
      </c>
      <c r="G90" s="44" t="s">
        <v>255</v>
      </c>
      <c r="H90" s="31">
        <v>0.2</v>
      </c>
      <c r="I90" s="208">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3">
      <c r="A91" s="43" t="s">
        <v>152</v>
      </c>
      <c r="B91" s="60" t="s">
        <v>153</v>
      </c>
      <c r="C91" s="60">
        <v>328</v>
      </c>
      <c r="D91" s="206"/>
      <c r="E91" s="211"/>
      <c r="F91" s="44" t="s">
        <v>254</v>
      </c>
      <c r="G91" s="44" t="s">
        <v>257</v>
      </c>
      <c r="H91" s="31">
        <v>0.05</v>
      </c>
      <c r="I91" s="209"/>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3">
      <c r="A92" s="43" t="s">
        <v>152</v>
      </c>
      <c r="B92" s="60" t="s">
        <v>153</v>
      </c>
      <c r="C92" s="60">
        <v>328</v>
      </c>
      <c r="D92" s="206"/>
      <c r="E92" s="211"/>
      <c r="F92" s="44" t="s">
        <v>254</v>
      </c>
      <c r="G92" s="44" t="s">
        <v>259</v>
      </c>
      <c r="H92" s="31">
        <v>0.4</v>
      </c>
      <c r="I92" s="209"/>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3">
      <c r="A93" s="43" t="s">
        <v>152</v>
      </c>
      <c r="B93" s="60" t="s">
        <v>153</v>
      </c>
      <c r="C93" s="60">
        <v>328</v>
      </c>
      <c r="D93" s="206"/>
      <c r="E93" s="211"/>
      <c r="F93" s="44" t="s">
        <v>254</v>
      </c>
      <c r="G93" s="44" t="s">
        <v>261</v>
      </c>
      <c r="H93" s="31">
        <v>0.3</v>
      </c>
      <c r="I93" s="209"/>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3">
      <c r="A94" s="43" t="s">
        <v>152</v>
      </c>
      <c r="B94" s="60" t="s">
        <v>153</v>
      </c>
      <c r="C94" s="60">
        <v>328</v>
      </c>
      <c r="D94" s="207"/>
      <c r="E94" s="212"/>
      <c r="F94" s="44" t="s">
        <v>254</v>
      </c>
      <c r="G94" s="44" t="s">
        <v>263</v>
      </c>
      <c r="H94" s="31">
        <v>0.05</v>
      </c>
      <c r="I94" s="209"/>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3">
      <c r="A95" s="43" t="s">
        <v>152</v>
      </c>
      <c r="B95" s="60" t="s">
        <v>153</v>
      </c>
      <c r="C95" s="60">
        <v>326</v>
      </c>
      <c r="D95" s="60" t="s">
        <v>70</v>
      </c>
      <c r="E95" s="60" t="s">
        <v>70</v>
      </c>
      <c r="F95" s="44" t="s">
        <v>265</v>
      </c>
      <c r="G95" s="44" t="s">
        <v>266</v>
      </c>
      <c r="H95" s="31">
        <v>0.11</v>
      </c>
      <c r="I95" s="208">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3">
      <c r="A96" s="43" t="s">
        <v>152</v>
      </c>
      <c r="B96" s="60" t="s">
        <v>153</v>
      </c>
      <c r="C96" s="60">
        <v>326</v>
      </c>
      <c r="D96" s="60" t="s">
        <v>70</v>
      </c>
      <c r="E96" s="60" t="s">
        <v>70</v>
      </c>
      <c r="F96" s="44" t="s">
        <v>265</v>
      </c>
      <c r="G96" s="44" t="s">
        <v>268</v>
      </c>
      <c r="H96" s="31">
        <v>0.11</v>
      </c>
      <c r="I96" s="209"/>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2" ht="75" hidden="1" x14ac:dyDescent="0.3">
      <c r="A97" s="43" t="s">
        <v>152</v>
      </c>
      <c r="B97" s="60" t="s">
        <v>153</v>
      </c>
      <c r="C97" s="60">
        <v>326</v>
      </c>
      <c r="D97" s="60" t="s">
        <v>70</v>
      </c>
      <c r="E97" s="60" t="s">
        <v>70</v>
      </c>
      <c r="F97" s="44" t="s">
        <v>265</v>
      </c>
      <c r="G97" s="44" t="s">
        <v>270</v>
      </c>
      <c r="H97" s="31">
        <v>0.11</v>
      </c>
      <c r="I97" s="209"/>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2" ht="75" hidden="1" x14ac:dyDescent="0.3">
      <c r="A98" s="43" t="s">
        <v>152</v>
      </c>
      <c r="B98" s="60" t="s">
        <v>153</v>
      </c>
      <c r="C98" s="60">
        <v>326</v>
      </c>
      <c r="D98" s="60" t="s">
        <v>70</v>
      </c>
      <c r="E98" s="60" t="s">
        <v>70</v>
      </c>
      <c r="F98" s="44" t="s">
        <v>265</v>
      </c>
      <c r="G98" s="44" t="s">
        <v>272</v>
      </c>
      <c r="H98" s="31">
        <v>0.12</v>
      </c>
      <c r="I98" s="209"/>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2" ht="75" hidden="1" x14ac:dyDescent="0.3">
      <c r="A99" s="43" t="s">
        <v>152</v>
      </c>
      <c r="B99" s="60" t="s">
        <v>153</v>
      </c>
      <c r="C99" s="60">
        <v>326</v>
      </c>
      <c r="D99" s="60" t="s">
        <v>70</v>
      </c>
      <c r="E99" s="60" t="s">
        <v>70</v>
      </c>
      <c r="F99" s="44" t="s">
        <v>265</v>
      </c>
      <c r="G99" s="44" t="s">
        <v>274</v>
      </c>
      <c r="H99" s="31">
        <v>0.11</v>
      </c>
      <c r="I99" s="209"/>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2" ht="90" hidden="1" x14ac:dyDescent="0.3">
      <c r="A100" s="43" t="s">
        <v>152</v>
      </c>
      <c r="B100" s="60" t="s">
        <v>153</v>
      </c>
      <c r="C100" s="60">
        <v>326</v>
      </c>
      <c r="D100" s="60" t="s">
        <v>70</v>
      </c>
      <c r="E100" s="60" t="s">
        <v>70</v>
      </c>
      <c r="F100" s="44" t="s">
        <v>265</v>
      </c>
      <c r="G100" s="44" t="s">
        <v>276</v>
      </c>
      <c r="H100" s="31">
        <v>0.11</v>
      </c>
      <c r="I100" s="209"/>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2" ht="75" hidden="1" x14ac:dyDescent="0.3">
      <c r="A101" s="43" t="s">
        <v>152</v>
      </c>
      <c r="B101" s="60" t="s">
        <v>153</v>
      </c>
      <c r="C101" s="60">
        <v>326</v>
      </c>
      <c r="D101" s="60" t="s">
        <v>70</v>
      </c>
      <c r="E101" s="60" t="s">
        <v>70</v>
      </c>
      <c r="F101" s="44" t="s">
        <v>265</v>
      </c>
      <c r="G101" s="44" t="s">
        <v>278</v>
      </c>
      <c r="H101" s="31">
        <v>0.11</v>
      </c>
      <c r="I101" s="209"/>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2" ht="90" hidden="1" x14ac:dyDescent="0.3">
      <c r="A102" s="43" t="s">
        <v>152</v>
      </c>
      <c r="B102" s="60" t="s">
        <v>153</v>
      </c>
      <c r="C102" s="60">
        <v>326</v>
      </c>
      <c r="D102" s="60" t="s">
        <v>70</v>
      </c>
      <c r="E102" s="60" t="s">
        <v>70</v>
      </c>
      <c r="F102" s="44" t="s">
        <v>265</v>
      </c>
      <c r="G102" s="44" t="s">
        <v>280</v>
      </c>
      <c r="H102" s="31">
        <v>0.11</v>
      </c>
      <c r="I102" s="20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2" ht="75" hidden="1" x14ac:dyDescent="0.3">
      <c r="A103" s="43" t="s">
        <v>152</v>
      </c>
      <c r="B103" s="60" t="s">
        <v>153</v>
      </c>
      <c r="C103" s="60">
        <v>326</v>
      </c>
      <c r="D103" s="60" t="s">
        <v>70</v>
      </c>
      <c r="E103" s="60" t="s">
        <v>70</v>
      </c>
      <c r="F103" s="44" t="s">
        <v>265</v>
      </c>
      <c r="G103" s="44" t="s">
        <v>282</v>
      </c>
      <c r="H103" s="31">
        <v>0.11</v>
      </c>
      <c r="I103" s="20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2" ht="75" hidden="1" x14ac:dyDescent="0.3">
      <c r="A104" s="43" t="s">
        <v>152</v>
      </c>
      <c r="B104" s="60" t="s">
        <v>153</v>
      </c>
      <c r="C104" s="60">
        <v>326</v>
      </c>
      <c r="D104" s="68">
        <v>1</v>
      </c>
      <c r="E104" s="216">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2" s="1" customFormat="1" ht="180" x14ac:dyDescent="0.3">
      <c r="A105" s="43" t="s">
        <v>152</v>
      </c>
      <c r="B105" s="60" t="s">
        <v>153</v>
      </c>
      <c r="C105" s="60">
        <v>326</v>
      </c>
      <c r="D105" s="68">
        <v>17</v>
      </c>
      <c r="E105" s="216"/>
      <c r="F105" s="44" t="s">
        <v>288</v>
      </c>
      <c r="G105" s="44" t="s">
        <v>289</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2" s="1" customFormat="1" ht="180" x14ac:dyDescent="0.3">
      <c r="A106" s="106" t="s">
        <v>152</v>
      </c>
      <c r="B106" s="107" t="s">
        <v>153</v>
      </c>
      <c r="C106" s="107">
        <v>326</v>
      </c>
      <c r="D106" s="179">
        <v>17</v>
      </c>
      <c r="E106" s="178">
        <v>404990020</v>
      </c>
      <c r="F106" s="108" t="s">
        <v>288</v>
      </c>
      <c r="G106" s="180" t="s">
        <v>812</v>
      </c>
      <c r="H106" s="135">
        <v>1</v>
      </c>
      <c r="I106" s="135">
        <v>1</v>
      </c>
      <c r="J106" s="135">
        <v>0.08</v>
      </c>
      <c r="K106" s="107"/>
      <c r="L106" s="135">
        <v>0.08</v>
      </c>
      <c r="M106" s="107"/>
      <c r="N106" s="135">
        <v>0.09</v>
      </c>
      <c r="O106" s="107"/>
      <c r="P106" s="135">
        <v>0.08</v>
      </c>
      <c r="Q106" s="107"/>
      <c r="R106" s="135">
        <v>0.08</v>
      </c>
      <c r="S106" s="107"/>
      <c r="T106" s="135">
        <v>0.09</v>
      </c>
      <c r="U106" s="107"/>
      <c r="V106" s="135">
        <v>0.08</v>
      </c>
      <c r="W106" s="107"/>
      <c r="X106" s="135">
        <v>0.08</v>
      </c>
      <c r="Y106" s="107"/>
      <c r="Z106" s="135">
        <v>0.09</v>
      </c>
      <c r="AA106" s="107"/>
      <c r="AB106" s="135">
        <v>0.08</v>
      </c>
      <c r="AC106" s="107"/>
      <c r="AD106" s="135">
        <v>0.08</v>
      </c>
      <c r="AE106" s="107"/>
      <c r="AF106" s="135">
        <v>0.09</v>
      </c>
      <c r="AG106" s="107"/>
      <c r="AH106" s="109">
        <f t="shared" ref="AH106" si="3">+J106+L106+N106+P106+R106+T106+V106+X106+Z106+AB106+AD106+AF106</f>
        <v>0.99999999999999978</v>
      </c>
      <c r="AI106" s="124">
        <v>44927</v>
      </c>
      <c r="AJ106" s="124">
        <v>45291</v>
      </c>
      <c r="AK106" s="106" t="s">
        <v>749</v>
      </c>
      <c r="AL106" s="108" t="s">
        <v>287</v>
      </c>
      <c r="AM106" s="106" t="s">
        <v>708</v>
      </c>
      <c r="AN106" s="106" t="s">
        <v>708</v>
      </c>
      <c r="AO106" s="106" t="s">
        <v>160</v>
      </c>
      <c r="AP106" s="131" t="s">
        <v>814</v>
      </c>
    </row>
    <row r="107" spans="1:42" s="1" customFormat="1" ht="101.25" hidden="1" customHeight="1" x14ac:dyDescent="0.3">
      <c r="A107" s="43" t="s">
        <v>40</v>
      </c>
      <c r="B107" s="60" t="s">
        <v>290</v>
      </c>
      <c r="C107" s="60">
        <v>550</v>
      </c>
      <c r="D107" s="217">
        <v>1</v>
      </c>
      <c r="E107" s="218">
        <v>241217000</v>
      </c>
      <c r="F107" s="44" t="s">
        <v>291</v>
      </c>
      <c r="G107" s="44" t="s">
        <v>292</v>
      </c>
      <c r="H107" s="63">
        <v>0.15</v>
      </c>
      <c r="I107" s="208">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2"/>
        <v>1</v>
      </c>
      <c r="AI107" s="62">
        <v>44986</v>
      </c>
      <c r="AJ107" s="62">
        <v>45046</v>
      </c>
      <c r="AK107" s="44" t="s">
        <v>293</v>
      </c>
      <c r="AL107" s="44" t="s">
        <v>287</v>
      </c>
      <c r="AM107" s="43" t="s">
        <v>708</v>
      </c>
      <c r="AN107" s="43" t="s">
        <v>708</v>
      </c>
      <c r="AO107" s="43" t="s">
        <v>160</v>
      </c>
    </row>
    <row r="108" spans="1:42" s="1" customFormat="1" ht="102.75" hidden="1" customHeight="1" x14ac:dyDescent="0.3">
      <c r="A108" s="43" t="s">
        <v>40</v>
      </c>
      <c r="B108" s="60" t="s">
        <v>290</v>
      </c>
      <c r="C108" s="60">
        <v>550</v>
      </c>
      <c r="D108" s="217"/>
      <c r="E108" s="218"/>
      <c r="F108" s="44" t="s">
        <v>291</v>
      </c>
      <c r="G108" s="44" t="s">
        <v>750</v>
      </c>
      <c r="H108" s="33">
        <v>0.45</v>
      </c>
      <c r="I108" s="208"/>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2"/>
        <v>1</v>
      </c>
      <c r="AI108" s="64">
        <v>45047</v>
      </c>
      <c r="AJ108" s="64">
        <v>45199</v>
      </c>
      <c r="AK108" s="44" t="s">
        <v>294</v>
      </c>
      <c r="AL108" s="44" t="s">
        <v>287</v>
      </c>
      <c r="AM108" s="43" t="s">
        <v>708</v>
      </c>
      <c r="AN108" s="43" t="s">
        <v>708</v>
      </c>
      <c r="AO108" s="43" t="s">
        <v>160</v>
      </c>
    </row>
    <row r="109" spans="1:42" s="1" customFormat="1" ht="78.75" hidden="1" customHeight="1" x14ac:dyDescent="0.3">
      <c r="A109" s="43" t="s">
        <v>40</v>
      </c>
      <c r="B109" s="60" t="s">
        <v>290</v>
      </c>
      <c r="C109" s="60">
        <v>550</v>
      </c>
      <c r="D109" s="217"/>
      <c r="E109" s="218"/>
      <c r="F109" s="44" t="s">
        <v>291</v>
      </c>
      <c r="G109" s="44" t="s">
        <v>295</v>
      </c>
      <c r="H109" s="33">
        <v>0.2</v>
      </c>
      <c r="I109" s="208"/>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2"/>
        <v>1</v>
      </c>
      <c r="AI109" s="64">
        <v>44986</v>
      </c>
      <c r="AJ109" s="64">
        <v>45290</v>
      </c>
      <c r="AK109" s="70" t="s">
        <v>296</v>
      </c>
      <c r="AL109" s="44" t="s">
        <v>287</v>
      </c>
      <c r="AM109" s="43" t="s">
        <v>708</v>
      </c>
      <c r="AN109" s="43" t="s">
        <v>708</v>
      </c>
      <c r="AO109" s="43" t="s">
        <v>160</v>
      </c>
    </row>
    <row r="110" spans="1:42" s="1" customFormat="1" ht="75" hidden="1" x14ac:dyDescent="0.3">
      <c r="A110" s="43" t="s">
        <v>40</v>
      </c>
      <c r="B110" s="60" t="s">
        <v>290</v>
      </c>
      <c r="C110" s="60">
        <v>550</v>
      </c>
      <c r="D110" s="217"/>
      <c r="E110" s="218"/>
      <c r="F110" s="44" t="s">
        <v>291</v>
      </c>
      <c r="G110" s="44" t="s">
        <v>297</v>
      </c>
      <c r="H110" s="33">
        <v>0.2</v>
      </c>
      <c r="I110" s="208"/>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2"/>
        <v>1</v>
      </c>
      <c r="AI110" s="64">
        <v>45231</v>
      </c>
      <c r="AJ110" s="64">
        <v>45260</v>
      </c>
      <c r="AK110" s="44" t="s">
        <v>298</v>
      </c>
      <c r="AL110" s="44" t="s">
        <v>287</v>
      </c>
      <c r="AM110" s="43" t="s">
        <v>708</v>
      </c>
      <c r="AN110" s="43" t="s">
        <v>708</v>
      </c>
      <c r="AO110" s="43" t="s">
        <v>160</v>
      </c>
    </row>
    <row r="111" spans="1:42" s="1" customFormat="1" ht="156" hidden="1" customHeight="1" x14ac:dyDescent="0.3">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2"/>
        <v>1</v>
      </c>
      <c r="AI111" s="64">
        <v>45017</v>
      </c>
      <c r="AJ111" s="64">
        <v>45260</v>
      </c>
      <c r="AK111" s="44" t="s">
        <v>670</v>
      </c>
      <c r="AL111" s="44" t="s">
        <v>287</v>
      </c>
      <c r="AM111" s="43" t="s">
        <v>708</v>
      </c>
      <c r="AN111" s="43" t="s">
        <v>708</v>
      </c>
      <c r="AO111" s="43" t="s">
        <v>160</v>
      </c>
    </row>
    <row r="112" spans="1:42" s="1" customFormat="1" ht="105.6" hidden="1" x14ac:dyDescent="0.3">
      <c r="A112" s="43" t="s">
        <v>152</v>
      </c>
      <c r="B112" s="60" t="s">
        <v>153</v>
      </c>
      <c r="C112" s="60">
        <v>329</v>
      </c>
      <c r="D112" s="205">
        <v>1</v>
      </c>
      <c r="E112" s="213">
        <v>1231006490</v>
      </c>
      <c r="F112" s="44" t="s">
        <v>301</v>
      </c>
      <c r="G112" s="44" t="s">
        <v>302</v>
      </c>
      <c r="H112" s="63">
        <v>0.3</v>
      </c>
      <c r="I112" s="204">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2" s="1" customFormat="1" ht="105.6" hidden="1" x14ac:dyDescent="0.3">
      <c r="A113" s="43" t="s">
        <v>152</v>
      </c>
      <c r="B113" s="60" t="s">
        <v>153</v>
      </c>
      <c r="C113" s="60">
        <v>329</v>
      </c>
      <c r="D113" s="206"/>
      <c r="E113" s="214"/>
      <c r="F113" s="44" t="s">
        <v>301</v>
      </c>
      <c r="G113" s="71" t="s">
        <v>657</v>
      </c>
      <c r="H113" s="63">
        <v>0.3</v>
      </c>
      <c r="I113" s="204"/>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2"/>
        <v>1</v>
      </c>
      <c r="AI113" s="64">
        <v>44986</v>
      </c>
      <c r="AJ113" s="64">
        <v>45260</v>
      </c>
      <c r="AK113" s="44" t="s">
        <v>303</v>
      </c>
      <c r="AL113" s="44" t="s">
        <v>287</v>
      </c>
      <c r="AM113" s="43" t="s">
        <v>708</v>
      </c>
      <c r="AN113" s="43" t="s">
        <v>708</v>
      </c>
      <c r="AO113" s="43" t="s">
        <v>160</v>
      </c>
    </row>
    <row r="114" spans="1:42" s="1" customFormat="1" ht="120" hidden="1" x14ac:dyDescent="0.3">
      <c r="A114" s="43" t="s">
        <v>152</v>
      </c>
      <c r="B114" s="60" t="s">
        <v>153</v>
      </c>
      <c r="C114" s="60">
        <v>329</v>
      </c>
      <c r="D114" s="207"/>
      <c r="E114" s="215"/>
      <c r="F114" s="44" t="s">
        <v>301</v>
      </c>
      <c r="G114" s="44" t="s">
        <v>304</v>
      </c>
      <c r="H114" s="63">
        <v>0.4</v>
      </c>
      <c r="I114" s="204"/>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2" s="181" customFormat="1" ht="136.19999999999999" x14ac:dyDescent="0.3">
      <c r="A115" s="125" t="s">
        <v>152</v>
      </c>
      <c r="B115" s="111" t="s">
        <v>153</v>
      </c>
      <c r="C115" s="111">
        <v>329</v>
      </c>
      <c r="D115" s="111" t="s">
        <v>70</v>
      </c>
      <c r="E115" s="111" t="s">
        <v>70</v>
      </c>
      <c r="F115" s="180" t="s">
        <v>815</v>
      </c>
      <c r="G115" s="180" t="s">
        <v>307</v>
      </c>
      <c r="H115" s="110">
        <v>0.05</v>
      </c>
      <c r="I115" s="182"/>
      <c r="J115" s="128"/>
      <c r="K115" s="128"/>
      <c r="L115" s="128"/>
      <c r="M115" s="128"/>
      <c r="N115" s="128">
        <v>0.1</v>
      </c>
      <c r="O115" s="128"/>
      <c r="P115" s="128">
        <v>0.1</v>
      </c>
      <c r="Q115" s="128"/>
      <c r="R115" s="128">
        <v>0.1</v>
      </c>
      <c r="S115" s="128"/>
      <c r="T115" s="128">
        <v>0.1</v>
      </c>
      <c r="U115" s="128"/>
      <c r="V115" s="128">
        <v>0.1</v>
      </c>
      <c r="W115" s="128"/>
      <c r="X115" s="128">
        <v>0.1</v>
      </c>
      <c r="Y115" s="128"/>
      <c r="Z115" s="128">
        <v>0.1</v>
      </c>
      <c r="AA115" s="128"/>
      <c r="AB115" s="128">
        <v>0.1</v>
      </c>
      <c r="AC115" s="128"/>
      <c r="AD115" s="128">
        <v>0.2</v>
      </c>
      <c r="AE115" s="128"/>
      <c r="AF115" s="128"/>
      <c r="AG115" s="128"/>
      <c r="AH115" s="130">
        <f t="shared" si="2"/>
        <v>1</v>
      </c>
      <c r="AI115" s="113">
        <v>44986</v>
      </c>
      <c r="AJ115" s="113">
        <v>45260</v>
      </c>
      <c r="AK115" s="180" t="s">
        <v>308</v>
      </c>
      <c r="AL115" s="180" t="s">
        <v>287</v>
      </c>
      <c r="AM115" s="125" t="s">
        <v>708</v>
      </c>
      <c r="AN115" s="125" t="s">
        <v>708</v>
      </c>
      <c r="AO115" s="125" t="s">
        <v>160</v>
      </c>
      <c r="AP115" s="131" t="s">
        <v>816</v>
      </c>
    </row>
    <row r="116" spans="1:42" s="1" customFormat="1" ht="136.19999999999999" hidden="1" x14ac:dyDescent="0.3">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row>
    <row r="117" spans="1:42" s="1" customFormat="1" ht="136.19999999999999" hidden="1" x14ac:dyDescent="0.3">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row>
    <row r="118" spans="1:42" s="1" customFormat="1" ht="136.19999999999999" hidden="1" x14ac:dyDescent="0.3">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row>
    <row r="119" spans="1:42" s="1" customFormat="1" ht="105.6" hidden="1" x14ac:dyDescent="0.3">
      <c r="A119" s="43" t="s">
        <v>152</v>
      </c>
      <c r="B119" s="60" t="s">
        <v>153</v>
      </c>
      <c r="C119" s="60">
        <v>329</v>
      </c>
      <c r="D119" s="209">
        <v>1</v>
      </c>
      <c r="E119" s="60" t="s">
        <v>70</v>
      </c>
      <c r="F119" s="44" t="s">
        <v>301</v>
      </c>
      <c r="G119" s="44" t="s">
        <v>722</v>
      </c>
      <c r="H119" s="63">
        <v>0.6</v>
      </c>
      <c r="I119" s="204">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row>
    <row r="120" spans="1:42" s="1" customFormat="1" ht="105.6" hidden="1" x14ac:dyDescent="0.3">
      <c r="A120" s="43" t="s">
        <v>152</v>
      </c>
      <c r="B120" s="60" t="s">
        <v>153</v>
      </c>
      <c r="C120" s="60">
        <v>329</v>
      </c>
      <c r="D120" s="209"/>
      <c r="E120" s="60" t="s">
        <v>70</v>
      </c>
      <c r="F120" s="44" t="s">
        <v>301</v>
      </c>
      <c r="G120" s="44" t="s">
        <v>317</v>
      </c>
      <c r="H120" s="33">
        <v>0.2</v>
      </c>
      <c r="I120" s="204"/>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row>
    <row r="121" spans="1:42" s="1" customFormat="1" ht="105.6" hidden="1" x14ac:dyDescent="0.3">
      <c r="A121" s="43" t="s">
        <v>152</v>
      </c>
      <c r="B121" s="60" t="s">
        <v>153</v>
      </c>
      <c r="C121" s="60">
        <v>329</v>
      </c>
      <c r="D121" s="209"/>
      <c r="E121" s="60" t="s">
        <v>70</v>
      </c>
      <c r="F121" s="44" t="s">
        <v>301</v>
      </c>
      <c r="G121" s="44" t="s">
        <v>752</v>
      </c>
      <c r="H121" s="33">
        <v>0.2</v>
      </c>
      <c r="I121" s="204"/>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row>
    <row r="122" spans="1:42" s="1" customFormat="1" ht="162.75" hidden="1" customHeight="1" x14ac:dyDescent="0.3">
      <c r="A122" s="43" t="s">
        <v>152</v>
      </c>
      <c r="B122" s="60" t="s">
        <v>153</v>
      </c>
      <c r="C122" s="60">
        <v>329</v>
      </c>
      <c r="D122" s="60" t="s">
        <v>70</v>
      </c>
      <c r="E122" s="60" t="s">
        <v>70</v>
      </c>
      <c r="F122" s="44" t="s">
        <v>320</v>
      </c>
      <c r="G122" s="50" t="s">
        <v>321</v>
      </c>
      <c r="H122" s="33">
        <v>0.1</v>
      </c>
      <c r="I122" s="223">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row>
    <row r="123" spans="1:42" s="1" customFormat="1" ht="118.5" hidden="1" customHeight="1" x14ac:dyDescent="0.3">
      <c r="A123" s="72" t="s">
        <v>152</v>
      </c>
      <c r="B123" s="60" t="s">
        <v>153</v>
      </c>
      <c r="C123" s="60">
        <v>329</v>
      </c>
      <c r="D123" s="60" t="s">
        <v>70</v>
      </c>
      <c r="E123" s="60" t="s">
        <v>70</v>
      </c>
      <c r="F123" s="44" t="s">
        <v>320</v>
      </c>
      <c r="G123" s="50" t="s">
        <v>323</v>
      </c>
      <c r="H123" s="33">
        <v>0.1</v>
      </c>
      <c r="I123" s="224"/>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2" s="1" customFormat="1" ht="99.75" hidden="1" customHeight="1" x14ac:dyDescent="0.3">
      <c r="A124" s="72" t="s">
        <v>152</v>
      </c>
      <c r="B124" s="60" t="s">
        <v>153</v>
      </c>
      <c r="C124" s="60">
        <v>329</v>
      </c>
      <c r="D124" s="60" t="s">
        <v>70</v>
      </c>
      <c r="E124" s="60" t="s">
        <v>70</v>
      </c>
      <c r="F124" s="44" t="s">
        <v>320</v>
      </c>
      <c r="G124" s="50" t="s">
        <v>325</v>
      </c>
      <c r="H124" s="33">
        <v>0.1</v>
      </c>
      <c r="I124" s="224"/>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160</v>
      </c>
    </row>
    <row r="125" spans="1:42" s="1" customFormat="1" ht="87" hidden="1" customHeight="1" x14ac:dyDescent="0.3">
      <c r="A125" s="72" t="s">
        <v>152</v>
      </c>
      <c r="B125" s="60" t="s">
        <v>153</v>
      </c>
      <c r="C125" s="60">
        <v>329</v>
      </c>
      <c r="D125" s="60" t="s">
        <v>70</v>
      </c>
      <c r="E125" s="60" t="s">
        <v>70</v>
      </c>
      <c r="F125" s="44" t="s">
        <v>320</v>
      </c>
      <c r="G125" s="50" t="s">
        <v>327</v>
      </c>
      <c r="H125" s="33">
        <v>0.1</v>
      </c>
      <c r="I125" s="224"/>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160</v>
      </c>
    </row>
    <row r="126" spans="1:42" s="1" customFormat="1" ht="98.25" hidden="1" customHeight="1" x14ac:dyDescent="0.3">
      <c r="A126" s="72" t="s">
        <v>152</v>
      </c>
      <c r="B126" s="60" t="s">
        <v>153</v>
      </c>
      <c r="C126" s="60">
        <v>329</v>
      </c>
      <c r="D126" s="60" t="s">
        <v>70</v>
      </c>
      <c r="E126" s="60" t="s">
        <v>70</v>
      </c>
      <c r="F126" s="44" t="s">
        <v>320</v>
      </c>
      <c r="G126" s="50" t="s">
        <v>329</v>
      </c>
      <c r="H126" s="33">
        <v>0.1</v>
      </c>
      <c r="I126" s="224"/>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row>
    <row r="127" spans="1:42" s="1" customFormat="1" ht="86.25" hidden="1" customHeight="1" x14ac:dyDescent="0.3">
      <c r="A127" s="72" t="s">
        <v>152</v>
      </c>
      <c r="B127" s="60" t="s">
        <v>153</v>
      </c>
      <c r="C127" s="60">
        <v>329</v>
      </c>
      <c r="D127" s="60" t="s">
        <v>70</v>
      </c>
      <c r="E127" s="60" t="s">
        <v>70</v>
      </c>
      <c r="F127" s="44" t="s">
        <v>320</v>
      </c>
      <c r="G127" s="44" t="s">
        <v>331</v>
      </c>
      <c r="H127" s="33">
        <v>0.1</v>
      </c>
      <c r="I127" s="224"/>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row>
    <row r="128" spans="1:42" s="1" customFormat="1" ht="96.75" hidden="1" customHeight="1" x14ac:dyDescent="0.3">
      <c r="A128" s="72" t="s">
        <v>152</v>
      </c>
      <c r="B128" s="60" t="s">
        <v>153</v>
      </c>
      <c r="C128" s="60">
        <v>329</v>
      </c>
      <c r="D128" s="60" t="s">
        <v>70</v>
      </c>
      <c r="E128" s="60" t="s">
        <v>70</v>
      </c>
      <c r="F128" s="44" t="s">
        <v>320</v>
      </c>
      <c r="G128" s="50" t="s">
        <v>333</v>
      </c>
      <c r="H128" s="33">
        <v>0.2</v>
      </c>
      <c r="I128" s="224"/>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row>
    <row r="129" spans="1:41" s="1" customFormat="1" ht="93.75" hidden="1" customHeight="1" x14ac:dyDescent="0.3">
      <c r="A129" s="72" t="s">
        <v>152</v>
      </c>
      <c r="B129" s="60" t="s">
        <v>153</v>
      </c>
      <c r="C129" s="60">
        <v>329</v>
      </c>
      <c r="D129" s="60" t="s">
        <v>70</v>
      </c>
      <c r="E129" s="60" t="s">
        <v>70</v>
      </c>
      <c r="F129" s="44" t="s">
        <v>320</v>
      </c>
      <c r="G129" s="50" t="s">
        <v>335</v>
      </c>
      <c r="H129" s="33">
        <v>0.2</v>
      </c>
      <c r="I129" s="225"/>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s="1" customFormat="1" ht="117" hidden="1" customHeight="1" x14ac:dyDescent="0.3">
      <c r="A130" s="43" t="s">
        <v>40</v>
      </c>
      <c r="B130" s="60" t="s">
        <v>203</v>
      </c>
      <c r="C130" s="60">
        <v>415</v>
      </c>
      <c r="D130" s="60" t="s">
        <v>70</v>
      </c>
      <c r="E130" s="60" t="s">
        <v>70</v>
      </c>
      <c r="F130" s="44" t="s">
        <v>337</v>
      </c>
      <c r="G130" s="44" t="s">
        <v>338</v>
      </c>
      <c r="H130" s="33">
        <v>0.5</v>
      </c>
      <c r="I130" s="204">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row>
    <row r="131" spans="1:41" s="1" customFormat="1" ht="127.5" hidden="1" customHeight="1" x14ac:dyDescent="0.3">
      <c r="A131" s="43" t="s">
        <v>40</v>
      </c>
      <c r="B131" s="60" t="s">
        <v>203</v>
      </c>
      <c r="C131" s="60">
        <v>415</v>
      </c>
      <c r="D131" s="60" t="s">
        <v>70</v>
      </c>
      <c r="E131" s="60" t="s">
        <v>70</v>
      </c>
      <c r="F131" s="44" t="s">
        <v>337</v>
      </c>
      <c r="G131" s="44" t="s">
        <v>340</v>
      </c>
      <c r="H131" s="33">
        <v>0.5</v>
      </c>
      <c r="I131" s="204"/>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row>
    <row r="132" spans="1:41" s="1" customFormat="1" ht="133.5" hidden="1" customHeight="1" x14ac:dyDescent="0.3">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row>
    <row r="133" spans="1:41" s="1" customFormat="1" ht="121.2" hidden="1" x14ac:dyDescent="0.3">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row>
    <row r="134" spans="1:41" s="95" customFormat="1" ht="55.2" hidden="1" x14ac:dyDescent="0.3">
      <c r="A134" s="82" t="s">
        <v>152</v>
      </c>
      <c r="B134" s="75" t="s">
        <v>153</v>
      </c>
      <c r="C134" s="90">
        <v>329</v>
      </c>
      <c r="D134" s="262">
        <v>105</v>
      </c>
      <c r="E134" s="259">
        <v>1092564000</v>
      </c>
      <c r="F134" s="70" t="s">
        <v>404</v>
      </c>
      <c r="G134" s="70" t="s">
        <v>410</v>
      </c>
      <c r="H134" s="92">
        <v>0.25</v>
      </c>
      <c r="I134" s="256">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hidden="1" customHeight="1" x14ac:dyDescent="0.3">
      <c r="A135" s="82" t="s">
        <v>152</v>
      </c>
      <c r="B135" s="75" t="s">
        <v>153</v>
      </c>
      <c r="C135" s="90">
        <v>329</v>
      </c>
      <c r="D135" s="263"/>
      <c r="E135" s="260"/>
      <c r="F135" s="70" t="s">
        <v>404</v>
      </c>
      <c r="G135" s="70" t="s">
        <v>412</v>
      </c>
      <c r="H135" s="92">
        <v>0.1</v>
      </c>
      <c r="I135" s="263"/>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82.8" hidden="1" x14ac:dyDescent="0.3">
      <c r="A136" s="82" t="s">
        <v>152</v>
      </c>
      <c r="B136" s="75" t="s">
        <v>153</v>
      </c>
      <c r="C136" s="90">
        <v>329</v>
      </c>
      <c r="D136" s="263"/>
      <c r="E136" s="260"/>
      <c r="F136" s="70" t="s">
        <v>404</v>
      </c>
      <c r="G136" s="70" t="s">
        <v>415</v>
      </c>
      <c r="H136" s="92">
        <v>0.2</v>
      </c>
      <c r="I136" s="263"/>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4.099999999999994" hidden="1" customHeight="1" x14ac:dyDescent="0.3">
      <c r="A137" s="82" t="s">
        <v>152</v>
      </c>
      <c r="B137" s="75" t="s">
        <v>153</v>
      </c>
      <c r="C137" s="90">
        <v>329</v>
      </c>
      <c r="D137" s="263"/>
      <c r="E137" s="260"/>
      <c r="F137" s="70" t="s">
        <v>404</v>
      </c>
      <c r="G137" s="70" t="s">
        <v>418</v>
      </c>
      <c r="H137" s="92">
        <v>0.15</v>
      </c>
      <c r="I137" s="263"/>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2.8" hidden="1" x14ac:dyDescent="0.3">
      <c r="A138" s="82" t="s">
        <v>152</v>
      </c>
      <c r="B138" s="75" t="s">
        <v>153</v>
      </c>
      <c r="C138" s="90">
        <v>329</v>
      </c>
      <c r="D138" s="263"/>
      <c r="E138" s="260"/>
      <c r="F138" s="70" t="s">
        <v>404</v>
      </c>
      <c r="G138" s="70" t="s">
        <v>407</v>
      </c>
      <c r="H138" s="256">
        <v>0.25</v>
      </c>
      <c r="I138" s="263"/>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403</v>
      </c>
      <c r="AO138" s="94" t="s">
        <v>160</v>
      </c>
    </row>
    <row r="139" spans="1:41" s="95" customFormat="1" ht="82.8" hidden="1" x14ac:dyDescent="0.3">
      <c r="A139" s="82" t="s">
        <v>152</v>
      </c>
      <c r="B139" s="75" t="s">
        <v>153</v>
      </c>
      <c r="C139" s="90">
        <v>329</v>
      </c>
      <c r="D139" s="263"/>
      <c r="E139" s="260"/>
      <c r="F139" s="70" t="s">
        <v>404</v>
      </c>
      <c r="G139" s="70" t="s">
        <v>420</v>
      </c>
      <c r="H139" s="257"/>
      <c r="I139" s="263"/>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55.2" hidden="1" x14ac:dyDescent="0.3">
      <c r="A140" s="82" t="s">
        <v>152</v>
      </c>
      <c r="B140" s="75" t="s">
        <v>153</v>
      </c>
      <c r="C140" s="90">
        <v>329</v>
      </c>
      <c r="D140" s="263"/>
      <c r="E140" s="260"/>
      <c r="F140" s="70" t="s">
        <v>404</v>
      </c>
      <c r="G140" s="70" t="s">
        <v>742</v>
      </c>
      <c r="H140" s="256">
        <v>0.05</v>
      </c>
      <c r="I140" s="263"/>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55.2" hidden="1" x14ac:dyDescent="0.3">
      <c r="A141" s="82" t="s">
        <v>152</v>
      </c>
      <c r="B141" s="75" t="s">
        <v>153</v>
      </c>
      <c r="C141" s="90">
        <v>329</v>
      </c>
      <c r="D141" s="263"/>
      <c r="E141" s="260"/>
      <c r="F141" s="70" t="s">
        <v>404</v>
      </c>
      <c r="G141" s="70" t="s">
        <v>743</v>
      </c>
      <c r="H141" s="258"/>
      <c r="I141" s="263"/>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403</v>
      </c>
      <c r="AO141" s="94" t="s">
        <v>160</v>
      </c>
    </row>
    <row r="142" spans="1:41" s="95" customFormat="1" ht="55.2" hidden="1" x14ac:dyDescent="0.3">
      <c r="A142" s="82" t="s">
        <v>152</v>
      </c>
      <c r="B142" s="75" t="s">
        <v>153</v>
      </c>
      <c r="C142" s="90">
        <v>329</v>
      </c>
      <c r="D142" s="264"/>
      <c r="E142" s="261"/>
      <c r="F142" s="70" t="s">
        <v>404</v>
      </c>
      <c r="G142" s="70" t="s">
        <v>422</v>
      </c>
      <c r="H142" s="257"/>
      <c r="I142" s="264"/>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55.2" hidden="1" x14ac:dyDescent="0.3">
      <c r="A143" s="82" t="s">
        <v>152</v>
      </c>
      <c r="B143" s="75" t="s">
        <v>153</v>
      </c>
      <c r="C143" s="90">
        <v>329</v>
      </c>
      <c r="D143" s="91" t="s">
        <v>70</v>
      </c>
      <c r="E143" s="91" t="s">
        <v>70</v>
      </c>
      <c r="F143" s="70" t="s">
        <v>399</v>
      </c>
      <c r="G143" s="70" t="s">
        <v>400</v>
      </c>
      <c r="H143" s="92">
        <v>0.1</v>
      </c>
      <c r="I143" s="256">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55.2" hidden="1" x14ac:dyDescent="0.3">
      <c r="A144" s="82" t="s">
        <v>152</v>
      </c>
      <c r="B144" s="75" t="s">
        <v>153</v>
      </c>
      <c r="C144" s="90">
        <v>329</v>
      </c>
      <c r="D144" s="91" t="s">
        <v>70</v>
      </c>
      <c r="E144" s="91" t="s">
        <v>70</v>
      </c>
      <c r="F144" s="70" t="s">
        <v>399</v>
      </c>
      <c r="G144" s="99" t="s">
        <v>414</v>
      </c>
      <c r="H144" s="92">
        <v>0.1</v>
      </c>
      <c r="I144" s="263"/>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403</v>
      </c>
      <c r="AO144" s="94" t="s">
        <v>160</v>
      </c>
    </row>
    <row r="145" spans="1:42" s="95" customFormat="1" ht="55.2" hidden="1" x14ac:dyDescent="0.3">
      <c r="A145" s="82" t="s">
        <v>152</v>
      </c>
      <c r="B145" s="75" t="s">
        <v>153</v>
      </c>
      <c r="C145" s="90">
        <v>330</v>
      </c>
      <c r="D145" s="91" t="s">
        <v>70</v>
      </c>
      <c r="E145" s="91" t="s">
        <v>70</v>
      </c>
      <c r="F145" s="70" t="s">
        <v>399</v>
      </c>
      <c r="G145" s="70" t="s">
        <v>417</v>
      </c>
      <c r="H145" s="92">
        <v>0.1</v>
      </c>
      <c r="I145" s="263"/>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403</v>
      </c>
      <c r="AO145" s="94" t="s">
        <v>160</v>
      </c>
    </row>
    <row r="146" spans="1:42" s="95" customFormat="1" ht="55.2" hidden="1" x14ac:dyDescent="0.3">
      <c r="A146" s="82" t="s">
        <v>152</v>
      </c>
      <c r="B146" s="75" t="s">
        <v>153</v>
      </c>
      <c r="C146" s="90">
        <v>329</v>
      </c>
      <c r="D146" s="91" t="s">
        <v>70</v>
      </c>
      <c r="E146" s="91" t="s">
        <v>70</v>
      </c>
      <c r="F146" s="70" t="s">
        <v>399</v>
      </c>
      <c r="G146" s="99" t="s">
        <v>426</v>
      </c>
      <c r="H146" s="92">
        <v>0.1</v>
      </c>
      <c r="I146" s="263"/>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2" s="95" customFormat="1" ht="82.8" hidden="1" x14ac:dyDescent="0.3">
      <c r="A147" s="82" t="s">
        <v>152</v>
      </c>
      <c r="B147" s="75" t="s">
        <v>153</v>
      </c>
      <c r="C147" s="90">
        <v>329</v>
      </c>
      <c r="D147" s="91" t="s">
        <v>70</v>
      </c>
      <c r="E147" s="91" t="s">
        <v>70</v>
      </c>
      <c r="F147" s="70" t="s">
        <v>399</v>
      </c>
      <c r="G147" s="70" t="s">
        <v>744</v>
      </c>
      <c r="H147" s="92">
        <v>0.3</v>
      </c>
      <c r="I147" s="263"/>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403</v>
      </c>
      <c r="AO147" s="94" t="s">
        <v>160</v>
      </c>
    </row>
    <row r="148" spans="1:42" s="95" customFormat="1" ht="55.2" hidden="1" x14ac:dyDescent="0.3">
      <c r="A148" s="82" t="s">
        <v>152</v>
      </c>
      <c r="B148" s="75" t="s">
        <v>153</v>
      </c>
      <c r="C148" s="90">
        <v>329</v>
      </c>
      <c r="D148" s="91" t="s">
        <v>70</v>
      </c>
      <c r="E148" s="91" t="s">
        <v>70</v>
      </c>
      <c r="F148" s="70" t="s">
        <v>399</v>
      </c>
      <c r="G148" s="70" t="s">
        <v>424</v>
      </c>
      <c r="H148" s="92">
        <v>0.3</v>
      </c>
      <c r="I148" s="264"/>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403</v>
      </c>
      <c r="AO148" s="94" t="s">
        <v>160</v>
      </c>
    </row>
    <row r="149" spans="1:42" s="1" customFormat="1" ht="90" hidden="1" x14ac:dyDescent="0.3">
      <c r="A149" s="43" t="s">
        <v>40</v>
      </c>
      <c r="B149" s="60" t="s">
        <v>203</v>
      </c>
      <c r="C149" s="60">
        <v>422</v>
      </c>
      <c r="D149" s="265">
        <v>13778</v>
      </c>
      <c r="E149" s="237">
        <v>1265809000</v>
      </c>
      <c r="F149" s="77" t="s">
        <v>348</v>
      </c>
      <c r="G149" s="50" t="s">
        <v>349</v>
      </c>
      <c r="H149" s="78">
        <v>0.4</v>
      </c>
      <c r="I149" s="239">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2" s="1" customFormat="1" ht="95.25" hidden="1" customHeight="1" x14ac:dyDescent="0.3">
      <c r="A150" s="43" t="s">
        <v>40</v>
      </c>
      <c r="B150" s="60" t="s">
        <v>203</v>
      </c>
      <c r="C150" s="60">
        <v>422</v>
      </c>
      <c r="D150" s="209"/>
      <c r="E150" s="238"/>
      <c r="F150" s="77" t="s">
        <v>348</v>
      </c>
      <c r="G150" s="50" t="s">
        <v>353</v>
      </c>
      <c r="H150" s="78">
        <v>0.4</v>
      </c>
      <c r="I150" s="241"/>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4" si="8">+J150+L150+N150+P150+R150+T150+V150+X150+Z150+AB150+AD150+AF150</f>
        <v>0.99999999999999989</v>
      </c>
      <c r="AI150" s="79">
        <v>44927</v>
      </c>
      <c r="AJ150" s="79">
        <v>45290</v>
      </c>
      <c r="AK150" s="50" t="s">
        <v>354</v>
      </c>
      <c r="AL150" s="50" t="s">
        <v>351</v>
      </c>
      <c r="AM150" s="50" t="s">
        <v>753</v>
      </c>
      <c r="AN150" s="43" t="s">
        <v>754</v>
      </c>
      <c r="AO150" s="43" t="s">
        <v>352</v>
      </c>
    </row>
    <row r="151" spans="1:42" s="1" customFormat="1" ht="60" hidden="1" x14ac:dyDescent="0.3">
      <c r="A151" s="43" t="s">
        <v>40</v>
      </c>
      <c r="B151" s="60" t="s">
        <v>203</v>
      </c>
      <c r="C151" s="60">
        <v>422</v>
      </c>
      <c r="D151" s="209"/>
      <c r="E151" s="238"/>
      <c r="F151" s="77" t="s">
        <v>348</v>
      </c>
      <c r="G151" s="50" t="s">
        <v>355</v>
      </c>
      <c r="H151" s="78">
        <v>0.2</v>
      </c>
      <c r="I151" s="240"/>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2" s="1" customFormat="1" ht="69" hidden="1" customHeight="1" x14ac:dyDescent="0.3">
      <c r="A152" s="43" t="s">
        <v>40</v>
      </c>
      <c r="B152" s="60" t="s">
        <v>203</v>
      </c>
      <c r="C152" s="60">
        <v>423</v>
      </c>
      <c r="D152" s="209">
        <v>1</v>
      </c>
      <c r="E152" s="210">
        <v>603769000</v>
      </c>
      <c r="F152" s="50" t="s">
        <v>357</v>
      </c>
      <c r="G152" s="50" t="s">
        <v>358</v>
      </c>
      <c r="H152" s="63">
        <v>0.1</v>
      </c>
      <c r="I152" s="223">
        <f>+H152+H153+H155+H156+H157+H159+H160+H161</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row>
    <row r="153" spans="1:42" s="1" customFormat="1" ht="95.25" customHeight="1" x14ac:dyDescent="0.3">
      <c r="A153" s="43" t="s">
        <v>40</v>
      </c>
      <c r="B153" s="60" t="s">
        <v>203</v>
      </c>
      <c r="C153" s="60">
        <v>423</v>
      </c>
      <c r="D153" s="209"/>
      <c r="E153" s="211"/>
      <c r="F153" s="50" t="s">
        <v>357</v>
      </c>
      <c r="G153" s="50" t="s">
        <v>361</v>
      </c>
      <c r="H153" s="63">
        <v>0.1</v>
      </c>
      <c r="I153" s="224"/>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8"/>
        <v>1</v>
      </c>
      <c r="AI153" s="79">
        <v>44986</v>
      </c>
      <c r="AJ153" s="79">
        <v>45169</v>
      </c>
      <c r="AK153" s="50" t="s">
        <v>362</v>
      </c>
      <c r="AL153" s="50" t="s">
        <v>351</v>
      </c>
      <c r="AM153" s="50" t="s">
        <v>360</v>
      </c>
      <c r="AN153" s="50" t="s">
        <v>754</v>
      </c>
      <c r="AO153" s="50" t="s">
        <v>352</v>
      </c>
    </row>
    <row r="154" spans="1:42" s="38" customFormat="1" ht="95.25" customHeight="1" x14ac:dyDescent="0.3">
      <c r="A154" s="106" t="s">
        <v>40</v>
      </c>
      <c r="B154" s="107" t="s">
        <v>203</v>
      </c>
      <c r="C154" s="107">
        <v>423</v>
      </c>
      <c r="D154" s="209"/>
      <c r="E154" s="211"/>
      <c r="F154" s="137" t="s">
        <v>357</v>
      </c>
      <c r="G154" s="137" t="s">
        <v>361</v>
      </c>
      <c r="H154" s="135">
        <v>0.1</v>
      </c>
      <c r="I154" s="224"/>
      <c r="J154" s="134"/>
      <c r="K154" s="134"/>
      <c r="L154" s="134"/>
      <c r="M154" s="134"/>
      <c r="N154" s="134"/>
      <c r="O154" s="134"/>
      <c r="P154" s="183">
        <v>0.15</v>
      </c>
      <c r="Q154" s="183"/>
      <c r="R154" s="183">
        <v>0.15</v>
      </c>
      <c r="S154" s="134"/>
      <c r="T154" s="134"/>
      <c r="U154" s="134"/>
      <c r="V154" s="134">
        <v>0.5</v>
      </c>
      <c r="W154" s="134"/>
      <c r="X154" s="134">
        <v>0.2</v>
      </c>
      <c r="Y154" s="134"/>
      <c r="Z154" s="134"/>
      <c r="AA154" s="134"/>
      <c r="AB154" s="134"/>
      <c r="AC154" s="134"/>
      <c r="AD154" s="134"/>
      <c r="AE154" s="134"/>
      <c r="AF154" s="134"/>
      <c r="AG154" s="134"/>
      <c r="AH154" s="109">
        <f t="shared" si="8"/>
        <v>1</v>
      </c>
      <c r="AI154" s="184">
        <v>45017</v>
      </c>
      <c r="AJ154" s="184">
        <v>45169</v>
      </c>
      <c r="AK154" s="137" t="s">
        <v>362</v>
      </c>
      <c r="AL154" s="137" t="s">
        <v>351</v>
      </c>
      <c r="AM154" s="137" t="s">
        <v>360</v>
      </c>
      <c r="AN154" s="137" t="s">
        <v>754</v>
      </c>
      <c r="AO154" s="137" t="s">
        <v>352</v>
      </c>
      <c r="AP154" s="131" t="s">
        <v>819</v>
      </c>
    </row>
    <row r="155" spans="1:42" s="1" customFormat="1" ht="60" hidden="1" x14ac:dyDescent="0.3">
      <c r="A155" s="43" t="s">
        <v>40</v>
      </c>
      <c r="B155" s="60" t="s">
        <v>203</v>
      </c>
      <c r="C155" s="60">
        <v>423</v>
      </c>
      <c r="D155" s="209"/>
      <c r="E155" s="211"/>
      <c r="F155" s="50" t="s">
        <v>357</v>
      </c>
      <c r="G155" s="50" t="s">
        <v>363</v>
      </c>
      <c r="H155" s="63">
        <v>0.2</v>
      </c>
      <c r="I155" s="224"/>
      <c r="J155" s="78"/>
      <c r="K155" s="78"/>
      <c r="L155" s="78"/>
      <c r="M155" s="78"/>
      <c r="N155" s="78"/>
      <c r="O155" s="78"/>
      <c r="P155" s="78">
        <v>0.33</v>
      </c>
      <c r="Q155" s="78"/>
      <c r="R155" s="78"/>
      <c r="S155" s="78"/>
      <c r="T155" s="78"/>
      <c r="U155" s="78"/>
      <c r="V155" s="78"/>
      <c r="W155" s="78"/>
      <c r="X155" s="78">
        <v>0.33</v>
      </c>
      <c r="Y155" s="78"/>
      <c r="Z155" s="78"/>
      <c r="AA155" s="78"/>
      <c r="AB155" s="78"/>
      <c r="AC155" s="78"/>
      <c r="AD155" s="78">
        <v>0.34</v>
      </c>
      <c r="AE155" s="78"/>
      <c r="AF155" s="78"/>
      <c r="AG155" s="78"/>
      <c r="AH155" s="31">
        <f t="shared" si="8"/>
        <v>1</v>
      </c>
      <c r="AI155" s="79">
        <v>45017</v>
      </c>
      <c r="AJ155" s="79">
        <v>45260</v>
      </c>
      <c r="AK155" s="50" t="s">
        <v>364</v>
      </c>
      <c r="AL155" s="50" t="s">
        <v>351</v>
      </c>
      <c r="AM155" s="50" t="s">
        <v>360</v>
      </c>
      <c r="AN155" s="50" t="s">
        <v>754</v>
      </c>
      <c r="AO155" s="50" t="s">
        <v>352</v>
      </c>
    </row>
    <row r="156" spans="1:42" s="1" customFormat="1" ht="60" hidden="1" x14ac:dyDescent="0.3">
      <c r="A156" s="43" t="s">
        <v>40</v>
      </c>
      <c r="B156" s="60" t="s">
        <v>203</v>
      </c>
      <c r="C156" s="60">
        <v>423</v>
      </c>
      <c r="D156" s="209"/>
      <c r="E156" s="211"/>
      <c r="F156" s="50" t="s">
        <v>357</v>
      </c>
      <c r="G156" s="50" t="s">
        <v>365</v>
      </c>
      <c r="H156" s="63">
        <v>0.1</v>
      </c>
      <c r="I156" s="224"/>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8"/>
        <v>1</v>
      </c>
      <c r="AI156" s="79">
        <v>45017</v>
      </c>
      <c r="AJ156" s="79">
        <v>45076</v>
      </c>
      <c r="AK156" s="50" t="s">
        <v>366</v>
      </c>
      <c r="AL156" s="50" t="s">
        <v>351</v>
      </c>
      <c r="AM156" s="50" t="s">
        <v>360</v>
      </c>
      <c r="AN156" s="50" t="s">
        <v>754</v>
      </c>
      <c r="AO156" s="50" t="s">
        <v>352</v>
      </c>
    </row>
    <row r="157" spans="1:42" s="1" customFormat="1" ht="60" x14ac:dyDescent="0.3">
      <c r="A157" s="43" t="s">
        <v>40</v>
      </c>
      <c r="B157" s="60" t="s">
        <v>203</v>
      </c>
      <c r="C157" s="60">
        <v>423</v>
      </c>
      <c r="D157" s="209"/>
      <c r="E157" s="211"/>
      <c r="F157" s="50" t="s">
        <v>357</v>
      </c>
      <c r="G157" s="50" t="s">
        <v>367</v>
      </c>
      <c r="H157" s="63">
        <v>0.1</v>
      </c>
      <c r="I157" s="224"/>
      <c r="J157" s="78"/>
      <c r="K157" s="78"/>
      <c r="L157" s="78"/>
      <c r="M157" s="78"/>
      <c r="N157" s="78">
        <v>0.33</v>
      </c>
      <c r="O157" s="78"/>
      <c r="P157" s="78">
        <v>0.33</v>
      </c>
      <c r="Q157" s="78"/>
      <c r="R157" s="78">
        <v>0.34</v>
      </c>
      <c r="S157" s="78"/>
      <c r="T157" s="78"/>
      <c r="U157" s="78"/>
      <c r="V157" s="78"/>
      <c r="W157" s="78"/>
      <c r="X157" s="78"/>
      <c r="Y157" s="78"/>
      <c r="Z157" s="78"/>
      <c r="AA157" s="78"/>
      <c r="AB157" s="78"/>
      <c r="AC157" s="78"/>
      <c r="AD157" s="78"/>
      <c r="AE157" s="78"/>
      <c r="AF157" s="78"/>
      <c r="AG157" s="78"/>
      <c r="AH157" s="31">
        <f t="shared" si="8"/>
        <v>1</v>
      </c>
      <c r="AI157" s="79">
        <v>44986</v>
      </c>
      <c r="AJ157" s="79">
        <v>45076</v>
      </c>
      <c r="AK157" s="50" t="s">
        <v>368</v>
      </c>
      <c r="AL157" s="50" t="s">
        <v>351</v>
      </c>
      <c r="AM157" s="50" t="s">
        <v>360</v>
      </c>
      <c r="AN157" s="50" t="s">
        <v>754</v>
      </c>
      <c r="AO157" s="50" t="s">
        <v>352</v>
      </c>
    </row>
    <row r="158" spans="1:42" s="38" customFormat="1" ht="153.75" customHeight="1" x14ac:dyDescent="0.3">
      <c r="A158" s="106" t="s">
        <v>40</v>
      </c>
      <c r="B158" s="107" t="s">
        <v>203</v>
      </c>
      <c r="C158" s="107">
        <v>423</v>
      </c>
      <c r="D158" s="209"/>
      <c r="E158" s="211"/>
      <c r="F158" s="137" t="s">
        <v>357</v>
      </c>
      <c r="G158" s="137" t="s">
        <v>367</v>
      </c>
      <c r="H158" s="135">
        <v>0.1</v>
      </c>
      <c r="I158" s="224"/>
      <c r="J158" s="134"/>
      <c r="K158" s="134"/>
      <c r="L158" s="134"/>
      <c r="M158" s="134"/>
      <c r="N158" s="134"/>
      <c r="O158" s="134"/>
      <c r="P158" s="134"/>
      <c r="Q158" s="134"/>
      <c r="R158" s="183">
        <v>0.33</v>
      </c>
      <c r="S158" s="183"/>
      <c r="T158" s="183">
        <v>0.33</v>
      </c>
      <c r="U158" s="183"/>
      <c r="V158" s="183">
        <v>0.34</v>
      </c>
      <c r="W158" s="134"/>
      <c r="X158" s="134"/>
      <c r="Y158" s="134"/>
      <c r="Z158" s="134"/>
      <c r="AA158" s="134"/>
      <c r="AB158" s="134"/>
      <c r="AC158" s="134"/>
      <c r="AD158" s="134"/>
      <c r="AE158" s="134"/>
      <c r="AF158" s="134"/>
      <c r="AG158" s="134"/>
      <c r="AH158" s="109">
        <f t="shared" si="8"/>
        <v>1</v>
      </c>
      <c r="AI158" s="184">
        <v>45047</v>
      </c>
      <c r="AJ158" s="184">
        <v>45137</v>
      </c>
      <c r="AK158" s="137" t="s">
        <v>368</v>
      </c>
      <c r="AL158" s="137" t="s">
        <v>351</v>
      </c>
      <c r="AM158" s="137" t="s">
        <v>360</v>
      </c>
      <c r="AN158" s="137" t="s">
        <v>754</v>
      </c>
      <c r="AO158" s="137" t="s">
        <v>352</v>
      </c>
      <c r="AP158" s="131" t="s">
        <v>818</v>
      </c>
    </row>
    <row r="159" spans="1:42" s="1" customFormat="1" ht="75" hidden="1" x14ac:dyDescent="0.3">
      <c r="A159" s="43" t="s">
        <v>40</v>
      </c>
      <c r="B159" s="60" t="s">
        <v>203</v>
      </c>
      <c r="C159" s="60">
        <v>423</v>
      </c>
      <c r="D159" s="209"/>
      <c r="E159" s="211"/>
      <c r="F159" s="50" t="s">
        <v>357</v>
      </c>
      <c r="G159" s="50" t="s">
        <v>369</v>
      </c>
      <c r="H159" s="63">
        <v>0.1</v>
      </c>
      <c r="I159" s="224"/>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8"/>
        <v>1</v>
      </c>
      <c r="AI159" s="79">
        <v>44986</v>
      </c>
      <c r="AJ159" s="79">
        <v>45291</v>
      </c>
      <c r="AK159" s="50" t="s">
        <v>370</v>
      </c>
      <c r="AL159" s="50" t="s">
        <v>351</v>
      </c>
      <c r="AM159" s="50" t="s">
        <v>360</v>
      </c>
      <c r="AN159" s="50" t="s">
        <v>754</v>
      </c>
      <c r="AO159" s="50" t="s">
        <v>352</v>
      </c>
    </row>
    <row r="160" spans="1:42" s="1" customFormat="1" ht="67.5" hidden="1" customHeight="1" x14ac:dyDescent="0.3">
      <c r="A160" s="43" t="s">
        <v>40</v>
      </c>
      <c r="B160" s="60" t="s">
        <v>203</v>
      </c>
      <c r="C160" s="60">
        <v>423</v>
      </c>
      <c r="D160" s="209"/>
      <c r="E160" s="211"/>
      <c r="F160" s="50" t="s">
        <v>357</v>
      </c>
      <c r="G160" s="50" t="s">
        <v>371</v>
      </c>
      <c r="H160" s="63">
        <v>0.2</v>
      </c>
      <c r="I160" s="224"/>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8"/>
        <v>1</v>
      </c>
      <c r="AI160" s="79">
        <v>45170</v>
      </c>
      <c r="AJ160" s="79">
        <v>45260</v>
      </c>
      <c r="AK160" s="50" t="s">
        <v>372</v>
      </c>
      <c r="AL160" s="50" t="s">
        <v>351</v>
      </c>
      <c r="AM160" s="50" t="s">
        <v>360</v>
      </c>
      <c r="AN160" s="50" t="s">
        <v>754</v>
      </c>
      <c r="AO160" s="50" t="s">
        <v>352</v>
      </c>
    </row>
    <row r="161" spans="1:42" s="1" customFormat="1" ht="58.5" hidden="1" customHeight="1" x14ac:dyDescent="0.3">
      <c r="A161" s="43" t="s">
        <v>40</v>
      </c>
      <c r="B161" s="60" t="s">
        <v>203</v>
      </c>
      <c r="C161" s="60">
        <v>423</v>
      </c>
      <c r="D161" s="209"/>
      <c r="E161" s="212"/>
      <c r="F161" s="50" t="s">
        <v>357</v>
      </c>
      <c r="G161" s="50" t="s">
        <v>755</v>
      </c>
      <c r="H161" s="63">
        <v>0.1</v>
      </c>
      <c r="I161" s="225"/>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8"/>
        <v>1</v>
      </c>
      <c r="AI161" s="79">
        <v>45170</v>
      </c>
      <c r="AJ161" s="79">
        <v>45260</v>
      </c>
      <c r="AK161" s="50" t="s">
        <v>373</v>
      </c>
      <c r="AL161" s="50" t="s">
        <v>351</v>
      </c>
      <c r="AM161" s="50" t="s">
        <v>360</v>
      </c>
      <c r="AN161" s="50" t="s">
        <v>754</v>
      </c>
      <c r="AO161" s="50" t="s">
        <v>352</v>
      </c>
    </row>
    <row r="162" spans="1:42" s="1" customFormat="1" ht="90" hidden="1" x14ac:dyDescent="0.3">
      <c r="A162" s="43" t="s">
        <v>40</v>
      </c>
      <c r="B162" s="60" t="s">
        <v>203</v>
      </c>
      <c r="C162" s="60">
        <v>422</v>
      </c>
      <c r="D162" s="60" t="s">
        <v>70</v>
      </c>
      <c r="E162" s="60" t="s">
        <v>70</v>
      </c>
      <c r="F162" s="50" t="s">
        <v>374</v>
      </c>
      <c r="G162" s="50" t="s">
        <v>375</v>
      </c>
      <c r="H162" s="78">
        <v>0.5</v>
      </c>
      <c r="I162" s="239">
        <f>+H162+H163</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row>
    <row r="163" spans="1:42" s="1" customFormat="1" ht="60" hidden="1" x14ac:dyDescent="0.3">
      <c r="A163" s="43" t="s">
        <v>40</v>
      </c>
      <c r="B163" s="60" t="s">
        <v>203</v>
      </c>
      <c r="C163" s="60">
        <v>422</v>
      </c>
      <c r="D163" s="60" t="s">
        <v>70</v>
      </c>
      <c r="E163" s="60" t="s">
        <v>70</v>
      </c>
      <c r="F163" s="50" t="s">
        <v>374</v>
      </c>
      <c r="G163" s="50" t="s">
        <v>377</v>
      </c>
      <c r="H163" s="78">
        <v>0.5</v>
      </c>
      <c r="I163" s="240"/>
      <c r="J163" s="60"/>
      <c r="K163" s="60"/>
      <c r="L163" s="60"/>
      <c r="M163" s="60"/>
      <c r="N163" s="78">
        <v>0.25</v>
      </c>
      <c r="O163" s="60"/>
      <c r="P163" s="78">
        <v>0.5</v>
      </c>
      <c r="Q163" s="60"/>
      <c r="R163" s="78">
        <v>0.25</v>
      </c>
      <c r="S163" s="60"/>
      <c r="T163" s="60"/>
      <c r="U163" s="60"/>
      <c r="V163" s="60"/>
      <c r="W163" s="60"/>
      <c r="X163" s="60"/>
      <c r="Y163" s="60"/>
      <c r="Z163" s="60"/>
      <c r="AA163" s="60"/>
      <c r="AB163" s="60"/>
      <c r="AC163" s="60"/>
      <c r="AD163" s="60"/>
      <c r="AE163" s="60"/>
      <c r="AF163" s="60"/>
      <c r="AG163" s="60"/>
      <c r="AH163" s="31">
        <f t="shared" si="8"/>
        <v>1</v>
      </c>
      <c r="AI163" s="64">
        <v>44986</v>
      </c>
      <c r="AJ163" s="64">
        <v>45077</v>
      </c>
      <c r="AK163" s="50" t="s">
        <v>378</v>
      </c>
      <c r="AL163" s="50" t="s">
        <v>351</v>
      </c>
      <c r="AM163" s="50" t="s">
        <v>753</v>
      </c>
      <c r="AN163" s="43" t="s">
        <v>754</v>
      </c>
      <c r="AO163" s="50" t="s">
        <v>352</v>
      </c>
    </row>
    <row r="164" spans="1:42" s="1" customFormat="1" ht="81" hidden="1" customHeight="1" x14ac:dyDescent="0.3">
      <c r="A164" s="43" t="s">
        <v>40</v>
      </c>
      <c r="B164" s="60" t="s">
        <v>203</v>
      </c>
      <c r="C164" s="76">
        <v>424</v>
      </c>
      <c r="D164" s="205">
        <v>150</v>
      </c>
      <c r="E164" s="237">
        <v>899791000</v>
      </c>
      <c r="F164" s="77" t="s">
        <v>658</v>
      </c>
      <c r="G164" s="43" t="s">
        <v>379</v>
      </c>
      <c r="H164" s="78">
        <v>0.25</v>
      </c>
      <c r="I164" s="239">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8"/>
        <v>1</v>
      </c>
      <c r="AI164" s="64">
        <v>44958</v>
      </c>
      <c r="AJ164" s="64">
        <v>45260</v>
      </c>
      <c r="AK164" s="50" t="s">
        <v>771</v>
      </c>
      <c r="AL164" s="50" t="s">
        <v>381</v>
      </c>
      <c r="AM164" s="50" t="s">
        <v>382</v>
      </c>
      <c r="AN164" s="43" t="s">
        <v>713</v>
      </c>
      <c r="AO164" s="43" t="s">
        <v>160</v>
      </c>
    </row>
    <row r="165" spans="1:42" s="1" customFormat="1" ht="82.5" hidden="1" customHeight="1" x14ac:dyDescent="0.3">
      <c r="A165" s="43" t="s">
        <v>40</v>
      </c>
      <c r="B165" s="60" t="s">
        <v>203</v>
      </c>
      <c r="C165" s="76">
        <v>424</v>
      </c>
      <c r="D165" s="206"/>
      <c r="E165" s="265"/>
      <c r="F165" s="77" t="s">
        <v>658</v>
      </c>
      <c r="G165" s="43" t="s">
        <v>383</v>
      </c>
      <c r="H165" s="78">
        <v>0.25</v>
      </c>
      <c r="I165" s="241"/>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8"/>
        <v>0.99999999999999989</v>
      </c>
      <c r="AI165" s="64">
        <v>44986</v>
      </c>
      <c r="AJ165" s="64">
        <v>45291</v>
      </c>
      <c r="AK165" s="50" t="s">
        <v>384</v>
      </c>
      <c r="AL165" s="50" t="s">
        <v>381</v>
      </c>
      <c r="AM165" s="50" t="s">
        <v>382</v>
      </c>
      <c r="AN165" s="43" t="s">
        <v>713</v>
      </c>
      <c r="AO165" s="43" t="s">
        <v>160</v>
      </c>
    </row>
    <row r="166" spans="1:42" s="1" customFormat="1" ht="85.5" hidden="1" customHeight="1" x14ac:dyDescent="0.3">
      <c r="A166" s="43" t="s">
        <v>40</v>
      </c>
      <c r="B166" s="60" t="s">
        <v>203</v>
      </c>
      <c r="C166" s="76">
        <v>424</v>
      </c>
      <c r="D166" s="206"/>
      <c r="E166" s="265"/>
      <c r="F166" s="77" t="s">
        <v>658</v>
      </c>
      <c r="G166" s="50" t="s">
        <v>385</v>
      </c>
      <c r="H166" s="78">
        <v>0.1</v>
      </c>
      <c r="I166" s="241"/>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8"/>
        <v>0.99999999999999989</v>
      </c>
      <c r="AI166" s="162">
        <v>45017</v>
      </c>
      <c r="AJ166" s="162">
        <v>45291</v>
      </c>
      <c r="AK166" s="50" t="s">
        <v>386</v>
      </c>
      <c r="AL166" s="50" t="s">
        <v>381</v>
      </c>
      <c r="AM166" s="50" t="s">
        <v>382</v>
      </c>
      <c r="AN166" s="43" t="s">
        <v>713</v>
      </c>
      <c r="AO166" s="43" t="s">
        <v>160</v>
      </c>
    </row>
    <row r="167" spans="1:42" s="1" customFormat="1" ht="114.75" hidden="1" customHeight="1" x14ac:dyDescent="0.3">
      <c r="A167" s="43" t="s">
        <v>40</v>
      </c>
      <c r="B167" s="60" t="s">
        <v>203</v>
      </c>
      <c r="C167" s="76">
        <v>424</v>
      </c>
      <c r="D167" s="206"/>
      <c r="E167" s="265"/>
      <c r="F167" s="77" t="s">
        <v>658</v>
      </c>
      <c r="G167" s="50" t="s">
        <v>387</v>
      </c>
      <c r="H167" s="78">
        <v>0.3</v>
      </c>
      <c r="I167" s="241"/>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8"/>
        <v>0.99999999999999978</v>
      </c>
      <c r="AI167" s="64">
        <v>44958</v>
      </c>
      <c r="AJ167" s="64">
        <v>45291</v>
      </c>
      <c r="AK167" s="50" t="s">
        <v>777</v>
      </c>
      <c r="AL167" s="50" t="s">
        <v>381</v>
      </c>
      <c r="AM167" s="50" t="s">
        <v>382</v>
      </c>
      <c r="AN167" s="43" t="s">
        <v>713</v>
      </c>
      <c r="AO167" s="43" t="s">
        <v>160</v>
      </c>
    </row>
    <row r="168" spans="1:42" s="1" customFormat="1" ht="73.5" hidden="1" customHeight="1" x14ac:dyDescent="0.3">
      <c r="A168" s="43" t="s">
        <v>40</v>
      </c>
      <c r="B168" s="60" t="s">
        <v>203</v>
      </c>
      <c r="C168" s="76">
        <v>424</v>
      </c>
      <c r="D168" s="207"/>
      <c r="E168" s="265"/>
      <c r="F168" s="77" t="s">
        <v>658</v>
      </c>
      <c r="G168" s="50" t="s">
        <v>389</v>
      </c>
      <c r="H168" s="78">
        <v>0.1</v>
      </c>
      <c r="I168" s="240"/>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8"/>
        <v>1</v>
      </c>
      <c r="AI168" s="64">
        <v>45108</v>
      </c>
      <c r="AJ168" s="64">
        <v>45260</v>
      </c>
      <c r="AK168" s="50" t="s">
        <v>780</v>
      </c>
      <c r="AL168" s="50" t="s">
        <v>381</v>
      </c>
      <c r="AM168" s="50" t="s">
        <v>382</v>
      </c>
      <c r="AN168" s="43" t="s">
        <v>713</v>
      </c>
      <c r="AO168" s="43" t="s">
        <v>160</v>
      </c>
    </row>
    <row r="169" spans="1:42" s="1" customFormat="1" ht="60" hidden="1" x14ac:dyDescent="0.3">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8"/>
        <v>1</v>
      </c>
      <c r="AI169" s="64">
        <v>45017</v>
      </c>
      <c r="AJ169" s="64">
        <v>45291</v>
      </c>
      <c r="AK169" s="43" t="s">
        <v>629</v>
      </c>
      <c r="AL169" s="43" t="s">
        <v>287</v>
      </c>
      <c r="AM169" s="43" t="s">
        <v>708</v>
      </c>
      <c r="AN169" s="43" t="s">
        <v>708</v>
      </c>
      <c r="AO169" s="43" t="s">
        <v>160</v>
      </c>
    </row>
    <row r="170" spans="1:42" s="1" customFormat="1" ht="61.5" hidden="1" customHeight="1" x14ac:dyDescent="0.3">
      <c r="A170" s="43" t="s">
        <v>40</v>
      </c>
      <c r="B170" s="60" t="s">
        <v>203</v>
      </c>
      <c r="C170" s="76">
        <v>424</v>
      </c>
      <c r="D170" s="81" t="s">
        <v>70</v>
      </c>
      <c r="E170" s="81" t="s">
        <v>70</v>
      </c>
      <c r="F170" s="50" t="s">
        <v>391</v>
      </c>
      <c r="G170" s="50" t="s">
        <v>392</v>
      </c>
      <c r="H170" s="63">
        <v>0.25</v>
      </c>
      <c r="I170" s="219">
        <f>+H170+H173+H175+H176</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8"/>
        <v>1</v>
      </c>
      <c r="AI170" s="64">
        <v>44986</v>
      </c>
      <c r="AJ170" s="64">
        <v>45015</v>
      </c>
      <c r="AK170" s="43" t="s">
        <v>393</v>
      </c>
      <c r="AL170" s="50" t="s">
        <v>381</v>
      </c>
      <c r="AM170" s="50" t="s">
        <v>382</v>
      </c>
      <c r="AN170" s="43" t="s">
        <v>713</v>
      </c>
      <c r="AO170" s="43" t="s">
        <v>160</v>
      </c>
    </row>
    <row r="171" spans="1:42" s="1" customFormat="1" ht="129" customHeight="1" x14ac:dyDescent="0.3">
      <c r="A171" s="43" t="s">
        <v>152</v>
      </c>
      <c r="B171" s="187" t="s">
        <v>153</v>
      </c>
      <c r="C171" s="187">
        <v>329</v>
      </c>
      <c r="D171" s="187" t="s">
        <v>70</v>
      </c>
      <c r="E171" s="187" t="s">
        <v>70</v>
      </c>
      <c r="F171" s="44" t="s">
        <v>311</v>
      </c>
      <c r="G171" s="44" t="s">
        <v>833</v>
      </c>
      <c r="H171" s="188">
        <v>0.05</v>
      </c>
      <c r="I171" s="220"/>
      <c r="J171" s="189"/>
      <c r="K171" s="189"/>
      <c r="L171" s="189"/>
      <c r="M171" s="189"/>
      <c r="N171" s="189"/>
      <c r="O171" s="189"/>
      <c r="P171" s="189"/>
      <c r="Q171" s="189"/>
      <c r="R171" s="189"/>
      <c r="S171" s="189"/>
      <c r="T171" s="189">
        <v>0.5</v>
      </c>
      <c r="U171" s="189"/>
      <c r="V171" s="189">
        <v>0.5</v>
      </c>
      <c r="W171" s="189"/>
      <c r="X171" s="189"/>
      <c r="Y171" s="189"/>
      <c r="Z171" s="189"/>
      <c r="AA171" s="187"/>
      <c r="AB171" s="187"/>
      <c r="AC171" s="187"/>
      <c r="AD171" s="187"/>
      <c r="AE171" s="187"/>
      <c r="AF171" s="187"/>
      <c r="AG171" s="187"/>
      <c r="AH171" s="31">
        <f t="shared" si="8"/>
        <v>1</v>
      </c>
      <c r="AI171" s="64">
        <v>45078</v>
      </c>
      <c r="AJ171" s="64">
        <v>45138</v>
      </c>
      <c r="AK171" s="44" t="s">
        <v>313</v>
      </c>
      <c r="AL171" s="44" t="s">
        <v>287</v>
      </c>
      <c r="AM171" s="43" t="s">
        <v>708</v>
      </c>
      <c r="AN171" s="43" t="s">
        <v>708</v>
      </c>
      <c r="AO171" s="43" t="s">
        <v>160</v>
      </c>
    </row>
    <row r="172" spans="1:42" s="38" customFormat="1" ht="300" x14ac:dyDescent="0.3">
      <c r="A172" s="106" t="s">
        <v>152</v>
      </c>
      <c r="B172" s="107" t="s">
        <v>153</v>
      </c>
      <c r="C172" s="107">
        <v>329</v>
      </c>
      <c r="D172" s="107" t="s">
        <v>70</v>
      </c>
      <c r="E172" s="107" t="s">
        <v>70</v>
      </c>
      <c r="F172" s="108" t="s">
        <v>311</v>
      </c>
      <c r="G172" s="180" t="s">
        <v>832</v>
      </c>
      <c r="H172" s="135">
        <v>0.05</v>
      </c>
      <c r="I172" s="220"/>
      <c r="J172" s="154"/>
      <c r="K172" s="154"/>
      <c r="L172" s="154"/>
      <c r="M172" s="154"/>
      <c r="N172" s="154"/>
      <c r="O172" s="154"/>
      <c r="P172" s="154"/>
      <c r="Q172" s="154"/>
      <c r="R172" s="154"/>
      <c r="S172" s="154"/>
      <c r="T172" s="154">
        <v>0.5</v>
      </c>
      <c r="U172" s="154"/>
      <c r="V172" s="154">
        <v>0.5</v>
      </c>
      <c r="W172" s="154"/>
      <c r="X172" s="154"/>
      <c r="Y172" s="154"/>
      <c r="Z172" s="154"/>
      <c r="AA172" s="107"/>
      <c r="AB172" s="107"/>
      <c r="AC172" s="107"/>
      <c r="AD172" s="107"/>
      <c r="AE172" s="107"/>
      <c r="AF172" s="107"/>
      <c r="AG172" s="107"/>
      <c r="AH172" s="109">
        <f t="shared" si="8"/>
        <v>1</v>
      </c>
      <c r="AI172" s="112">
        <v>45078</v>
      </c>
      <c r="AJ172" s="112">
        <v>45138</v>
      </c>
      <c r="AK172" s="108" t="s">
        <v>313</v>
      </c>
      <c r="AL172" s="108" t="s">
        <v>287</v>
      </c>
      <c r="AM172" s="106" t="s">
        <v>708</v>
      </c>
      <c r="AN172" s="106" t="s">
        <v>708</v>
      </c>
      <c r="AO172" s="106" t="s">
        <v>160</v>
      </c>
      <c r="AP172" s="131" t="s">
        <v>834</v>
      </c>
    </row>
    <row r="173" spans="1:42" s="1" customFormat="1" ht="58.5" customHeight="1" x14ac:dyDescent="0.3">
      <c r="A173" s="43" t="s">
        <v>40</v>
      </c>
      <c r="B173" s="60" t="s">
        <v>203</v>
      </c>
      <c r="C173" s="76">
        <v>424</v>
      </c>
      <c r="D173" s="81" t="s">
        <v>70</v>
      </c>
      <c r="E173" s="81" t="s">
        <v>70</v>
      </c>
      <c r="F173" s="50" t="s">
        <v>391</v>
      </c>
      <c r="G173" s="50" t="s">
        <v>394</v>
      </c>
      <c r="H173" s="63">
        <v>0.25</v>
      </c>
      <c r="I173" s="220"/>
      <c r="J173" s="60"/>
      <c r="K173" s="60"/>
      <c r="L173" s="60"/>
      <c r="M173" s="60"/>
      <c r="N173" s="60"/>
      <c r="O173" s="60"/>
      <c r="P173" s="164">
        <v>0.2</v>
      </c>
      <c r="Q173" s="159"/>
      <c r="R173" s="164">
        <v>0.2</v>
      </c>
      <c r="S173" s="159"/>
      <c r="T173" s="164">
        <v>0.2</v>
      </c>
      <c r="U173" s="159"/>
      <c r="V173" s="164">
        <v>0.2</v>
      </c>
      <c r="W173" s="159"/>
      <c r="X173" s="164">
        <v>0.2</v>
      </c>
      <c r="Y173" s="159"/>
      <c r="Z173" s="164"/>
      <c r="AA173" s="159"/>
      <c r="AB173" s="159"/>
      <c r="AC173" s="159"/>
      <c r="AD173" s="159"/>
      <c r="AE173" s="159"/>
      <c r="AF173" s="159"/>
      <c r="AG173" s="159"/>
      <c r="AH173" s="161">
        <v>1</v>
      </c>
      <c r="AI173" s="162">
        <v>45017</v>
      </c>
      <c r="AJ173" s="162">
        <v>45168</v>
      </c>
      <c r="AK173" s="43" t="s">
        <v>393</v>
      </c>
      <c r="AL173" s="50" t="s">
        <v>381</v>
      </c>
      <c r="AM173" s="50" t="s">
        <v>382</v>
      </c>
      <c r="AN173" s="43" t="s">
        <v>713</v>
      </c>
      <c r="AO173" s="43" t="s">
        <v>160</v>
      </c>
    </row>
    <row r="174" spans="1:42" ht="107.25" customHeight="1" x14ac:dyDescent="0.3">
      <c r="A174" s="106" t="s">
        <v>40</v>
      </c>
      <c r="B174" s="107" t="s">
        <v>203</v>
      </c>
      <c r="C174" s="132">
        <v>424</v>
      </c>
      <c r="D174" s="140" t="s">
        <v>70</v>
      </c>
      <c r="E174" s="140" t="s">
        <v>70</v>
      </c>
      <c r="F174" s="137" t="s">
        <v>391</v>
      </c>
      <c r="G174" s="137" t="s">
        <v>394</v>
      </c>
      <c r="H174" s="135">
        <v>0.25</v>
      </c>
      <c r="I174" s="220"/>
      <c r="J174" s="107"/>
      <c r="K174" s="107"/>
      <c r="L174" s="107"/>
      <c r="M174" s="107"/>
      <c r="N174" s="107"/>
      <c r="O174" s="107"/>
      <c r="P174" s="110">
        <v>0.1</v>
      </c>
      <c r="Q174" s="111"/>
      <c r="R174" s="110">
        <v>0.2</v>
      </c>
      <c r="S174" s="111"/>
      <c r="T174" s="110">
        <v>0.2</v>
      </c>
      <c r="U174" s="111"/>
      <c r="V174" s="110">
        <v>0.25</v>
      </c>
      <c r="W174" s="111"/>
      <c r="X174" s="110">
        <v>0.25</v>
      </c>
      <c r="Y174" s="107"/>
      <c r="Z174" s="135"/>
      <c r="AA174" s="107"/>
      <c r="AB174" s="107"/>
      <c r="AC174" s="107"/>
      <c r="AD174" s="107"/>
      <c r="AE174" s="107"/>
      <c r="AF174" s="107"/>
      <c r="AG174" s="107"/>
      <c r="AH174" s="109">
        <v>1</v>
      </c>
      <c r="AI174" s="112">
        <v>45017</v>
      </c>
      <c r="AJ174" s="112">
        <v>45168</v>
      </c>
      <c r="AK174" s="106" t="s">
        <v>393</v>
      </c>
      <c r="AL174" s="137" t="s">
        <v>381</v>
      </c>
      <c r="AM174" s="137" t="s">
        <v>382</v>
      </c>
      <c r="AN174" s="106" t="s">
        <v>713</v>
      </c>
      <c r="AO174" s="106" t="s">
        <v>160</v>
      </c>
      <c r="AP174" s="144" t="s">
        <v>817</v>
      </c>
    </row>
    <row r="175" spans="1:42" s="1" customFormat="1" ht="56.25" hidden="1" customHeight="1" x14ac:dyDescent="0.3">
      <c r="A175" s="43" t="s">
        <v>40</v>
      </c>
      <c r="B175" s="60" t="s">
        <v>203</v>
      </c>
      <c r="C175" s="76">
        <v>424</v>
      </c>
      <c r="D175" s="81" t="s">
        <v>70</v>
      </c>
      <c r="E175" s="81" t="s">
        <v>70</v>
      </c>
      <c r="F175" s="50" t="s">
        <v>391</v>
      </c>
      <c r="G175" s="50" t="s">
        <v>395</v>
      </c>
      <c r="H175" s="63">
        <v>0.25</v>
      </c>
      <c r="I175" s="220"/>
      <c r="J175" s="60"/>
      <c r="K175" s="60"/>
      <c r="L175" s="63">
        <v>1</v>
      </c>
      <c r="M175" s="60"/>
      <c r="N175" s="60"/>
      <c r="O175" s="60"/>
      <c r="P175" s="60"/>
      <c r="Q175" s="60"/>
      <c r="R175" s="60"/>
      <c r="S175" s="60"/>
      <c r="T175" s="60"/>
      <c r="U175" s="60"/>
      <c r="V175" s="60"/>
      <c r="W175" s="60"/>
      <c r="X175" s="60"/>
      <c r="Y175" s="60"/>
      <c r="Z175" s="60"/>
      <c r="AA175" s="60"/>
      <c r="AB175" s="60"/>
      <c r="AC175" s="60"/>
      <c r="AD175" s="60"/>
      <c r="AE175" s="60"/>
      <c r="AF175" s="60"/>
      <c r="AG175" s="60"/>
      <c r="AH175" s="31">
        <f t="shared" si="8"/>
        <v>1</v>
      </c>
      <c r="AI175" s="64">
        <v>44958</v>
      </c>
      <c r="AJ175" s="64">
        <v>44985</v>
      </c>
      <c r="AK175" s="43" t="s">
        <v>396</v>
      </c>
      <c r="AL175" s="50" t="s">
        <v>381</v>
      </c>
      <c r="AM175" s="50" t="s">
        <v>382</v>
      </c>
      <c r="AN175" s="43" t="s">
        <v>713</v>
      </c>
      <c r="AO175" s="43" t="s">
        <v>160</v>
      </c>
    </row>
    <row r="176" spans="1:42" s="1" customFormat="1" ht="70.5" hidden="1" customHeight="1" x14ac:dyDescent="0.3">
      <c r="A176" s="43" t="s">
        <v>40</v>
      </c>
      <c r="B176" s="60" t="s">
        <v>203</v>
      </c>
      <c r="C176" s="76">
        <v>424</v>
      </c>
      <c r="D176" s="81" t="s">
        <v>70</v>
      </c>
      <c r="E176" s="81" t="s">
        <v>70</v>
      </c>
      <c r="F176" s="50" t="s">
        <v>391</v>
      </c>
      <c r="G176" s="50" t="s">
        <v>397</v>
      </c>
      <c r="H176" s="63">
        <v>0.25</v>
      </c>
      <c r="I176" s="221"/>
      <c r="J176" s="169">
        <v>0.16</v>
      </c>
      <c r="K176" s="170"/>
      <c r="L176" s="169">
        <v>0.16</v>
      </c>
      <c r="M176" s="170"/>
      <c r="N176" s="169">
        <v>0.16</v>
      </c>
      <c r="O176" s="170"/>
      <c r="P176" s="169">
        <v>0.16</v>
      </c>
      <c r="Q176" s="170"/>
      <c r="R176" s="169">
        <v>0.16</v>
      </c>
      <c r="S176" s="170"/>
      <c r="T176" s="169">
        <v>0.2</v>
      </c>
      <c r="U176" s="170"/>
      <c r="V176" s="170"/>
      <c r="W176" s="170"/>
      <c r="X176" s="170"/>
      <c r="Y176" s="170"/>
      <c r="Z176" s="170"/>
      <c r="AA176" s="170"/>
      <c r="AB176" s="170"/>
      <c r="AC176" s="170"/>
      <c r="AD176" s="170"/>
      <c r="AE176" s="170"/>
      <c r="AF176" s="170"/>
      <c r="AG176" s="170"/>
      <c r="AH176" s="171">
        <v>1</v>
      </c>
      <c r="AI176" s="172">
        <v>44927</v>
      </c>
      <c r="AJ176" s="172">
        <v>45107</v>
      </c>
      <c r="AK176" s="50" t="s">
        <v>398</v>
      </c>
      <c r="AL176" s="50" t="s">
        <v>381</v>
      </c>
      <c r="AM176" s="50" t="s">
        <v>382</v>
      </c>
      <c r="AN176" s="43" t="s">
        <v>713</v>
      </c>
      <c r="AO176" s="43" t="s">
        <v>160</v>
      </c>
    </row>
    <row r="177" spans="1:41" s="1" customFormat="1" ht="60" hidden="1" x14ac:dyDescent="0.3">
      <c r="A177" s="43" t="s">
        <v>40</v>
      </c>
      <c r="B177" s="60" t="s">
        <v>203</v>
      </c>
      <c r="C177" s="60">
        <v>424</v>
      </c>
      <c r="D177" s="205">
        <v>224</v>
      </c>
      <c r="E177" s="237">
        <v>2563267000</v>
      </c>
      <c r="F177" s="43" t="s">
        <v>659</v>
      </c>
      <c r="G177" s="44" t="s">
        <v>427</v>
      </c>
      <c r="H177" s="31">
        <v>0.2</v>
      </c>
      <c r="I177" s="201">
        <f>+H177+H178+H179+H180+H181+H182</f>
        <v>1</v>
      </c>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ref="AH177" si="9">+J177+L177+N177+P177+R177+T177+V177+X177+Z177+AB177+AD177+AF177</f>
        <v>1</v>
      </c>
      <c r="AI177" s="168">
        <v>44986</v>
      </c>
      <c r="AJ177" s="168">
        <v>45230</v>
      </c>
      <c r="AK177" s="44" t="s">
        <v>428</v>
      </c>
      <c r="AL177" s="43" t="s">
        <v>429</v>
      </c>
      <c r="AM177" s="43" t="s">
        <v>612</v>
      </c>
      <c r="AN177" s="44" t="s">
        <v>711</v>
      </c>
      <c r="AO177" s="43" t="s">
        <v>430</v>
      </c>
    </row>
    <row r="178" spans="1:41" s="1" customFormat="1" ht="60" hidden="1" x14ac:dyDescent="0.3">
      <c r="A178" s="43" t="s">
        <v>40</v>
      </c>
      <c r="B178" s="60" t="s">
        <v>203</v>
      </c>
      <c r="C178" s="60">
        <v>424</v>
      </c>
      <c r="D178" s="206"/>
      <c r="E178" s="238"/>
      <c r="F178" s="43" t="s">
        <v>660</v>
      </c>
      <c r="G178" s="44" t="s">
        <v>431</v>
      </c>
      <c r="H178" s="31">
        <v>0.05</v>
      </c>
      <c r="I178" s="202"/>
      <c r="J178" s="31"/>
      <c r="K178" s="31"/>
      <c r="L178" s="31"/>
      <c r="M178" s="31"/>
      <c r="N178" s="161">
        <v>0.12</v>
      </c>
      <c r="O178" s="161"/>
      <c r="P178" s="161">
        <v>0.12</v>
      </c>
      <c r="Q178" s="161"/>
      <c r="R178" s="161">
        <v>0.12</v>
      </c>
      <c r="S178" s="161"/>
      <c r="T178" s="161">
        <v>0.12</v>
      </c>
      <c r="U178" s="161"/>
      <c r="V178" s="161">
        <v>0.13</v>
      </c>
      <c r="W178" s="161"/>
      <c r="X178" s="161">
        <v>0.13</v>
      </c>
      <c r="Y178" s="161"/>
      <c r="Z178" s="161">
        <v>0.13</v>
      </c>
      <c r="AA178" s="161"/>
      <c r="AB178" s="161">
        <v>0.13</v>
      </c>
      <c r="AC178" s="161"/>
      <c r="AD178" s="161"/>
      <c r="AE178" s="161"/>
      <c r="AF178" s="161"/>
      <c r="AG178" s="161"/>
      <c r="AH178" s="161">
        <f t="shared" si="8"/>
        <v>1</v>
      </c>
      <c r="AI178" s="168">
        <v>44986</v>
      </c>
      <c r="AJ178" s="168">
        <v>45230</v>
      </c>
      <c r="AK178" s="44" t="s">
        <v>432</v>
      </c>
      <c r="AL178" s="43" t="s">
        <v>429</v>
      </c>
      <c r="AM178" s="43" t="s">
        <v>612</v>
      </c>
      <c r="AN178" s="44" t="s">
        <v>711</v>
      </c>
      <c r="AO178" s="43" t="s">
        <v>430</v>
      </c>
    </row>
    <row r="179" spans="1:41" s="1" customFormat="1" ht="135" hidden="1" x14ac:dyDescent="0.3">
      <c r="A179" s="43" t="s">
        <v>40</v>
      </c>
      <c r="B179" s="60" t="s">
        <v>203</v>
      </c>
      <c r="C179" s="60">
        <v>424</v>
      </c>
      <c r="D179" s="206"/>
      <c r="E179" s="238"/>
      <c r="F179" s="43" t="s">
        <v>659</v>
      </c>
      <c r="G179" s="44" t="s">
        <v>433</v>
      </c>
      <c r="H179" s="31">
        <v>0.25</v>
      </c>
      <c r="I179" s="202"/>
      <c r="J179" s="31"/>
      <c r="K179" s="31"/>
      <c r="L179" s="31"/>
      <c r="M179" s="31"/>
      <c r="N179" s="161">
        <v>0.12</v>
      </c>
      <c r="O179" s="161"/>
      <c r="P179" s="161">
        <v>0.12</v>
      </c>
      <c r="Q179" s="161"/>
      <c r="R179" s="161">
        <v>0.12</v>
      </c>
      <c r="S179" s="161"/>
      <c r="T179" s="161">
        <v>0.12</v>
      </c>
      <c r="U179" s="161"/>
      <c r="V179" s="161">
        <v>0.13</v>
      </c>
      <c r="W179" s="161"/>
      <c r="X179" s="161">
        <v>0.13</v>
      </c>
      <c r="Y179" s="161"/>
      <c r="Z179" s="161">
        <v>0.13</v>
      </c>
      <c r="AA179" s="161"/>
      <c r="AB179" s="161">
        <v>0.13</v>
      </c>
      <c r="AC179" s="161"/>
      <c r="AD179" s="161"/>
      <c r="AE179" s="161"/>
      <c r="AF179" s="161"/>
      <c r="AG179" s="161"/>
      <c r="AH179" s="161">
        <f t="shared" si="8"/>
        <v>1</v>
      </c>
      <c r="AI179" s="168">
        <v>44986</v>
      </c>
      <c r="AJ179" s="168">
        <v>45230</v>
      </c>
      <c r="AK179" s="44" t="s">
        <v>434</v>
      </c>
      <c r="AL179" s="43" t="s">
        <v>429</v>
      </c>
      <c r="AM179" s="43" t="s">
        <v>612</v>
      </c>
      <c r="AN179" s="44" t="s">
        <v>711</v>
      </c>
      <c r="AO179" s="43" t="s">
        <v>430</v>
      </c>
    </row>
    <row r="180" spans="1:41" s="1" customFormat="1" ht="117.75" hidden="1" customHeight="1" x14ac:dyDescent="0.3">
      <c r="A180" s="43" t="s">
        <v>40</v>
      </c>
      <c r="B180" s="60" t="s">
        <v>203</v>
      </c>
      <c r="C180" s="60">
        <v>424</v>
      </c>
      <c r="D180" s="206"/>
      <c r="E180" s="238"/>
      <c r="F180" s="43" t="s">
        <v>659</v>
      </c>
      <c r="G180" s="44" t="s">
        <v>435</v>
      </c>
      <c r="H180" s="31">
        <v>0.25</v>
      </c>
      <c r="I180" s="202"/>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8"/>
        <v>1</v>
      </c>
      <c r="AI180" s="168">
        <v>44986</v>
      </c>
      <c r="AJ180" s="168">
        <v>45230</v>
      </c>
      <c r="AK180" s="44" t="s">
        <v>436</v>
      </c>
      <c r="AL180" s="43" t="s">
        <v>429</v>
      </c>
      <c r="AM180" s="43" t="s">
        <v>612</v>
      </c>
      <c r="AN180" s="44" t="s">
        <v>711</v>
      </c>
      <c r="AO180" s="43" t="s">
        <v>430</v>
      </c>
    </row>
    <row r="181" spans="1:41" s="1" customFormat="1" ht="75" hidden="1" x14ac:dyDescent="0.3">
      <c r="A181" s="43" t="s">
        <v>40</v>
      </c>
      <c r="B181" s="60" t="s">
        <v>203</v>
      </c>
      <c r="C181" s="60">
        <v>424</v>
      </c>
      <c r="D181" s="206"/>
      <c r="E181" s="238"/>
      <c r="F181" s="43" t="s">
        <v>659</v>
      </c>
      <c r="G181" s="44" t="s">
        <v>437</v>
      </c>
      <c r="H181" s="31">
        <v>0.2</v>
      </c>
      <c r="I181" s="202"/>
      <c r="J181" s="31">
        <v>0.1</v>
      </c>
      <c r="K181" s="31"/>
      <c r="L181" s="31">
        <v>0.1</v>
      </c>
      <c r="M181" s="31"/>
      <c r="N181" s="31">
        <v>0.1</v>
      </c>
      <c r="O181" s="31"/>
      <c r="P181" s="31">
        <v>0.1</v>
      </c>
      <c r="Q181" s="31"/>
      <c r="R181" s="31">
        <v>0.1</v>
      </c>
      <c r="S181" s="31"/>
      <c r="T181" s="31">
        <v>0.1</v>
      </c>
      <c r="U181" s="31"/>
      <c r="V181" s="31">
        <v>0.1</v>
      </c>
      <c r="W181" s="31"/>
      <c r="X181" s="31">
        <v>0.1</v>
      </c>
      <c r="Y181" s="31"/>
      <c r="Z181" s="31">
        <v>0.1</v>
      </c>
      <c r="AA181" s="31"/>
      <c r="AB181" s="31">
        <v>0.1</v>
      </c>
      <c r="AC181" s="31"/>
      <c r="AD181" s="31"/>
      <c r="AE181" s="31"/>
      <c r="AF181" s="31"/>
      <c r="AG181" s="31"/>
      <c r="AH181" s="31">
        <f t="shared" si="8"/>
        <v>0.99999999999999989</v>
      </c>
      <c r="AI181" s="62">
        <v>44928</v>
      </c>
      <c r="AJ181" s="62">
        <v>45230</v>
      </c>
      <c r="AK181" s="44" t="s">
        <v>438</v>
      </c>
      <c r="AL181" s="43" t="s">
        <v>429</v>
      </c>
      <c r="AM181" s="43" t="s">
        <v>612</v>
      </c>
      <c r="AN181" s="44" t="s">
        <v>711</v>
      </c>
      <c r="AO181" s="43" t="s">
        <v>430</v>
      </c>
    </row>
    <row r="182" spans="1:41" s="1" customFormat="1" ht="75" hidden="1" x14ac:dyDescent="0.3">
      <c r="A182" s="43" t="s">
        <v>40</v>
      </c>
      <c r="B182" s="60" t="s">
        <v>203</v>
      </c>
      <c r="C182" s="60">
        <v>424</v>
      </c>
      <c r="D182" s="207"/>
      <c r="E182" s="238"/>
      <c r="F182" s="43" t="s">
        <v>659</v>
      </c>
      <c r="G182" s="44" t="s">
        <v>439</v>
      </c>
      <c r="H182" s="31">
        <v>0.05</v>
      </c>
      <c r="I182" s="203"/>
      <c r="J182" s="31"/>
      <c r="K182" s="31"/>
      <c r="L182" s="31"/>
      <c r="M182" s="31"/>
      <c r="N182" s="31"/>
      <c r="O182" s="31"/>
      <c r="P182" s="31"/>
      <c r="Q182" s="31"/>
      <c r="R182" s="31">
        <v>0.2</v>
      </c>
      <c r="S182" s="31"/>
      <c r="T182" s="31">
        <v>0.2</v>
      </c>
      <c r="U182" s="31"/>
      <c r="V182" s="31">
        <v>0.2</v>
      </c>
      <c r="W182" s="31"/>
      <c r="X182" s="31">
        <v>0.2</v>
      </c>
      <c r="Y182" s="31"/>
      <c r="Z182" s="31">
        <v>0.2</v>
      </c>
      <c r="AA182" s="31"/>
      <c r="AB182" s="31"/>
      <c r="AC182" s="31"/>
      <c r="AD182" s="31"/>
      <c r="AE182" s="31"/>
      <c r="AF182" s="31"/>
      <c r="AG182" s="31"/>
      <c r="AH182" s="31">
        <f t="shared" si="8"/>
        <v>1</v>
      </c>
      <c r="AI182" s="62">
        <v>45047</v>
      </c>
      <c r="AJ182" s="62">
        <v>45199</v>
      </c>
      <c r="AK182" s="44" t="s">
        <v>440</v>
      </c>
      <c r="AL182" s="43" t="s">
        <v>429</v>
      </c>
      <c r="AM182" s="43" t="s">
        <v>612</v>
      </c>
      <c r="AN182" s="44" t="s">
        <v>711</v>
      </c>
      <c r="AO182" s="43" t="s">
        <v>430</v>
      </c>
    </row>
    <row r="183" spans="1:41" s="1" customFormat="1" ht="60" hidden="1" x14ac:dyDescent="0.3">
      <c r="A183" s="43" t="s">
        <v>40</v>
      </c>
      <c r="B183" s="60" t="s">
        <v>203</v>
      </c>
      <c r="C183" s="60">
        <v>424</v>
      </c>
      <c r="D183" s="206">
        <v>1845</v>
      </c>
      <c r="E183" s="238"/>
      <c r="F183" s="43" t="s">
        <v>661</v>
      </c>
      <c r="G183" s="44" t="s">
        <v>441</v>
      </c>
      <c r="H183" s="31">
        <v>0.2</v>
      </c>
      <c r="I183" s="202">
        <f>+H183+H184+H185+H186</f>
        <v>1</v>
      </c>
      <c r="J183" s="31"/>
      <c r="K183" s="31"/>
      <c r="L183" s="31"/>
      <c r="M183" s="31"/>
      <c r="N183" s="161">
        <v>0.12</v>
      </c>
      <c r="O183" s="161"/>
      <c r="P183" s="161">
        <v>0.12</v>
      </c>
      <c r="Q183" s="161"/>
      <c r="R183" s="161">
        <v>0.12</v>
      </c>
      <c r="S183" s="161"/>
      <c r="T183" s="161">
        <v>0.12</v>
      </c>
      <c r="U183" s="161"/>
      <c r="V183" s="161">
        <v>0.12</v>
      </c>
      <c r="W183" s="161"/>
      <c r="X183" s="161">
        <v>0.1</v>
      </c>
      <c r="Y183" s="161"/>
      <c r="Z183" s="161">
        <v>0.1</v>
      </c>
      <c r="AA183" s="161"/>
      <c r="AB183" s="161">
        <v>0.2</v>
      </c>
      <c r="AC183" s="161"/>
      <c r="AD183" s="161"/>
      <c r="AE183" s="161"/>
      <c r="AF183" s="161"/>
      <c r="AG183" s="161"/>
      <c r="AH183" s="161">
        <f t="shared" si="8"/>
        <v>1</v>
      </c>
      <c r="AI183" s="168">
        <v>44986</v>
      </c>
      <c r="AJ183" s="168">
        <v>45230</v>
      </c>
      <c r="AK183" s="44" t="s">
        <v>440</v>
      </c>
      <c r="AL183" s="43" t="s">
        <v>429</v>
      </c>
      <c r="AM183" s="43" t="s">
        <v>612</v>
      </c>
      <c r="AN183" s="44" t="s">
        <v>711</v>
      </c>
      <c r="AO183" s="43" t="s">
        <v>430</v>
      </c>
    </row>
    <row r="184" spans="1:41" s="1" customFormat="1" ht="135" hidden="1" x14ac:dyDescent="0.3">
      <c r="A184" s="43" t="s">
        <v>40</v>
      </c>
      <c r="B184" s="60" t="s">
        <v>203</v>
      </c>
      <c r="C184" s="60">
        <v>424</v>
      </c>
      <c r="D184" s="206"/>
      <c r="E184" s="238"/>
      <c r="F184" s="43" t="s">
        <v>661</v>
      </c>
      <c r="G184" s="44" t="s">
        <v>442</v>
      </c>
      <c r="H184" s="31">
        <v>0.3</v>
      </c>
      <c r="I184" s="202"/>
      <c r="J184" s="31"/>
      <c r="K184" s="31"/>
      <c r="L184" s="31"/>
      <c r="M184" s="31"/>
      <c r="N184" s="161">
        <v>0.1</v>
      </c>
      <c r="O184" s="161"/>
      <c r="P184" s="161">
        <v>0.2</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8"/>
        <v>1</v>
      </c>
      <c r="AI184" s="168">
        <v>44986</v>
      </c>
      <c r="AJ184" s="168">
        <v>45230</v>
      </c>
      <c r="AK184" s="44" t="s">
        <v>434</v>
      </c>
      <c r="AL184" s="43" t="s">
        <v>429</v>
      </c>
      <c r="AM184" s="43" t="s">
        <v>612</v>
      </c>
      <c r="AN184" s="44" t="s">
        <v>711</v>
      </c>
      <c r="AO184" s="43" t="s">
        <v>430</v>
      </c>
    </row>
    <row r="185" spans="1:41" s="1" customFormat="1" ht="134.25" hidden="1" customHeight="1" x14ac:dyDescent="0.3">
      <c r="A185" s="43" t="s">
        <v>40</v>
      </c>
      <c r="B185" s="60" t="s">
        <v>203</v>
      </c>
      <c r="C185" s="60">
        <v>424</v>
      </c>
      <c r="D185" s="206"/>
      <c r="E185" s="238"/>
      <c r="F185" s="43" t="s">
        <v>661</v>
      </c>
      <c r="G185" s="44" t="s">
        <v>443</v>
      </c>
      <c r="H185" s="31">
        <v>0.4</v>
      </c>
      <c r="I185" s="202"/>
      <c r="J185" s="31"/>
      <c r="K185" s="31"/>
      <c r="L185" s="31"/>
      <c r="M185" s="31"/>
      <c r="N185" s="161">
        <v>0.15</v>
      </c>
      <c r="O185" s="161"/>
      <c r="P185" s="161">
        <v>0.15</v>
      </c>
      <c r="Q185" s="161"/>
      <c r="R185" s="161">
        <v>0.12</v>
      </c>
      <c r="S185" s="161"/>
      <c r="T185" s="161">
        <v>0.12</v>
      </c>
      <c r="U185" s="161"/>
      <c r="V185" s="161">
        <v>0.12</v>
      </c>
      <c r="W185" s="161"/>
      <c r="X185" s="161">
        <v>0.12</v>
      </c>
      <c r="Y185" s="161"/>
      <c r="Z185" s="161">
        <v>0.12</v>
      </c>
      <c r="AA185" s="161"/>
      <c r="AB185" s="161">
        <v>0.1</v>
      </c>
      <c r="AC185" s="161"/>
      <c r="AD185" s="161"/>
      <c r="AE185" s="161"/>
      <c r="AF185" s="161"/>
      <c r="AG185" s="161"/>
      <c r="AH185" s="161">
        <f t="shared" si="8"/>
        <v>1</v>
      </c>
      <c r="AI185" s="168">
        <v>44986</v>
      </c>
      <c r="AJ185" s="168">
        <v>45230</v>
      </c>
      <c r="AK185" s="44" t="s">
        <v>444</v>
      </c>
      <c r="AL185" s="43" t="s">
        <v>429</v>
      </c>
      <c r="AM185" s="43" t="s">
        <v>612</v>
      </c>
      <c r="AN185" s="44" t="s">
        <v>711</v>
      </c>
      <c r="AO185" s="43" t="s">
        <v>430</v>
      </c>
    </row>
    <row r="186" spans="1:41" s="1" customFormat="1" ht="75" hidden="1" x14ac:dyDescent="0.3">
      <c r="A186" s="43" t="s">
        <v>40</v>
      </c>
      <c r="B186" s="60" t="s">
        <v>203</v>
      </c>
      <c r="C186" s="60">
        <v>424</v>
      </c>
      <c r="D186" s="207"/>
      <c r="E186" s="238"/>
      <c r="F186" s="43" t="s">
        <v>661</v>
      </c>
      <c r="G186" s="44" t="s">
        <v>445</v>
      </c>
      <c r="H186" s="31">
        <v>0.1</v>
      </c>
      <c r="I186" s="203"/>
      <c r="J186" s="31"/>
      <c r="K186" s="31"/>
      <c r="L186" s="31"/>
      <c r="M186" s="31"/>
      <c r="N186" s="31"/>
      <c r="O186" s="31"/>
      <c r="P186" s="31"/>
      <c r="Q186" s="31"/>
      <c r="R186" s="31"/>
      <c r="S186" s="31"/>
      <c r="T186" s="31"/>
      <c r="U186" s="31"/>
      <c r="V186" s="31"/>
      <c r="W186" s="31"/>
      <c r="X186" s="161">
        <v>1</v>
      </c>
      <c r="Y186" s="161"/>
      <c r="Z186" s="161"/>
      <c r="AA186" s="161"/>
      <c r="AB186" s="161"/>
      <c r="AC186" s="161"/>
      <c r="AD186" s="161"/>
      <c r="AE186" s="161"/>
      <c r="AF186" s="161"/>
      <c r="AG186" s="161"/>
      <c r="AH186" s="161">
        <f t="shared" si="8"/>
        <v>1</v>
      </c>
      <c r="AI186" s="168">
        <v>45139</v>
      </c>
      <c r="AJ186" s="168">
        <v>45168</v>
      </c>
      <c r="AK186" s="44" t="s">
        <v>438</v>
      </c>
      <c r="AL186" s="43" t="s">
        <v>429</v>
      </c>
      <c r="AM186" s="43" t="s">
        <v>612</v>
      </c>
      <c r="AN186" s="44" t="s">
        <v>711</v>
      </c>
      <c r="AO186" s="43" t="s">
        <v>430</v>
      </c>
    </row>
    <row r="187" spans="1:41" s="1" customFormat="1" ht="75" hidden="1" x14ac:dyDescent="0.3">
      <c r="A187" s="43" t="s">
        <v>40</v>
      </c>
      <c r="B187" s="60" t="s">
        <v>203</v>
      </c>
      <c r="C187" s="60">
        <v>424</v>
      </c>
      <c r="D187" s="61" t="s">
        <v>70</v>
      </c>
      <c r="E187" s="61" t="s">
        <v>70</v>
      </c>
      <c r="F187" s="43" t="s">
        <v>446</v>
      </c>
      <c r="G187" s="44" t="s">
        <v>447</v>
      </c>
      <c r="H187" s="89">
        <v>0.1</v>
      </c>
      <c r="I187" s="201">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8"/>
        <v>1</v>
      </c>
      <c r="AI187" s="168">
        <v>44986</v>
      </c>
      <c r="AJ187" s="168">
        <v>45015</v>
      </c>
      <c r="AK187" s="44" t="s">
        <v>448</v>
      </c>
      <c r="AL187" s="43" t="s">
        <v>429</v>
      </c>
      <c r="AM187" s="43" t="s">
        <v>612</v>
      </c>
      <c r="AN187" s="44" t="s">
        <v>711</v>
      </c>
      <c r="AO187" s="43" t="s">
        <v>430</v>
      </c>
    </row>
    <row r="188" spans="1:41" s="1" customFormat="1" ht="105" hidden="1" x14ac:dyDescent="0.3">
      <c r="A188" s="43" t="s">
        <v>40</v>
      </c>
      <c r="B188" s="60" t="s">
        <v>203</v>
      </c>
      <c r="C188" s="60">
        <v>424</v>
      </c>
      <c r="D188" s="61" t="s">
        <v>70</v>
      </c>
      <c r="E188" s="61" t="s">
        <v>70</v>
      </c>
      <c r="F188" s="43" t="s">
        <v>446</v>
      </c>
      <c r="G188" s="44" t="s">
        <v>449</v>
      </c>
      <c r="H188" s="89">
        <v>0.1</v>
      </c>
      <c r="I188" s="202"/>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row>
    <row r="189" spans="1:41" s="1" customFormat="1" ht="60" hidden="1" x14ac:dyDescent="0.3">
      <c r="A189" s="43" t="s">
        <v>40</v>
      </c>
      <c r="B189" s="60" t="s">
        <v>203</v>
      </c>
      <c r="C189" s="60">
        <v>424</v>
      </c>
      <c r="D189" s="61" t="s">
        <v>70</v>
      </c>
      <c r="E189" s="61" t="s">
        <v>70</v>
      </c>
      <c r="F189" s="43" t="s">
        <v>446</v>
      </c>
      <c r="G189" s="44" t="s">
        <v>451</v>
      </c>
      <c r="H189" s="89">
        <v>0.1</v>
      </c>
      <c r="I189" s="202"/>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8"/>
        <v>0.99999999999999989</v>
      </c>
      <c r="AI189" s="62">
        <v>44927</v>
      </c>
      <c r="AJ189" s="62">
        <v>45291</v>
      </c>
      <c r="AK189" s="44" t="s">
        <v>452</v>
      </c>
      <c r="AL189" s="43" t="s">
        <v>429</v>
      </c>
      <c r="AM189" s="43" t="s">
        <v>612</v>
      </c>
      <c r="AN189" s="44" t="s">
        <v>711</v>
      </c>
      <c r="AO189" s="43" t="s">
        <v>430</v>
      </c>
    </row>
    <row r="190" spans="1:41" s="1" customFormat="1" ht="60" hidden="1" x14ac:dyDescent="0.3">
      <c r="A190" s="43" t="s">
        <v>40</v>
      </c>
      <c r="B190" s="60" t="s">
        <v>203</v>
      </c>
      <c r="C190" s="60">
        <v>424</v>
      </c>
      <c r="D190" s="61" t="s">
        <v>70</v>
      </c>
      <c r="E190" s="61" t="s">
        <v>70</v>
      </c>
      <c r="F190" s="43" t="s">
        <v>446</v>
      </c>
      <c r="G190" s="44" t="s">
        <v>453</v>
      </c>
      <c r="H190" s="89">
        <v>0.1</v>
      </c>
      <c r="I190" s="202"/>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8"/>
        <v>1</v>
      </c>
      <c r="AI190" s="62">
        <v>45231</v>
      </c>
      <c r="AJ190" s="62">
        <v>45260</v>
      </c>
      <c r="AK190" s="44" t="s">
        <v>454</v>
      </c>
      <c r="AL190" s="43" t="s">
        <v>429</v>
      </c>
      <c r="AM190" s="43" t="s">
        <v>612</v>
      </c>
      <c r="AN190" s="44" t="s">
        <v>711</v>
      </c>
      <c r="AO190" s="43" t="s">
        <v>430</v>
      </c>
    </row>
    <row r="191" spans="1:41" s="1" customFormat="1" ht="60" hidden="1" x14ac:dyDescent="0.3">
      <c r="A191" s="43" t="s">
        <v>40</v>
      </c>
      <c r="B191" s="60" t="s">
        <v>203</v>
      </c>
      <c r="C191" s="60">
        <v>424</v>
      </c>
      <c r="D191" s="61" t="s">
        <v>70</v>
      </c>
      <c r="E191" s="61" t="s">
        <v>70</v>
      </c>
      <c r="F191" s="43" t="s">
        <v>446</v>
      </c>
      <c r="G191" s="44" t="s">
        <v>455</v>
      </c>
      <c r="H191" s="89">
        <v>0.1</v>
      </c>
      <c r="I191" s="202"/>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8"/>
        <v>1</v>
      </c>
      <c r="AI191" s="62">
        <v>45231</v>
      </c>
      <c r="AJ191" s="62">
        <v>45260</v>
      </c>
      <c r="AK191" s="44" t="s">
        <v>454</v>
      </c>
      <c r="AL191" s="43" t="s">
        <v>429</v>
      </c>
      <c r="AM191" s="43" t="s">
        <v>612</v>
      </c>
      <c r="AN191" s="44" t="s">
        <v>711</v>
      </c>
      <c r="AO191" s="43" t="s">
        <v>430</v>
      </c>
    </row>
    <row r="192" spans="1:41" s="1" customFormat="1" ht="108.75" hidden="1" customHeight="1" x14ac:dyDescent="0.3">
      <c r="A192" s="43" t="s">
        <v>40</v>
      </c>
      <c r="B192" s="60" t="s">
        <v>203</v>
      </c>
      <c r="C192" s="60">
        <v>424</v>
      </c>
      <c r="D192" s="61" t="s">
        <v>70</v>
      </c>
      <c r="E192" s="61" t="s">
        <v>70</v>
      </c>
      <c r="F192" s="43" t="s">
        <v>446</v>
      </c>
      <c r="G192" s="44" t="s">
        <v>456</v>
      </c>
      <c r="H192" s="89">
        <v>0.1</v>
      </c>
      <c r="I192" s="202"/>
      <c r="J192" s="31"/>
      <c r="K192" s="31"/>
      <c r="L192" s="31">
        <v>0.15</v>
      </c>
      <c r="M192" s="31"/>
      <c r="N192" s="31">
        <v>0.25</v>
      </c>
      <c r="O192" s="31"/>
      <c r="P192" s="31"/>
      <c r="Q192" s="31"/>
      <c r="R192" s="31">
        <v>0.15</v>
      </c>
      <c r="S192" s="31"/>
      <c r="T192" s="31">
        <v>0.2</v>
      </c>
      <c r="U192" s="31"/>
      <c r="V192" s="31">
        <v>0.25</v>
      </c>
      <c r="W192" s="31"/>
      <c r="X192" s="31"/>
      <c r="Y192" s="31"/>
      <c r="Z192" s="31"/>
      <c r="AA192" s="31"/>
      <c r="AB192" s="31"/>
      <c r="AC192" s="31"/>
      <c r="AD192" s="31"/>
      <c r="AE192" s="31"/>
      <c r="AF192" s="31"/>
      <c r="AG192" s="31"/>
      <c r="AH192" s="31">
        <f t="shared" si="8"/>
        <v>1</v>
      </c>
      <c r="AI192" s="62">
        <v>44958</v>
      </c>
      <c r="AJ192" s="62">
        <v>45138</v>
      </c>
      <c r="AK192" s="44" t="s">
        <v>457</v>
      </c>
      <c r="AL192" s="43" t="s">
        <v>429</v>
      </c>
      <c r="AM192" s="43" t="s">
        <v>612</v>
      </c>
      <c r="AN192" s="44" t="s">
        <v>711</v>
      </c>
      <c r="AO192" s="43" t="s">
        <v>430</v>
      </c>
    </row>
    <row r="193" spans="1:41" s="175" customFormat="1" ht="114.75" hidden="1" customHeight="1" x14ac:dyDescent="0.3">
      <c r="A193" s="158" t="s">
        <v>40</v>
      </c>
      <c r="B193" s="159" t="s">
        <v>203</v>
      </c>
      <c r="C193" s="159">
        <v>424</v>
      </c>
      <c r="D193" s="173" t="s">
        <v>70</v>
      </c>
      <c r="E193" s="173" t="s">
        <v>70</v>
      </c>
      <c r="F193" s="158" t="s">
        <v>446</v>
      </c>
      <c r="G193" s="158" t="s">
        <v>801</v>
      </c>
      <c r="H193" s="174">
        <v>0.1</v>
      </c>
      <c r="I193" s="202"/>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8"/>
        <v>0.99999999999999989</v>
      </c>
      <c r="AI193" s="168">
        <v>44986</v>
      </c>
      <c r="AJ193" s="168">
        <v>45275</v>
      </c>
      <c r="AK193" s="160" t="s">
        <v>458</v>
      </c>
      <c r="AL193" s="158" t="s">
        <v>429</v>
      </c>
      <c r="AM193" s="158" t="s">
        <v>612</v>
      </c>
      <c r="AN193" s="160" t="s">
        <v>711</v>
      </c>
      <c r="AO193" s="158" t="s">
        <v>430</v>
      </c>
    </row>
    <row r="194" spans="1:41" s="1" customFormat="1" ht="60" hidden="1" x14ac:dyDescent="0.3">
      <c r="A194" s="43" t="s">
        <v>40</v>
      </c>
      <c r="B194" s="60" t="s">
        <v>203</v>
      </c>
      <c r="C194" s="60">
        <v>424</v>
      </c>
      <c r="D194" s="61" t="s">
        <v>70</v>
      </c>
      <c r="E194" s="61" t="s">
        <v>70</v>
      </c>
      <c r="F194" s="43" t="s">
        <v>446</v>
      </c>
      <c r="G194" s="43" t="s">
        <v>459</v>
      </c>
      <c r="H194" s="89">
        <v>0.3</v>
      </c>
      <c r="I194" s="203"/>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8"/>
        <v>0.99999999999999989</v>
      </c>
      <c r="AI194" s="62">
        <v>44986</v>
      </c>
      <c r="AJ194" s="62">
        <v>45272</v>
      </c>
      <c r="AK194" s="44" t="s">
        <v>460</v>
      </c>
      <c r="AL194" s="43" t="s">
        <v>429</v>
      </c>
      <c r="AM194" s="43" t="s">
        <v>612</v>
      </c>
      <c r="AN194" s="44" t="s">
        <v>711</v>
      </c>
      <c r="AO194" s="43" t="s">
        <v>430</v>
      </c>
    </row>
    <row r="195" spans="1:41" s="1" customFormat="1" ht="60" hidden="1" x14ac:dyDescent="0.3">
      <c r="A195" s="43" t="s">
        <v>40</v>
      </c>
      <c r="B195" s="60" t="s">
        <v>203</v>
      </c>
      <c r="C195" s="60">
        <v>424</v>
      </c>
      <c r="D195" s="60" t="s">
        <v>70</v>
      </c>
      <c r="E195" s="60" t="s">
        <v>70</v>
      </c>
      <c r="F195" s="43" t="s">
        <v>446</v>
      </c>
      <c r="G195" s="43" t="s">
        <v>628</v>
      </c>
      <c r="H195" s="89">
        <v>1</v>
      </c>
      <c r="I195" s="63">
        <f>+H195</f>
        <v>1</v>
      </c>
      <c r="J195" s="60"/>
      <c r="K195" s="60"/>
      <c r="L195" s="60"/>
      <c r="M195" s="60"/>
      <c r="N195" s="60"/>
      <c r="O195" s="60"/>
      <c r="P195" s="63">
        <v>0.25</v>
      </c>
      <c r="Q195" s="60"/>
      <c r="R195" s="60"/>
      <c r="S195" s="60"/>
      <c r="T195" s="60"/>
      <c r="U195" s="60"/>
      <c r="V195" s="63">
        <v>0.25</v>
      </c>
      <c r="W195" s="60"/>
      <c r="X195" s="60"/>
      <c r="Y195" s="60"/>
      <c r="Z195" s="60"/>
      <c r="AA195" s="60"/>
      <c r="AB195" s="63">
        <v>0.25</v>
      </c>
      <c r="AC195" s="60"/>
      <c r="AD195" s="60"/>
      <c r="AE195" s="60"/>
      <c r="AF195" s="63">
        <v>0.25</v>
      </c>
      <c r="AG195" s="60"/>
      <c r="AH195" s="31">
        <f>+J195+L195+N195+P195+R195+T195+V195+X195+Z195+AB195+AD195+AF195</f>
        <v>1</v>
      </c>
      <c r="AI195" s="64">
        <v>45017</v>
      </c>
      <c r="AJ195" s="64">
        <v>45291</v>
      </c>
      <c r="AK195" s="43" t="s">
        <v>629</v>
      </c>
      <c r="AL195" s="43" t="s">
        <v>429</v>
      </c>
      <c r="AM195" s="43" t="s">
        <v>612</v>
      </c>
      <c r="AN195" s="44" t="s">
        <v>711</v>
      </c>
      <c r="AO195" s="43" t="s">
        <v>430</v>
      </c>
    </row>
    <row r="196" spans="1:41" s="36" customFormat="1" ht="134.25" hidden="1" customHeight="1" x14ac:dyDescent="0.3">
      <c r="A196" s="43" t="s">
        <v>40</v>
      </c>
      <c r="B196" s="60" t="s">
        <v>203</v>
      </c>
      <c r="C196" s="60">
        <v>424</v>
      </c>
      <c r="D196" s="205">
        <v>130</v>
      </c>
      <c r="E196" s="234">
        <v>3691930000</v>
      </c>
      <c r="F196" s="43" t="s">
        <v>662</v>
      </c>
      <c r="G196" s="44" t="s">
        <v>461</v>
      </c>
      <c r="H196" s="31">
        <v>0.1</v>
      </c>
      <c r="I196" s="219">
        <f>+H196+H197+H198+H199+H200+H201</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row>
    <row r="197" spans="1:41" s="36" customFormat="1" ht="121.5" hidden="1" customHeight="1" x14ac:dyDescent="0.3">
      <c r="A197" s="43" t="s">
        <v>40</v>
      </c>
      <c r="B197" s="60" t="s">
        <v>203</v>
      </c>
      <c r="C197" s="60">
        <v>424</v>
      </c>
      <c r="D197" s="206"/>
      <c r="E197" s="235"/>
      <c r="F197" s="43" t="s">
        <v>662</v>
      </c>
      <c r="G197" s="44" t="s">
        <v>466</v>
      </c>
      <c r="H197" s="31">
        <v>0.2</v>
      </c>
      <c r="I197" s="220"/>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4" si="10">SUM(J197+L197+N197+P197+R197+T197+V197+X197+Z197+AB197+AD197+AF197)</f>
        <v>1</v>
      </c>
      <c r="AI197" s="64">
        <v>45017</v>
      </c>
      <c r="AJ197" s="64">
        <v>45107</v>
      </c>
      <c r="AK197" s="44" t="s">
        <v>467</v>
      </c>
      <c r="AL197" s="43" t="s">
        <v>463</v>
      </c>
      <c r="AM197" s="44" t="s">
        <v>464</v>
      </c>
      <c r="AN197" s="25" t="s">
        <v>465</v>
      </c>
      <c r="AO197" s="25" t="s">
        <v>785</v>
      </c>
    </row>
    <row r="198" spans="1:41" s="36" customFormat="1" ht="126" hidden="1" customHeight="1" x14ac:dyDescent="0.3">
      <c r="A198" s="43" t="s">
        <v>40</v>
      </c>
      <c r="B198" s="60" t="s">
        <v>203</v>
      </c>
      <c r="C198" s="60">
        <v>424</v>
      </c>
      <c r="D198" s="206"/>
      <c r="E198" s="235"/>
      <c r="F198" s="43" t="s">
        <v>662</v>
      </c>
      <c r="G198" s="44" t="s">
        <v>468</v>
      </c>
      <c r="H198" s="31">
        <v>0.2</v>
      </c>
      <c r="I198" s="220"/>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0"/>
        <v>1</v>
      </c>
      <c r="AI198" s="64">
        <v>45078</v>
      </c>
      <c r="AJ198" s="64">
        <v>45138</v>
      </c>
      <c r="AK198" s="44" t="s">
        <v>469</v>
      </c>
      <c r="AL198" s="43" t="s">
        <v>463</v>
      </c>
      <c r="AM198" s="44" t="s">
        <v>464</v>
      </c>
      <c r="AN198" s="25" t="s">
        <v>465</v>
      </c>
      <c r="AO198" s="25" t="s">
        <v>785</v>
      </c>
    </row>
    <row r="199" spans="1:41" s="36" customFormat="1" ht="120.75" hidden="1" customHeight="1" x14ac:dyDescent="0.3">
      <c r="A199" s="43" t="s">
        <v>40</v>
      </c>
      <c r="B199" s="60" t="s">
        <v>203</v>
      </c>
      <c r="C199" s="60">
        <v>424</v>
      </c>
      <c r="D199" s="206"/>
      <c r="E199" s="235"/>
      <c r="F199" s="43" t="s">
        <v>662</v>
      </c>
      <c r="G199" s="44" t="s">
        <v>470</v>
      </c>
      <c r="H199" s="31">
        <v>0.25</v>
      </c>
      <c r="I199" s="220"/>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0"/>
        <v>1</v>
      </c>
      <c r="AI199" s="64">
        <v>45078</v>
      </c>
      <c r="AJ199" s="64">
        <v>45199</v>
      </c>
      <c r="AK199" s="44" t="s">
        <v>471</v>
      </c>
      <c r="AL199" s="43" t="s">
        <v>463</v>
      </c>
      <c r="AM199" s="44" t="s">
        <v>464</v>
      </c>
      <c r="AN199" s="25" t="s">
        <v>465</v>
      </c>
      <c r="AO199" s="25" t="s">
        <v>785</v>
      </c>
    </row>
    <row r="200" spans="1:41" s="36" customFormat="1" ht="119.25" hidden="1" customHeight="1" x14ac:dyDescent="0.3">
      <c r="A200" s="43" t="s">
        <v>40</v>
      </c>
      <c r="B200" s="60" t="s">
        <v>203</v>
      </c>
      <c r="C200" s="60">
        <v>424</v>
      </c>
      <c r="D200" s="206"/>
      <c r="E200" s="235"/>
      <c r="F200" s="43" t="s">
        <v>662</v>
      </c>
      <c r="G200" s="44" t="s">
        <v>472</v>
      </c>
      <c r="H200" s="31">
        <v>0.2</v>
      </c>
      <c r="I200" s="220"/>
      <c r="J200" s="63"/>
      <c r="K200" s="63"/>
      <c r="L200" s="63"/>
      <c r="M200" s="63"/>
      <c r="N200" s="63"/>
      <c r="O200" s="63"/>
      <c r="P200" s="63"/>
      <c r="Q200" s="63"/>
      <c r="R200" s="63"/>
      <c r="S200" s="63"/>
      <c r="T200" s="63"/>
      <c r="U200" s="63"/>
      <c r="V200" s="63"/>
      <c r="W200" s="63"/>
      <c r="X200" s="63">
        <v>0.5</v>
      </c>
      <c r="Y200" s="63"/>
      <c r="Z200" s="63">
        <v>0.4</v>
      </c>
      <c r="AA200" s="63"/>
      <c r="AB200" s="63"/>
      <c r="AC200" s="63"/>
      <c r="AD200" s="63">
        <v>0.1</v>
      </c>
      <c r="AE200" s="63"/>
      <c r="AF200" s="63"/>
      <c r="AG200" s="60"/>
      <c r="AH200" s="63">
        <f t="shared" si="10"/>
        <v>1</v>
      </c>
      <c r="AI200" s="64">
        <v>45139</v>
      </c>
      <c r="AJ200" s="64">
        <v>45260</v>
      </c>
      <c r="AK200" s="44" t="s">
        <v>473</v>
      </c>
      <c r="AL200" s="43" t="s">
        <v>463</v>
      </c>
      <c r="AM200" s="44" t="s">
        <v>464</v>
      </c>
      <c r="AN200" s="25" t="s">
        <v>465</v>
      </c>
      <c r="AO200" s="25" t="s">
        <v>785</v>
      </c>
    </row>
    <row r="201" spans="1:41" s="36" customFormat="1" ht="134.25" hidden="1" customHeight="1" x14ac:dyDescent="0.3">
      <c r="A201" s="43" t="s">
        <v>40</v>
      </c>
      <c r="B201" s="60" t="s">
        <v>203</v>
      </c>
      <c r="C201" s="60">
        <v>424</v>
      </c>
      <c r="D201" s="207"/>
      <c r="E201" s="235"/>
      <c r="F201" s="43" t="s">
        <v>662</v>
      </c>
      <c r="G201" s="44" t="s">
        <v>474</v>
      </c>
      <c r="H201" s="31">
        <v>0.05</v>
      </c>
      <c r="I201" s="221"/>
      <c r="J201" s="63"/>
      <c r="K201" s="63"/>
      <c r="L201" s="63"/>
      <c r="M201" s="63"/>
      <c r="N201" s="63"/>
      <c r="O201" s="63"/>
      <c r="P201" s="63"/>
      <c r="Q201" s="63"/>
      <c r="R201" s="63"/>
      <c r="S201" s="63"/>
      <c r="T201" s="63"/>
      <c r="U201" s="63"/>
      <c r="V201" s="63"/>
      <c r="W201" s="63"/>
      <c r="X201" s="30"/>
      <c r="Y201" s="63"/>
      <c r="Z201" s="30"/>
      <c r="AA201" s="63"/>
      <c r="AB201" s="63"/>
      <c r="AC201" s="63"/>
      <c r="AD201" s="63">
        <v>0.5</v>
      </c>
      <c r="AE201" s="63"/>
      <c r="AF201" s="63">
        <v>0.5</v>
      </c>
      <c r="AG201" s="60"/>
      <c r="AH201" s="63">
        <f>SUM(J201+L201+N201+P201+R201+T201+V201+AD201+AF201+AB201)</f>
        <v>1</v>
      </c>
      <c r="AI201" s="64">
        <v>45231</v>
      </c>
      <c r="AJ201" s="64">
        <v>45290</v>
      </c>
      <c r="AK201" s="44" t="s">
        <v>475</v>
      </c>
      <c r="AL201" s="43" t="s">
        <v>463</v>
      </c>
      <c r="AM201" s="44" t="s">
        <v>464</v>
      </c>
      <c r="AN201" s="25" t="s">
        <v>465</v>
      </c>
      <c r="AO201" s="25" t="s">
        <v>785</v>
      </c>
    </row>
    <row r="202" spans="1:41" s="36" customFormat="1" ht="105" hidden="1" x14ac:dyDescent="0.3">
      <c r="A202" s="43" t="s">
        <v>40</v>
      </c>
      <c r="B202" s="60" t="s">
        <v>203</v>
      </c>
      <c r="C202" s="60">
        <v>424</v>
      </c>
      <c r="D202" s="205">
        <v>183</v>
      </c>
      <c r="E202" s="235"/>
      <c r="F202" s="43" t="s">
        <v>662</v>
      </c>
      <c r="G202" s="44" t="s">
        <v>476</v>
      </c>
      <c r="H202" s="31">
        <v>0.2</v>
      </c>
      <c r="I202" s="219">
        <f>SUM(H202+H203+H204+H205+H206+H207)</f>
        <v>1</v>
      </c>
      <c r="J202" s="63"/>
      <c r="K202" s="63"/>
      <c r="L202" s="63"/>
      <c r="M202" s="63"/>
      <c r="N202" s="164">
        <v>0.4</v>
      </c>
      <c r="O202" s="164"/>
      <c r="P202" s="164">
        <v>0.3</v>
      </c>
      <c r="Q202" s="164"/>
      <c r="R202" s="176">
        <v>0.3</v>
      </c>
      <c r="S202" s="164"/>
      <c r="T202" s="164"/>
      <c r="U202" s="164"/>
      <c r="V202" s="164"/>
      <c r="W202" s="164"/>
      <c r="X202" s="164"/>
      <c r="Y202" s="164"/>
      <c r="Z202" s="164"/>
      <c r="AA202" s="164"/>
      <c r="AB202" s="164"/>
      <c r="AC202" s="164"/>
      <c r="AD202" s="164"/>
      <c r="AE202" s="164"/>
      <c r="AF202" s="164"/>
      <c r="AG202" s="164"/>
      <c r="AH202" s="164">
        <f>SUM(J202+L202+N202+P202+R202+T202+V202+AD202+AF202+AB202)</f>
        <v>1</v>
      </c>
      <c r="AI202" s="162">
        <v>44986</v>
      </c>
      <c r="AJ202" s="162">
        <v>45076</v>
      </c>
      <c r="AK202" s="44" t="s">
        <v>462</v>
      </c>
      <c r="AL202" s="43" t="s">
        <v>463</v>
      </c>
      <c r="AM202" s="44" t="s">
        <v>464</v>
      </c>
      <c r="AN202" s="25" t="s">
        <v>465</v>
      </c>
      <c r="AO202" s="25" t="s">
        <v>785</v>
      </c>
    </row>
    <row r="203" spans="1:41" s="36" customFormat="1" ht="90.6" hidden="1" x14ac:dyDescent="0.3">
      <c r="A203" s="43" t="s">
        <v>40</v>
      </c>
      <c r="B203" s="60" t="s">
        <v>203</v>
      </c>
      <c r="C203" s="60">
        <v>424</v>
      </c>
      <c r="D203" s="206"/>
      <c r="E203" s="235"/>
      <c r="F203" s="43" t="s">
        <v>662</v>
      </c>
      <c r="G203" s="44" t="s">
        <v>477</v>
      </c>
      <c r="H203" s="31">
        <v>0.05</v>
      </c>
      <c r="I203" s="206"/>
      <c r="J203" s="63"/>
      <c r="K203" s="63"/>
      <c r="L203" s="63"/>
      <c r="M203" s="63"/>
      <c r="N203" s="63"/>
      <c r="O203" s="63"/>
      <c r="P203" s="30"/>
      <c r="Q203" s="63"/>
      <c r="R203" s="63">
        <v>0.3</v>
      </c>
      <c r="S203" s="63"/>
      <c r="T203" s="63">
        <v>0.4</v>
      </c>
      <c r="U203" s="63"/>
      <c r="V203" s="63">
        <v>0.3</v>
      </c>
      <c r="W203" s="63"/>
      <c r="X203" s="63"/>
      <c r="Y203" s="63"/>
      <c r="Z203" s="63"/>
      <c r="AA203" s="63"/>
      <c r="AB203" s="63"/>
      <c r="AC203" s="63"/>
      <c r="AD203" s="63"/>
      <c r="AE203" s="63"/>
      <c r="AF203" s="63"/>
      <c r="AG203" s="63"/>
      <c r="AH203" s="63">
        <f>SUM(J203+L203+N203+P203+R203+T203+V203+AD203+AF203+AB203)</f>
        <v>1</v>
      </c>
      <c r="AI203" s="64">
        <v>45047</v>
      </c>
      <c r="AJ203" s="64">
        <v>45137</v>
      </c>
      <c r="AK203" s="44" t="s">
        <v>467</v>
      </c>
      <c r="AL203" s="43" t="s">
        <v>463</v>
      </c>
      <c r="AM203" s="44" t="s">
        <v>464</v>
      </c>
      <c r="AN203" s="25" t="s">
        <v>465</v>
      </c>
      <c r="AO203" s="25" t="s">
        <v>785</v>
      </c>
    </row>
    <row r="204" spans="1:41" s="36" customFormat="1" ht="90.6" hidden="1" x14ac:dyDescent="0.3">
      <c r="A204" s="43" t="s">
        <v>40</v>
      </c>
      <c r="B204" s="60" t="s">
        <v>203</v>
      </c>
      <c r="C204" s="60">
        <v>424</v>
      </c>
      <c r="D204" s="206"/>
      <c r="E204" s="235"/>
      <c r="F204" s="43" t="s">
        <v>662</v>
      </c>
      <c r="G204" s="44" t="s">
        <v>478</v>
      </c>
      <c r="H204" s="31">
        <v>0.25</v>
      </c>
      <c r="I204" s="206"/>
      <c r="J204" s="63"/>
      <c r="K204" s="63"/>
      <c r="L204" s="63"/>
      <c r="M204" s="63"/>
      <c r="N204" s="63"/>
      <c r="O204" s="63"/>
      <c r="P204" s="63"/>
      <c r="Q204" s="63"/>
      <c r="R204" s="63"/>
      <c r="S204" s="63"/>
      <c r="T204" s="63">
        <v>0.5</v>
      </c>
      <c r="U204" s="63"/>
      <c r="V204" s="63">
        <v>0.5</v>
      </c>
      <c r="W204" s="63"/>
      <c r="X204" s="63"/>
      <c r="Y204" s="63"/>
      <c r="Z204" s="63"/>
      <c r="AA204" s="63"/>
      <c r="AB204" s="63"/>
      <c r="AC204" s="63"/>
      <c r="AD204" s="63"/>
      <c r="AE204" s="63"/>
      <c r="AF204" s="63"/>
      <c r="AG204" s="63"/>
      <c r="AH204" s="63">
        <f t="shared" si="10"/>
        <v>1</v>
      </c>
      <c r="AI204" s="64">
        <v>45078</v>
      </c>
      <c r="AJ204" s="64">
        <v>45138</v>
      </c>
      <c r="AK204" s="44" t="s">
        <v>469</v>
      </c>
      <c r="AL204" s="43" t="s">
        <v>463</v>
      </c>
      <c r="AM204" s="44" t="s">
        <v>464</v>
      </c>
      <c r="AN204" s="25" t="s">
        <v>465</v>
      </c>
      <c r="AO204" s="25" t="s">
        <v>785</v>
      </c>
    </row>
    <row r="205" spans="1:41" s="36" customFormat="1" ht="150" hidden="1" x14ac:dyDescent="0.3">
      <c r="A205" s="43" t="s">
        <v>40</v>
      </c>
      <c r="B205" s="60" t="s">
        <v>203</v>
      </c>
      <c r="C205" s="60">
        <v>424</v>
      </c>
      <c r="D205" s="206"/>
      <c r="E205" s="235"/>
      <c r="F205" s="43" t="s">
        <v>662</v>
      </c>
      <c r="G205" s="44" t="s">
        <v>479</v>
      </c>
      <c r="H205" s="31">
        <v>0.25</v>
      </c>
      <c r="I205" s="206"/>
      <c r="J205" s="63"/>
      <c r="K205" s="63"/>
      <c r="L205" s="63"/>
      <c r="M205" s="63"/>
      <c r="N205" s="63"/>
      <c r="O205" s="63"/>
      <c r="P205" s="63"/>
      <c r="Q205" s="63"/>
      <c r="R205" s="30"/>
      <c r="S205" s="63"/>
      <c r="T205" s="63">
        <v>0.3</v>
      </c>
      <c r="U205" s="63"/>
      <c r="V205" s="63">
        <v>0.2</v>
      </c>
      <c r="W205" s="63"/>
      <c r="X205" s="63">
        <v>0.3</v>
      </c>
      <c r="Y205" s="63"/>
      <c r="Z205" s="63">
        <v>0.2</v>
      </c>
      <c r="AA205" s="63"/>
      <c r="AB205" s="63"/>
      <c r="AC205" s="63"/>
      <c r="AD205" s="63"/>
      <c r="AE205" s="63"/>
      <c r="AF205" s="63"/>
      <c r="AG205" s="63"/>
      <c r="AH205" s="63">
        <f>SUM(J205+L205+N205+P205+X205+T205+V205+Z205+AB205+AD205+AF205)</f>
        <v>1</v>
      </c>
      <c r="AI205" s="64">
        <v>45078</v>
      </c>
      <c r="AJ205" s="64">
        <v>45199</v>
      </c>
      <c r="AK205" s="44" t="s">
        <v>480</v>
      </c>
      <c r="AL205" s="43" t="s">
        <v>463</v>
      </c>
      <c r="AM205" s="44" t="s">
        <v>464</v>
      </c>
      <c r="AN205" s="25" t="s">
        <v>465</v>
      </c>
      <c r="AO205" s="25" t="s">
        <v>785</v>
      </c>
    </row>
    <row r="206" spans="1:41" s="36" customFormat="1" ht="90.6" hidden="1" x14ac:dyDescent="0.3">
      <c r="A206" s="43" t="s">
        <v>40</v>
      </c>
      <c r="B206" s="60" t="s">
        <v>203</v>
      </c>
      <c r="C206" s="60">
        <v>424</v>
      </c>
      <c r="D206" s="206"/>
      <c r="E206" s="235"/>
      <c r="F206" s="43" t="s">
        <v>662</v>
      </c>
      <c r="G206" s="44" t="s">
        <v>481</v>
      </c>
      <c r="H206" s="31">
        <v>0.2</v>
      </c>
      <c r="I206" s="206"/>
      <c r="J206" s="63"/>
      <c r="K206" s="63"/>
      <c r="L206" s="63"/>
      <c r="M206" s="63"/>
      <c r="N206" s="63"/>
      <c r="O206" s="63"/>
      <c r="P206" s="63"/>
      <c r="Q206" s="63"/>
      <c r="R206" s="63"/>
      <c r="S206" s="63"/>
      <c r="T206" s="30"/>
      <c r="U206" s="63"/>
      <c r="V206" s="30"/>
      <c r="W206" s="63"/>
      <c r="X206" s="63">
        <v>0.5</v>
      </c>
      <c r="Y206" s="63"/>
      <c r="Z206" s="63">
        <v>0.4</v>
      </c>
      <c r="AA206" s="63"/>
      <c r="AB206" s="63"/>
      <c r="AC206" s="63"/>
      <c r="AD206" s="63">
        <v>0.1</v>
      </c>
      <c r="AE206" s="63"/>
      <c r="AF206" s="63"/>
      <c r="AG206" s="63"/>
      <c r="AH206" s="63">
        <f>SUM(J206+L206+N206+P206+R206+X206+AD206+AB206+AF206+Z206)</f>
        <v>1</v>
      </c>
      <c r="AI206" s="64">
        <v>45139</v>
      </c>
      <c r="AJ206" s="64">
        <v>45260</v>
      </c>
      <c r="AK206" s="44" t="s">
        <v>473</v>
      </c>
      <c r="AL206" s="43" t="s">
        <v>463</v>
      </c>
      <c r="AM206" s="44" t="s">
        <v>464</v>
      </c>
      <c r="AN206" s="25" t="s">
        <v>465</v>
      </c>
      <c r="AO206" s="25" t="s">
        <v>785</v>
      </c>
    </row>
    <row r="207" spans="1:41" s="36" customFormat="1" ht="90.6" hidden="1" x14ac:dyDescent="0.3">
      <c r="A207" s="43" t="s">
        <v>40</v>
      </c>
      <c r="B207" s="60" t="s">
        <v>203</v>
      </c>
      <c r="C207" s="60">
        <v>424</v>
      </c>
      <c r="D207" s="207"/>
      <c r="E207" s="236"/>
      <c r="F207" s="84" t="s">
        <v>662</v>
      </c>
      <c r="G207" s="46" t="s">
        <v>482</v>
      </c>
      <c r="H207" s="37">
        <v>0.05</v>
      </c>
      <c r="I207" s="206"/>
      <c r="J207" s="85"/>
      <c r="K207" s="85"/>
      <c r="L207" s="85"/>
      <c r="M207" s="85"/>
      <c r="N207" s="85"/>
      <c r="O207" s="85"/>
      <c r="P207" s="85"/>
      <c r="Q207" s="85"/>
      <c r="R207" s="85"/>
      <c r="S207" s="85"/>
      <c r="T207" s="85"/>
      <c r="U207" s="85"/>
      <c r="V207" s="85"/>
      <c r="W207" s="85"/>
      <c r="X207" s="30"/>
      <c r="Y207" s="85"/>
      <c r="Z207" s="30"/>
      <c r="AA207" s="85"/>
      <c r="AB207" s="85"/>
      <c r="AC207" s="85"/>
      <c r="AD207" s="85">
        <v>0.5</v>
      </c>
      <c r="AE207" s="85"/>
      <c r="AF207" s="85">
        <v>0.5</v>
      </c>
      <c r="AG207" s="85"/>
      <c r="AH207" s="85">
        <f>SUM(J207+L207+N207+P207+R207+X207+AD207+AB207+AF207+Z207)</f>
        <v>1</v>
      </c>
      <c r="AI207" s="86">
        <v>45231</v>
      </c>
      <c r="AJ207" s="86">
        <v>45290</v>
      </c>
      <c r="AK207" s="46" t="s">
        <v>475</v>
      </c>
      <c r="AL207" s="84" t="s">
        <v>463</v>
      </c>
      <c r="AM207" s="46" t="s">
        <v>464</v>
      </c>
      <c r="AN207" s="25" t="s">
        <v>465</v>
      </c>
      <c r="AO207" s="25" t="s">
        <v>785</v>
      </c>
    </row>
    <row r="208" spans="1:41" s="36" customFormat="1" ht="98.25" hidden="1" customHeight="1" x14ac:dyDescent="0.3">
      <c r="A208" s="43" t="s">
        <v>40</v>
      </c>
      <c r="B208" s="60" t="s">
        <v>203</v>
      </c>
      <c r="C208" s="60">
        <v>420</v>
      </c>
      <c r="D208" s="60" t="s">
        <v>70</v>
      </c>
      <c r="E208" s="60" t="s">
        <v>70</v>
      </c>
      <c r="F208" s="43" t="s">
        <v>483</v>
      </c>
      <c r="G208" s="44" t="s">
        <v>484</v>
      </c>
      <c r="H208" s="31">
        <v>0.2</v>
      </c>
      <c r="I208" s="219">
        <v>1</v>
      </c>
      <c r="J208" s="63"/>
      <c r="K208" s="63"/>
      <c r="L208" s="63"/>
      <c r="M208" s="63"/>
      <c r="N208" s="63"/>
      <c r="O208" s="63"/>
      <c r="P208" s="63">
        <v>0.15</v>
      </c>
      <c r="Q208" s="63"/>
      <c r="R208" s="63">
        <v>0.25</v>
      </c>
      <c r="S208" s="63"/>
      <c r="T208" s="63">
        <v>0.3</v>
      </c>
      <c r="U208" s="63"/>
      <c r="V208" s="63">
        <v>0.3</v>
      </c>
      <c r="W208" s="63"/>
      <c r="X208" s="56"/>
      <c r="Y208" s="63"/>
      <c r="Z208" s="56"/>
      <c r="AA208" s="63"/>
      <c r="AB208" s="63"/>
      <c r="AC208" s="63"/>
      <c r="AD208" s="63"/>
      <c r="AE208" s="63"/>
      <c r="AF208" s="63"/>
      <c r="AG208" s="63"/>
      <c r="AH208" s="85">
        <f>SUM(J208+L208+N208+P208+R208+T208+AD208+AB208+AF208+V208)</f>
        <v>1</v>
      </c>
      <c r="AI208" s="64">
        <v>45017</v>
      </c>
      <c r="AJ208" s="64">
        <v>45137</v>
      </c>
      <c r="AK208" s="44" t="s">
        <v>485</v>
      </c>
      <c r="AL208" s="84" t="s">
        <v>463</v>
      </c>
      <c r="AM208" s="46" t="s">
        <v>464</v>
      </c>
      <c r="AN208" s="25" t="s">
        <v>465</v>
      </c>
      <c r="AO208" s="25" t="s">
        <v>785</v>
      </c>
    </row>
    <row r="209" spans="1:41" s="35" customFormat="1" ht="85.5" hidden="1" customHeight="1" x14ac:dyDescent="0.3">
      <c r="A209" s="43" t="s">
        <v>40</v>
      </c>
      <c r="B209" s="60" t="s">
        <v>203</v>
      </c>
      <c r="C209" s="60">
        <v>420</v>
      </c>
      <c r="D209" s="60" t="s">
        <v>70</v>
      </c>
      <c r="E209" s="60" t="s">
        <v>70</v>
      </c>
      <c r="F209" s="43" t="s">
        <v>483</v>
      </c>
      <c r="G209" s="44" t="s">
        <v>486</v>
      </c>
      <c r="H209" s="31">
        <v>0.15</v>
      </c>
      <c r="I209" s="220"/>
      <c r="J209" s="63"/>
      <c r="K209" s="63"/>
      <c r="L209" s="63"/>
      <c r="M209" s="63"/>
      <c r="N209" s="63">
        <v>0.15</v>
      </c>
      <c r="O209" s="63"/>
      <c r="P209" s="63">
        <v>0.25</v>
      </c>
      <c r="Q209" s="63"/>
      <c r="R209" s="63">
        <v>0.3</v>
      </c>
      <c r="S209" s="63"/>
      <c r="T209" s="63">
        <v>0.3</v>
      </c>
      <c r="U209" s="63"/>
      <c r="V209" s="63"/>
      <c r="W209" s="63"/>
      <c r="X209" s="56"/>
      <c r="Y209" s="63"/>
      <c r="Z209" s="56"/>
      <c r="AA209" s="63"/>
      <c r="AB209" s="63"/>
      <c r="AC209" s="63"/>
      <c r="AD209" s="63"/>
      <c r="AE209" s="63"/>
      <c r="AF209" s="63"/>
      <c r="AG209" s="63"/>
      <c r="AH209" s="85">
        <f>SUM(J209+L209+N209+P209+R209+T209+AD209+AB209+AF209+V209+X209+Z209)</f>
        <v>1</v>
      </c>
      <c r="AI209" s="64">
        <v>44986</v>
      </c>
      <c r="AJ209" s="64">
        <v>45107</v>
      </c>
      <c r="AK209" s="44" t="s">
        <v>485</v>
      </c>
      <c r="AL209" s="43" t="s">
        <v>463</v>
      </c>
      <c r="AM209" s="44" t="s">
        <v>464</v>
      </c>
      <c r="AN209" s="25" t="s">
        <v>465</v>
      </c>
      <c r="AO209" s="25" t="s">
        <v>785</v>
      </c>
    </row>
    <row r="210" spans="1:41" s="35" customFormat="1" ht="85.5" hidden="1" customHeight="1" x14ac:dyDescent="0.3">
      <c r="A210" s="43" t="s">
        <v>40</v>
      </c>
      <c r="B210" s="60" t="s">
        <v>203</v>
      </c>
      <c r="C210" s="60">
        <v>420</v>
      </c>
      <c r="D210" s="60" t="s">
        <v>70</v>
      </c>
      <c r="E210" s="60" t="s">
        <v>70</v>
      </c>
      <c r="F210" s="43" t="s">
        <v>483</v>
      </c>
      <c r="G210" s="44" t="s">
        <v>487</v>
      </c>
      <c r="H210" s="31">
        <v>0.1</v>
      </c>
      <c r="I210" s="220"/>
      <c r="J210" s="63"/>
      <c r="K210" s="63"/>
      <c r="L210" s="63"/>
      <c r="M210" s="63"/>
      <c r="N210" s="63"/>
      <c r="O210" s="63"/>
      <c r="P210" s="63"/>
      <c r="Q210" s="63"/>
      <c r="R210" s="63"/>
      <c r="S210" s="63"/>
      <c r="T210" s="63"/>
      <c r="U210" s="63"/>
      <c r="V210" s="63"/>
      <c r="W210" s="63"/>
      <c r="X210" s="87">
        <v>0.2</v>
      </c>
      <c r="Y210" s="63"/>
      <c r="Z210" s="87">
        <v>0.2</v>
      </c>
      <c r="AA210" s="63"/>
      <c r="AB210" s="63">
        <v>0.6</v>
      </c>
      <c r="AC210" s="63"/>
      <c r="AD210" s="63"/>
      <c r="AE210" s="63"/>
      <c r="AF210" s="63"/>
      <c r="AG210" s="63"/>
      <c r="AH210" s="85">
        <f>SUM(J210+L210+N210+P210+R210+T210+AD210+AB210+AF210+V210+X210+Z210)</f>
        <v>1</v>
      </c>
      <c r="AI210" s="64">
        <v>45139</v>
      </c>
      <c r="AJ210" s="64">
        <v>45230</v>
      </c>
      <c r="AK210" s="44" t="s">
        <v>485</v>
      </c>
      <c r="AL210" s="43" t="s">
        <v>463</v>
      </c>
      <c r="AM210" s="44" t="s">
        <v>464</v>
      </c>
      <c r="AN210" s="25" t="s">
        <v>465</v>
      </c>
      <c r="AO210" s="25" t="s">
        <v>785</v>
      </c>
    </row>
    <row r="211" spans="1:41" s="35" customFormat="1" ht="85.5" hidden="1" customHeight="1" x14ac:dyDescent="0.3">
      <c r="A211" s="43" t="s">
        <v>40</v>
      </c>
      <c r="B211" s="60" t="s">
        <v>203</v>
      </c>
      <c r="C211" s="60">
        <v>420</v>
      </c>
      <c r="D211" s="60" t="s">
        <v>70</v>
      </c>
      <c r="E211" s="60" t="s">
        <v>70</v>
      </c>
      <c r="F211" s="43" t="s">
        <v>483</v>
      </c>
      <c r="G211" s="44" t="s">
        <v>488</v>
      </c>
      <c r="H211" s="31">
        <v>0.1</v>
      </c>
      <c r="I211" s="220"/>
      <c r="J211" s="63"/>
      <c r="K211" s="63"/>
      <c r="L211" s="63"/>
      <c r="M211" s="63"/>
      <c r="N211" s="63"/>
      <c r="O211" s="63"/>
      <c r="P211" s="63">
        <v>0.1</v>
      </c>
      <c r="Q211" s="63"/>
      <c r="R211" s="63">
        <v>0.1</v>
      </c>
      <c r="S211" s="63"/>
      <c r="T211" s="63">
        <v>0.1</v>
      </c>
      <c r="U211" s="63"/>
      <c r="V211" s="63">
        <v>0.1</v>
      </c>
      <c r="W211" s="63"/>
      <c r="X211" s="63">
        <v>0.1</v>
      </c>
      <c r="Y211" s="63"/>
      <c r="Z211" s="87">
        <v>0.1</v>
      </c>
      <c r="AA211" s="63"/>
      <c r="AB211" s="63">
        <v>0.1</v>
      </c>
      <c r="AC211" s="63"/>
      <c r="AD211" s="63">
        <v>0.2</v>
      </c>
      <c r="AE211" s="63"/>
      <c r="AF211" s="63">
        <v>0.1</v>
      </c>
      <c r="AG211" s="63"/>
      <c r="AH211" s="85">
        <f>SUM(J211+L211+N211+P211+R211+T211+AD211+AB211+AF211+V211+X211+Z211)</f>
        <v>0.99999999999999989</v>
      </c>
      <c r="AI211" s="64">
        <v>45017</v>
      </c>
      <c r="AJ211" s="64">
        <v>45291</v>
      </c>
      <c r="AK211" s="44" t="s">
        <v>489</v>
      </c>
      <c r="AL211" s="43" t="s">
        <v>463</v>
      </c>
      <c r="AM211" s="44" t="s">
        <v>464</v>
      </c>
      <c r="AN211" s="25" t="s">
        <v>465</v>
      </c>
      <c r="AO211" s="25" t="s">
        <v>785</v>
      </c>
    </row>
    <row r="212" spans="1:41" s="35" customFormat="1" ht="165" hidden="1" x14ac:dyDescent="0.3">
      <c r="A212" s="43" t="s">
        <v>40</v>
      </c>
      <c r="B212" s="60" t="s">
        <v>203</v>
      </c>
      <c r="C212" s="60">
        <v>420</v>
      </c>
      <c r="D212" s="60" t="s">
        <v>70</v>
      </c>
      <c r="E212" s="60" t="s">
        <v>70</v>
      </c>
      <c r="F212" s="43" t="s">
        <v>483</v>
      </c>
      <c r="G212" s="43" t="s">
        <v>490</v>
      </c>
      <c r="H212" s="63">
        <v>0.05</v>
      </c>
      <c r="I212" s="220"/>
      <c r="J212" s="60"/>
      <c r="K212" s="60"/>
      <c r="L212" s="60"/>
      <c r="M212" s="60"/>
      <c r="N212" s="30"/>
      <c r="O212" s="60"/>
      <c r="P212" s="63">
        <v>0.25</v>
      </c>
      <c r="Q212" s="60"/>
      <c r="R212" s="60"/>
      <c r="S212" s="60"/>
      <c r="T212" s="30"/>
      <c r="U212" s="60"/>
      <c r="V212" s="63">
        <v>0.25</v>
      </c>
      <c r="W212" s="60"/>
      <c r="X212" s="63"/>
      <c r="Y212" s="60"/>
      <c r="Z212" s="30"/>
      <c r="AA212" s="60"/>
      <c r="AB212" s="63">
        <v>0.25</v>
      </c>
      <c r="AC212" s="60"/>
      <c r="AD212" s="60"/>
      <c r="AE212" s="60"/>
      <c r="AF212" s="63">
        <v>0.25</v>
      </c>
      <c r="AG212" s="60"/>
      <c r="AH212" s="85">
        <f t="shared" ref="AH212:AH214" si="11">SUM(J212+L212+N212+P212+R212+T212+AD212+AB212+AF212+V212+X212+Z212)</f>
        <v>1</v>
      </c>
      <c r="AI212" s="64">
        <v>45017</v>
      </c>
      <c r="AJ212" s="64">
        <v>45291</v>
      </c>
      <c r="AK212" s="43" t="s">
        <v>491</v>
      </c>
      <c r="AL212" s="43" t="s">
        <v>463</v>
      </c>
      <c r="AM212" s="44" t="s">
        <v>464</v>
      </c>
      <c r="AN212" s="25" t="s">
        <v>465</v>
      </c>
      <c r="AO212" s="25" t="s">
        <v>785</v>
      </c>
    </row>
    <row r="213" spans="1:41" s="35" customFormat="1" ht="60" hidden="1" x14ac:dyDescent="0.3">
      <c r="A213" s="43" t="s">
        <v>40</v>
      </c>
      <c r="B213" s="60" t="s">
        <v>203</v>
      </c>
      <c r="C213" s="60">
        <v>420</v>
      </c>
      <c r="D213" s="60" t="s">
        <v>70</v>
      </c>
      <c r="E213" s="60" t="s">
        <v>70</v>
      </c>
      <c r="F213" s="43" t="s">
        <v>483</v>
      </c>
      <c r="G213" s="43" t="s">
        <v>492</v>
      </c>
      <c r="H213" s="63">
        <v>0.15</v>
      </c>
      <c r="I213" s="220"/>
      <c r="J213" s="60"/>
      <c r="K213" s="60"/>
      <c r="L213" s="60"/>
      <c r="M213" s="60"/>
      <c r="N213" s="60"/>
      <c r="O213" s="60"/>
      <c r="P213" s="60"/>
      <c r="Q213" s="60"/>
      <c r="R213" s="60"/>
      <c r="S213" s="60"/>
      <c r="T213" s="60"/>
      <c r="U213" s="60"/>
      <c r="V213" s="60"/>
      <c r="W213" s="60"/>
      <c r="X213" s="63">
        <v>0.25</v>
      </c>
      <c r="Y213" s="60"/>
      <c r="Z213" s="63">
        <v>0.25</v>
      </c>
      <c r="AA213" s="60"/>
      <c r="AB213" s="63">
        <v>0.25</v>
      </c>
      <c r="AC213" s="60"/>
      <c r="AD213" s="63">
        <v>0.25</v>
      </c>
      <c r="AE213" s="60"/>
      <c r="AF213" s="60"/>
      <c r="AG213" s="60"/>
      <c r="AH213" s="85">
        <f t="shared" si="11"/>
        <v>1</v>
      </c>
      <c r="AI213" s="64">
        <v>45139</v>
      </c>
      <c r="AJ213" s="64">
        <v>45260</v>
      </c>
      <c r="AK213" s="43" t="s">
        <v>493</v>
      </c>
      <c r="AL213" s="43" t="s">
        <v>463</v>
      </c>
      <c r="AM213" s="44" t="s">
        <v>464</v>
      </c>
      <c r="AN213" s="25" t="s">
        <v>465</v>
      </c>
      <c r="AO213" s="25" t="s">
        <v>785</v>
      </c>
    </row>
    <row r="214" spans="1:41" s="35" customFormat="1" ht="150" hidden="1" x14ac:dyDescent="0.3">
      <c r="A214" s="43" t="s">
        <v>40</v>
      </c>
      <c r="B214" s="60" t="s">
        <v>203</v>
      </c>
      <c r="C214" s="60">
        <v>420</v>
      </c>
      <c r="D214" s="60" t="s">
        <v>70</v>
      </c>
      <c r="E214" s="60" t="s">
        <v>70</v>
      </c>
      <c r="F214" s="84" t="s">
        <v>483</v>
      </c>
      <c r="G214" s="84" t="s">
        <v>494</v>
      </c>
      <c r="H214" s="85">
        <v>0.25</v>
      </c>
      <c r="I214" s="220"/>
      <c r="J214" s="60"/>
      <c r="K214" s="60"/>
      <c r="L214" s="60"/>
      <c r="M214" s="60"/>
      <c r="N214" s="63">
        <v>0.15</v>
      </c>
      <c r="O214" s="60"/>
      <c r="P214" s="63"/>
      <c r="Q214" s="60"/>
      <c r="R214" s="63"/>
      <c r="S214" s="60"/>
      <c r="T214" s="60"/>
      <c r="U214" s="60"/>
      <c r="V214" s="63">
        <v>0.35</v>
      </c>
      <c r="W214" s="60"/>
      <c r="X214" s="60"/>
      <c r="Y214" s="60"/>
      <c r="Z214" s="63">
        <v>0.2</v>
      </c>
      <c r="AA214" s="60"/>
      <c r="AB214" s="63">
        <v>0.2</v>
      </c>
      <c r="AC214" s="60"/>
      <c r="AD214" s="63">
        <v>0.1</v>
      </c>
      <c r="AE214" s="60"/>
      <c r="AF214" s="60"/>
      <c r="AG214" s="60"/>
      <c r="AH214" s="85">
        <f t="shared" si="11"/>
        <v>1</v>
      </c>
      <c r="AI214" s="64">
        <v>44986</v>
      </c>
      <c r="AJ214" s="64">
        <v>45260</v>
      </c>
      <c r="AK214" s="43" t="s">
        <v>495</v>
      </c>
      <c r="AL214" s="43" t="s">
        <v>463</v>
      </c>
      <c r="AM214" s="44" t="s">
        <v>464</v>
      </c>
      <c r="AN214" s="25" t="s">
        <v>465</v>
      </c>
      <c r="AO214" s="25" t="s">
        <v>785</v>
      </c>
    </row>
    <row r="215" spans="1:41" s="1" customFormat="1" ht="105" hidden="1" x14ac:dyDescent="0.3">
      <c r="A215" s="43" t="s">
        <v>40</v>
      </c>
      <c r="B215" s="60" t="s">
        <v>203</v>
      </c>
      <c r="C215" s="60">
        <v>424</v>
      </c>
      <c r="D215" s="60" t="s">
        <v>70</v>
      </c>
      <c r="E215" s="60" t="s">
        <v>70</v>
      </c>
      <c r="F215" s="43" t="s">
        <v>483</v>
      </c>
      <c r="G215" s="46" t="s">
        <v>627</v>
      </c>
      <c r="H215" s="85">
        <v>0.5</v>
      </c>
      <c r="I215" s="219">
        <f>+H215+H216</f>
        <v>1</v>
      </c>
      <c r="J215" s="37"/>
      <c r="K215" s="37"/>
      <c r="L215" s="37">
        <v>0.1</v>
      </c>
      <c r="M215" s="37"/>
      <c r="N215" s="37">
        <v>0.15</v>
      </c>
      <c r="O215" s="37"/>
      <c r="P215" s="37">
        <v>0.15</v>
      </c>
      <c r="Q215" s="37"/>
      <c r="R215" s="37">
        <v>0.1</v>
      </c>
      <c r="S215" s="37"/>
      <c r="T215" s="37">
        <v>0.1</v>
      </c>
      <c r="U215" s="37"/>
      <c r="V215" s="37">
        <v>0.1</v>
      </c>
      <c r="W215" s="37"/>
      <c r="X215" s="37">
        <v>0.1</v>
      </c>
      <c r="Y215" s="37"/>
      <c r="Z215" s="37">
        <v>0.1</v>
      </c>
      <c r="AA215" s="37"/>
      <c r="AB215" s="37">
        <v>0.1</v>
      </c>
      <c r="AC215" s="37"/>
      <c r="AD215" s="37"/>
      <c r="AE215" s="37"/>
      <c r="AF215" s="37"/>
      <c r="AG215" s="37"/>
      <c r="AH215" s="31">
        <f>+J215+L215+N215+P215+R215+T215+V215+X215+Z215+AB215+AD215+AF215</f>
        <v>0.99999999999999989</v>
      </c>
      <c r="AI215" s="62">
        <v>44958</v>
      </c>
      <c r="AJ215" s="62">
        <v>45230</v>
      </c>
      <c r="AK215" s="44" t="s">
        <v>450</v>
      </c>
      <c r="AL215" s="43" t="s">
        <v>463</v>
      </c>
      <c r="AM215" s="25" t="s">
        <v>465</v>
      </c>
      <c r="AN215" s="25" t="s">
        <v>465</v>
      </c>
      <c r="AO215" s="25" t="s">
        <v>785</v>
      </c>
    </row>
    <row r="216" spans="1:41" s="1" customFormat="1" ht="60" hidden="1" x14ac:dyDescent="0.3">
      <c r="A216" s="43" t="s">
        <v>40</v>
      </c>
      <c r="B216" s="60" t="s">
        <v>203</v>
      </c>
      <c r="C216" s="60">
        <v>424</v>
      </c>
      <c r="D216" s="60" t="s">
        <v>70</v>
      </c>
      <c r="E216" s="60" t="s">
        <v>70</v>
      </c>
      <c r="F216" s="43" t="s">
        <v>483</v>
      </c>
      <c r="G216" s="43" t="s">
        <v>631</v>
      </c>
      <c r="H216" s="85">
        <v>0.5</v>
      </c>
      <c r="I216" s="221"/>
      <c r="J216" s="60"/>
      <c r="K216" s="60"/>
      <c r="L216" s="60"/>
      <c r="M216" s="60"/>
      <c r="N216" s="60"/>
      <c r="O216" s="60"/>
      <c r="P216" s="63">
        <v>0.25</v>
      </c>
      <c r="Q216" s="60"/>
      <c r="R216" s="60"/>
      <c r="S216" s="60"/>
      <c r="T216" s="60"/>
      <c r="U216" s="60"/>
      <c r="V216" s="63">
        <v>0.25</v>
      </c>
      <c r="W216" s="60"/>
      <c r="X216" s="60"/>
      <c r="Y216" s="60"/>
      <c r="Z216" s="60"/>
      <c r="AA216" s="60"/>
      <c r="AB216" s="63">
        <v>0.25</v>
      </c>
      <c r="AC216" s="60"/>
      <c r="AD216" s="60"/>
      <c r="AE216" s="60"/>
      <c r="AF216" s="63">
        <v>0.25</v>
      </c>
      <c r="AG216" s="60"/>
      <c r="AH216" s="31">
        <f>+J216+L216+N216+P216+R216+T216+V216+X216+Z216+AB216+AD216+AF216</f>
        <v>1</v>
      </c>
      <c r="AI216" s="64">
        <v>45017</v>
      </c>
      <c r="AJ216" s="64">
        <v>45291</v>
      </c>
      <c r="AK216" s="43" t="s">
        <v>629</v>
      </c>
      <c r="AL216" s="43" t="s">
        <v>463</v>
      </c>
      <c r="AM216" s="25" t="s">
        <v>465</v>
      </c>
      <c r="AN216" s="25" t="s">
        <v>465</v>
      </c>
      <c r="AO216" s="25" t="s">
        <v>785</v>
      </c>
    </row>
    <row r="217" spans="1:41" s="35" customFormat="1" ht="90.6" hidden="1" x14ac:dyDescent="0.3">
      <c r="A217" s="43" t="s">
        <v>40</v>
      </c>
      <c r="B217" s="60" t="s">
        <v>203</v>
      </c>
      <c r="C217" s="60">
        <v>420</v>
      </c>
      <c r="D217" s="219">
        <v>0.3</v>
      </c>
      <c r="E217" s="210">
        <v>227872000</v>
      </c>
      <c r="F217" s="43" t="s">
        <v>663</v>
      </c>
      <c r="G217" s="43" t="s">
        <v>789</v>
      </c>
      <c r="H217" s="63">
        <v>0.2</v>
      </c>
      <c r="I217" s="208">
        <f>+H217+H218+H219+H220+H223</f>
        <v>1</v>
      </c>
      <c r="J217" s="60"/>
      <c r="K217" s="60"/>
      <c r="L217" s="63"/>
      <c r="M217" s="60"/>
      <c r="N217" s="164">
        <v>0.2</v>
      </c>
      <c r="O217" s="159"/>
      <c r="P217" s="164">
        <v>0.05</v>
      </c>
      <c r="Q217" s="159"/>
      <c r="R217" s="164">
        <v>0.05</v>
      </c>
      <c r="S217" s="159"/>
      <c r="T217" s="164">
        <v>0.1</v>
      </c>
      <c r="U217" s="159"/>
      <c r="V217" s="164">
        <v>0.1</v>
      </c>
      <c r="W217" s="159"/>
      <c r="X217" s="164">
        <v>0.1</v>
      </c>
      <c r="Y217" s="159"/>
      <c r="Z217" s="164">
        <v>0.1</v>
      </c>
      <c r="AA217" s="159"/>
      <c r="AB217" s="164">
        <v>0.3</v>
      </c>
      <c r="AC217" s="159"/>
      <c r="AD217" s="159"/>
      <c r="AE217" s="159"/>
      <c r="AF217" s="159"/>
      <c r="AG217" s="159"/>
      <c r="AH217" s="177">
        <f t="shared" ref="AH217" si="12">SUM(J217+L217+N217+P217+R217+T217+AD217+AB217+AF217+V217+X217+Z217)</f>
        <v>0.99999999999999989</v>
      </c>
      <c r="AI217" s="162">
        <v>44986</v>
      </c>
      <c r="AJ217" s="162">
        <v>45230</v>
      </c>
      <c r="AK217" s="43" t="s">
        <v>497</v>
      </c>
      <c r="AL217" s="43" t="s">
        <v>463</v>
      </c>
      <c r="AM217" s="44" t="s">
        <v>464</v>
      </c>
      <c r="AN217" s="25" t="s">
        <v>465</v>
      </c>
      <c r="AO217" s="25" t="s">
        <v>785</v>
      </c>
    </row>
    <row r="218" spans="1:41" s="35" customFormat="1" ht="113.25" hidden="1" customHeight="1" x14ac:dyDescent="0.3">
      <c r="A218" s="43" t="s">
        <v>40</v>
      </c>
      <c r="B218" s="60" t="s">
        <v>203</v>
      </c>
      <c r="C218" s="60">
        <v>420</v>
      </c>
      <c r="D218" s="206"/>
      <c r="E218" s="211"/>
      <c r="F218" s="43" t="s">
        <v>663</v>
      </c>
      <c r="G218" s="43" t="s">
        <v>498</v>
      </c>
      <c r="H218" s="63">
        <v>0.2</v>
      </c>
      <c r="I218" s="209"/>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row>
    <row r="219" spans="1:41" s="35" customFormat="1" ht="108" hidden="1" customHeight="1" x14ac:dyDescent="0.3">
      <c r="A219" s="43" t="s">
        <v>40</v>
      </c>
      <c r="B219" s="60" t="s">
        <v>203</v>
      </c>
      <c r="C219" s="60">
        <v>420</v>
      </c>
      <c r="D219" s="206"/>
      <c r="E219" s="211"/>
      <c r="F219" s="43" t="s">
        <v>663</v>
      </c>
      <c r="G219" s="43" t="s">
        <v>500</v>
      </c>
      <c r="H219" s="63">
        <v>0.2</v>
      </c>
      <c r="I219" s="209"/>
      <c r="J219" s="60"/>
      <c r="K219" s="60"/>
      <c r="L219" s="63"/>
      <c r="M219" s="60"/>
      <c r="N219" s="164">
        <v>0.2</v>
      </c>
      <c r="O219" s="159"/>
      <c r="P219" s="164">
        <v>0.2</v>
      </c>
      <c r="Q219" s="159"/>
      <c r="R219" s="164">
        <v>0.2</v>
      </c>
      <c r="S219" s="159"/>
      <c r="T219" s="164">
        <v>0.2</v>
      </c>
      <c r="U219" s="159"/>
      <c r="V219" s="164">
        <v>0.2</v>
      </c>
      <c r="W219" s="159"/>
      <c r="X219" s="159"/>
      <c r="Y219" s="159"/>
      <c r="Z219" s="159"/>
      <c r="AA219" s="159"/>
      <c r="AB219" s="159"/>
      <c r="AC219" s="159"/>
      <c r="AD219" s="159"/>
      <c r="AE219" s="159"/>
      <c r="AF219" s="159"/>
      <c r="AG219" s="159"/>
      <c r="AH219" s="177">
        <f t="shared" ref="AH219:AH223" si="13">SUM(J219+L219+N219+P219+R219+T219+AD219+AB219+AF219+V219+X219+Z219)</f>
        <v>1</v>
      </c>
      <c r="AI219" s="162">
        <v>44986</v>
      </c>
      <c r="AJ219" s="162">
        <v>45138</v>
      </c>
      <c r="AK219" s="43" t="s">
        <v>501</v>
      </c>
      <c r="AL219" s="43" t="s">
        <v>463</v>
      </c>
      <c r="AM219" s="44" t="s">
        <v>464</v>
      </c>
      <c r="AN219" s="25" t="s">
        <v>465</v>
      </c>
      <c r="AO219" s="25" t="s">
        <v>785</v>
      </c>
    </row>
    <row r="220" spans="1:41" s="35" customFormat="1" ht="99" hidden="1" customHeight="1" x14ac:dyDescent="0.3">
      <c r="A220" s="43" t="s">
        <v>40</v>
      </c>
      <c r="B220" s="60" t="s">
        <v>203</v>
      </c>
      <c r="C220" s="60">
        <v>420</v>
      </c>
      <c r="D220" s="206"/>
      <c r="E220" s="211"/>
      <c r="F220" s="43" t="s">
        <v>663</v>
      </c>
      <c r="G220" s="43" t="s">
        <v>502</v>
      </c>
      <c r="H220" s="83">
        <v>0.2</v>
      </c>
      <c r="I220" s="209"/>
      <c r="J220" s="60"/>
      <c r="K220" s="60"/>
      <c r="L220" s="63"/>
      <c r="M220" s="60"/>
      <c r="N220" s="164">
        <v>0.1</v>
      </c>
      <c r="O220" s="159"/>
      <c r="P220" s="164">
        <v>0.15</v>
      </c>
      <c r="Q220" s="159"/>
      <c r="R220" s="164">
        <v>0.15</v>
      </c>
      <c r="S220" s="159"/>
      <c r="T220" s="164">
        <v>0.2</v>
      </c>
      <c r="U220" s="159"/>
      <c r="V220" s="164">
        <v>0.2</v>
      </c>
      <c r="W220" s="159"/>
      <c r="X220" s="164">
        <v>0.2</v>
      </c>
      <c r="Y220" s="159"/>
      <c r="Z220" s="159"/>
      <c r="AA220" s="159"/>
      <c r="AB220" s="159"/>
      <c r="AC220" s="159"/>
      <c r="AD220" s="159"/>
      <c r="AE220" s="159"/>
      <c r="AF220" s="159"/>
      <c r="AG220" s="159"/>
      <c r="AH220" s="177">
        <f t="shared" si="13"/>
        <v>1</v>
      </c>
      <c r="AI220" s="162">
        <v>44986</v>
      </c>
      <c r="AJ220" s="162">
        <v>45169</v>
      </c>
      <c r="AK220" s="43" t="s">
        <v>503</v>
      </c>
      <c r="AL220" s="43" t="s">
        <v>463</v>
      </c>
      <c r="AM220" s="44" t="s">
        <v>464</v>
      </c>
      <c r="AN220" s="25" t="s">
        <v>465</v>
      </c>
      <c r="AO220" s="25" t="s">
        <v>785</v>
      </c>
    </row>
    <row r="221" spans="1:41" s="35" customFormat="1" ht="96.75" hidden="1" customHeight="1" x14ac:dyDescent="0.3">
      <c r="A221" s="43" t="s">
        <v>40</v>
      </c>
      <c r="B221" s="60" t="s">
        <v>203</v>
      </c>
      <c r="C221" s="60">
        <v>420</v>
      </c>
      <c r="D221" s="206"/>
      <c r="E221" s="211"/>
      <c r="F221" s="43" t="s">
        <v>663</v>
      </c>
      <c r="G221" s="43" t="s">
        <v>504</v>
      </c>
      <c r="H221" s="254">
        <v>0.2</v>
      </c>
      <c r="I221" s="209"/>
      <c r="J221" s="60"/>
      <c r="K221" s="60"/>
      <c r="L221" s="63"/>
      <c r="M221" s="60"/>
      <c r="N221" s="63"/>
      <c r="O221" s="60"/>
      <c r="P221" s="164">
        <v>0.1</v>
      </c>
      <c r="Q221" s="159"/>
      <c r="R221" s="164">
        <v>0.1</v>
      </c>
      <c r="S221" s="159"/>
      <c r="T221" s="164">
        <v>0.1</v>
      </c>
      <c r="U221" s="159"/>
      <c r="V221" s="164">
        <v>0.4</v>
      </c>
      <c r="W221" s="159"/>
      <c r="X221" s="164">
        <v>0.3</v>
      </c>
      <c r="Y221" s="159"/>
      <c r="Z221" s="159"/>
      <c r="AA221" s="159"/>
      <c r="AB221" s="159"/>
      <c r="AC221" s="159"/>
      <c r="AD221" s="159"/>
      <c r="AE221" s="159"/>
      <c r="AF221" s="159"/>
      <c r="AG221" s="159"/>
      <c r="AH221" s="177">
        <f t="shared" si="13"/>
        <v>1</v>
      </c>
      <c r="AI221" s="162">
        <v>45017</v>
      </c>
      <c r="AJ221" s="162">
        <v>45169</v>
      </c>
      <c r="AK221" s="43" t="s">
        <v>505</v>
      </c>
      <c r="AL221" s="43" t="s">
        <v>463</v>
      </c>
      <c r="AM221" s="44" t="s">
        <v>464</v>
      </c>
      <c r="AN221" s="25" t="s">
        <v>465</v>
      </c>
      <c r="AO221" s="25" t="s">
        <v>785</v>
      </c>
    </row>
    <row r="222" spans="1:41" s="35" customFormat="1" ht="90.6" hidden="1" x14ac:dyDescent="0.3">
      <c r="A222" s="43" t="s">
        <v>40</v>
      </c>
      <c r="B222" s="60" t="s">
        <v>203</v>
      </c>
      <c r="C222" s="60">
        <v>420</v>
      </c>
      <c r="D222" s="206"/>
      <c r="E222" s="211"/>
      <c r="F222" s="43" t="s">
        <v>663</v>
      </c>
      <c r="G222" s="43" t="s">
        <v>506</v>
      </c>
      <c r="H222" s="255"/>
      <c r="I222" s="209"/>
      <c r="J222" s="60"/>
      <c r="K222" s="60"/>
      <c r="L222" s="63"/>
      <c r="M222" s="60"/>
      <c r="N222" s="164">
        <v>0.33329999999999999</v>
      </c>
      <c r="O222" s="159"/>
      <c r="P222" s="164">
        <v>0.33329999999999999</v>
      </c>
      <c r="Q222" s="159"/>
      <c r="R222" s="164">
        <v>0.33329999999999999</v>
      </c>
      <c r="S222" s="159"/>
      <c r="T222" s="159"/>
      <c r="U222" s="159"/>
      <c r="V222" s="159"/>
      <c r="W222" s="159"/>
      <c r="X222" s="159"/>
      <c r="Y222" s="159"/>
      <c r="Z222" s="159"/>
      <c r="AA222" s="159"/>
      <c r="AB222" s="159"/>
      <c r="AC222" s="159"/>
      <c r="AD222" s="159"/>
      <c r="AE222" s="159"/>
      <c r="AF222" s="159"/>
      <c r="AG222" s="159"/>
      <c r="AH222" s="177">
        <f t="shared" si="13"/>
        <v>0.99990000000000001</v>
      </c>
      <c r="AI222" s="162">
        <v>44986</v>
      </c>
      <c r="AJ222" s="162">
        <v>45077</v>
      </c>
      <c r="AK222" s="43" t="s">
        <v>507</v>
      </c>
      <c r="AL222" s="43" t="s">
        <v>463</v>
      </c>
      <c r="AM222" s="44" t="s">
        <v>464</v>
      </c>
      <c r="AN222" s="25" t="s">
        <v>465</v>
      </c>
      <c r="AO222" s="25" t="s">
        <v>785</v>
      </c>
    </row>
    <row r="223" spans="1:41" s="35" customFormat="1" ht="90.6" hidden="1" x14ac:dyDescent="0.3">
      <c r="A223" s="43" t="s">
        <v>40</v>
      </c>
      <c r="B223" s="60" t="s">
        <v>203</v>
      </c>
      <c r="C223" s="60">
        <v>420</v>
      </c>
      <c r="D223" s="207"/>
      <c r="E223" s="212"/>
      <c r="F223" s="43" t="s">
        <v>663</v>
      </c>
      <c r="G223" s="43" t="s">
        <v>508</v>
      </c>
      <c r="H223" s="63">
        <v>0.2</v>
      </c>
      <c r="I223" s="209"/>
      <c r="J223" s="60"/>
      <c r="K223" s="60"/>
      <c r="L223" s="60"/>
      <c r="M223" s="60"/>
      <c r="N223" s="164">
        <v>0.1</v>
      </c>
      <c r="O223" s="159"/>
      <c r="P223" s="164">
        <v>0.15</v>
      </c>
      <c r="Q223" s="159"/>
      <c r="R223" s="164">
        <v>0.25</v>
      </c>
      <c r="S223" s="159"/>
      <c r="T223" s="164">
        <v>0.25</v>
      </c>
      <c r="U223" s="159"/>
      <c r="V223" s="164">
        <v>0.25</v>
      </c>
      <c r="W223" s="159"/>
      <c r="X223" s="159"/>
      <c r="Y223" s="159"/>
      <c r="Z223" s="159"/>
      <c r="AA223" s="159"/>
      <c r="AB223" s="159"/>
      <c r="AC223" s="159"/>
      <c r="AD223" s="159"/>
      <c r="AE223" s="159"/>
      <c r="AF223" s="159"/>
      <c r="AG223" s="159"/>
      <c r="AH223" s="177">
        <f t="shared" si="13"/>
        <v>1</v>
      </c>
      <c r="AI223" s="162">
        <v>44986</v>
      </c>
      <c r="AJ223" s="162">
        <v>45138</v>
      </c>
      <c r="AK223" s="43" t="s">
        <v>509</v>
      </c>
      <c r="AL223" s="43" t="s">
        <v>463</v>
      </c>
      <c r="AM223" s="44" t="s">
        <v>464</v>
      </c>
      <c r="AN223" s="25" t="s">
        <v>465</v>
      </c>
      <c r="AO223" s="25" t="s">
        <v>785</v>
      </c>
    </row>
    <row r="224" spans="1:41" s="35" customFormat="1" ht="60" hidden="1" x14ac:dyDescent="0.3">
      <c r="A224" s="43" t="s">
        <v>40</v>
      </c>
      <c r="B224" s="60" t="s">
        <v>41</v>
      </c>
      <c r="C224" s="60">
        <v>528</v>
      </c>
      <c r="D224" s="60" t="s">
        <v>70</v>
      </c>
      <c r="E224" s="60" t="s">
        <v>70</v>
      </c>
      <c r="F224" s="43" t="s">
        <v>510</v>
      </c>
      <c r="G224" s="50" t="s">
        <v>511</v>
      </c>
      <c r="H224" s="33">
        <v>0.05</v>
      </c>
      <c r="I224" s="219">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758</v>
      </c>
      <c r="AO224" s="43" t="s">
        <v>710</v>
      </c>
    </row>
    <row r="225" spans="1:41" s="35" customFormat="1" ht="90" hidden="1" x14ac:dyDescent="0.3">
      <c r="A225" s="43" t="s">
        <v>40</v>
      </c>
      <c r="B225" s="60" t="s">
        <v>41</v>
      </c>
      <c r="C225" s="60">
        <v>528</v>
      </c>
      <c r="D225" s="60" t="s">
        <v>70</v>
      </c>
      <c r="E225" s="60" t="s">
        <v>70</v>
      </c>
      <c r="F225" s="43" t="s">
        <v>510</v>
      </c>
      <c r="G225" s="50" t="s">
        <v>514</v>
      </c>
      <c r="H225" s="33">
        <v>0.9</v>
      </c>
      <c r="I225" s="206"/>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758</v>
      </c>
      <c r="AO225" s="43" t="s">
        <v>710</v>
      </c>
    </row>
    <row r="226" spans="1:41" s="35" customFormat="1" ht="75" hidden="1" x14ac:dyDescent="0.3">
      <c r="A226" s="43" t="s">
        <v>40</v>
      </c>
      <c r="B226" s="60" t="s">
        <v>41</v>
      </c>
      <c r="C226" s="60">
        <v>528</v>
      </c>
      <c r="D226" s="60" t="s">
        <v>70</v>
      </c>
      <c r="E226" s="60" t="s">
        <v>70</v>
      </c>
      <c r="F226" s="43" t="s">
        <v>510</v>
      </c>
      <c r="G226" s="50" t="s">
        <v>516</v>
      </c>
      <c r="H226" s="33">
        <v>0.05</v>
      </c>
      <c r="I226" s="207"/>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758</v>
      </c>
      <c r="AO226" s="43" t="s">
        <v>710</v>
      </c>
    </row>
    <row r="227" spans="1:41" s="35" customFormat="1" ht="75.75" hidden="1" customHeight="1" x14ac:dyDescent="0.3">
      <c r="A227" s="43" t="s">
        <v>40</v>
      </c>
      <c r="B227" s="60" t="s">
        <v>41</v>
      </c>
      <c r="C227" s="76">
        <v>527</v>
      </c>
      <c r="D227" s="76" t="s">
        <v>70</v>
      </c>
      <c r="E227" s="76" t="s">
        <v>70</v>
      </c>
      <c r="F227" s="50" t="s">
        <v>518</v>
      </c>
      <c r="G227" s="50" t="s">
        <v>519</v>
      </c>
      <c r="H227" s="78">
        <v>0.5</v>
      </c>
      <c r="I227" s="232">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row>
    <row r="228" spans="1:41" s="35" customFormat="1" ht="60" hidden="1" x14ac:dyDescent="0.3">
      <c r="A228" s="43" t="s">
        <v>40</v>
      </c>
      <c r="B228" s="60" t="s">
        <v>41</v>
      </c>
      <c r="C228" s="76">
        <v>527</v>
      </c>
      <c r="D228" s="76" t="s">
        <v>70</v>
      </c>
      <c r="E228" s="76" t="s">
        <v>70</v>
      </c>
      <c r="F228" s="50" t="s">
        <v>518</v>
      </c>
      <c r="G228" s="50" t="s">
        <v>521</v>
      </c>
      <c r="H228" s="78">
        <v>0.5</v>
      </c>
      <c r="I228" s="232"/>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row>
    <row r="229" spans="1:41" s="35" customFormat="1" ht="112.5" hidden="1" customHeight="1" x14ac:dyDescent="0.3">
      <c r="A229" s="43" t="s">
        <v>40</v>
      </c>
      <c r="B229" s="60" t="s">
        <v>41</v>
      </c>
      <c r="C229" s="76" t="s">
        <v>70</v>
      </c>
      <c r="D229" s="76" t="s">
        <v>70</v>
      </c>
      <c r="E229" s="76" t="s">
        <v>70</v>
      </c>
      <c r="F229" s="45" t="s">
        <v>672</v>
      </c>
      <c r="G229" s="43" t="s">
        <v>723</v>
      </c>
      <c r="H229" s="33">
        <v>0.15</v>
      </c>
      <c r="I229" s="232">
        <f>+H229+H230+H231+H232+H233+H234+H235+H236+H237+H238</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6" si="14">+J229+L229+N229+P229+R229+T229+V229+X229+Z229+AB229+AD229+AF229</f>
        <v>1</v>
      </c>
      <c r="AI229" s="79">
        <v>44986</v>
      </c>
      <c r="AJ229" s="79">
        <v>45275</v>
      </c>
      <c r="AK229" s="50" t="s">
        <v>724</v>
      </c>
      <c r="AL229" s="44" t="s">
        <v>55</v>
      </c>
      <c r="AM229" s="44" t="s">
        <v>745</v>
      </c>
      <c r="AN229" s="50" t="s">
        <v>56</v>
      </c>
      <c r="AO229" s="50" t="s">
        <v>57</v>
      </c>
    </row>
    <row r="230" spans="1:41" s="1" customFormat="1" ht="168" hidden="1" customHeight="1" x14ac:dyDescent="0.3">
      <c r="A230" s="43" t="s">
        <v>40</v>
      </c>
      <c r="B230" s="60" t="s">
        <v>41</v>
      </c>
      <c r="C230" s="76" t="s">
        <v>70</v>
      </c>
      <c r="D230" s="76" t="s">
        <v>70</v>
      </c>
      <c r="E230" s="76" t="s">
        <v>70</v>
      </c>
      <c r="F230" s="45" t="s">
        <v>672</v>
      </c>
      <c r="G230" s="43" t="s">
        <v>604</v>
      </c>
      <c r="H230" s="33">
        <v>0.1</v>
      </c>
      <c r="I230" s="232"/>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4"/>
        <v>1</v>
      </c>
      <c r="AI230" s="64">
        <v>44928</v>
      </c>
      <c r="AJ230" s="62">
        <v>45275</v>
      </c>
      <c r="AK230" s="44" t="s">
        <v>605</v>
      </c>
      <c r="AL230" s="44" t="s">
        <v>534</v>
      </c>
      <c r="AM230" s="44" t="s">
        <v>535</v>
      </c>
      <c r="AN230" s="25" t="s">
        <v>701</v>
      </c>
      <c r="AO230" s="25" t="s">
        <v>57</v>
      </c>
    </row>
    <row r="231" spans="1:41" s="1" customFormat="1" ht="199.5" hidden="1" customHeight="1" x14ac:dyDescent="0.3">
      <c r="A231" s="43" t="s">
        <v>40</v>
      </c>
      <c r="B231" s="60" t="s">
        <v>41</v>
      </c>
      <c r="C231" s="76" t="s">
        <v>70</v>
      </c>
      <c r="D231" s="76" t="s">
        <v>70</v>
      </c>
      <c r="E231" s="76" t="s">
        <v>70</v>
      </c>
      <c r="F231" s="45" t="s">
        <v>672</v>
      </c>
      <c r="G231" s="43" t="s">
        <v>596</v>
      </c>
      <c r="H231" s="33">
        <v>0.1</v>
      </c>
      <c r="I231" s="232"/>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4"/>
        <v>1</v>
      </c>
      <c r="AI231" s="64">
        <v>45017</v>
      </c>
      <c r="AJ231" s="62">
        <v>45291</v>
      </c>
      <c r="AK231" s="44" t="s">
        <v>597</v>
      </c>
      <c r="AL231" s="44" t="s">
        <v>55</v>
      </c>
      <c r="AM231" s="44" t="s">
        <v>745</v>
      </c>
      <c r="AN231" s="25" t="s">
        <v>56</v>
      </c>
      <c r="AO231" s="25" t="s">
        <v>57</v>
      </c>
    </row>
    <row r="232" spans="1:41" s="1" customFormat="1" ht="105" hidden="1" customHeight="1" x14ac:dyDescent="0.3">
      <c r="A232" s="43" t="s">
        <v>40</v>
      </c>
      <c r="B232" s="60" t="s">
        <v>41</v>
      </c>
      <c r="C232" s="76" t="s">
        <v>70</v>
      </c>
      <c r="D232" s="76" t="s">
        <v>70</v>
      </c>
      <c r="E232" s="76" t="s">
        <v>70</v>
      </c>
      <c r="F232" s="45" t="s">
        <v>672</v>
      </c>
      <c r="G232" s="43" t="s">
        <v>602</v>
      </c>
      <c r="H232" s="33">
        <v>0.05</v>
      </c>
      <c r="I232" s="232"/>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4"/>
        <v>0.99999999999999978</v>
      </c>
      <c r="AI232" s="64">
        <v>44928</v>
      </c>
      <c r="AJ232" s="62">
        <v>45291</v>
      </c>
      <c r="AK232" s="44" t="s">
        <v>603</v>
      </c>
      <c r="AL232" s="44" t="s">
        <v>157</v>
      </c>
      <c r="AM232" s="44" t="s">
        <v>158</v>
      </c>
      <c r="AN232" s="25" t="s">
        <v>159</v>
      </c>
      <c r="AO232" s="25" t="s">
        <v>57</v>
      </c>
    </row>
    <row r="233" spans="1:41" s="35" customFormat="1" ht="99" hidden="1" customHeight="1" x14ac:dyDescent="0.3">
      <c r="A233" s="43" t="s">
        <v>40</v>
      </c>
      <c r="B233" s="60" t="s">
        <v>41</v>
      </c>
      <c r="C233" s="76" t="s">
        <v>70</v>
      </c>
      <c r="D233" s="76" t="s">
        <v>70</v>
      </c>
      <c r="E233" s="76" t="s">
        <v>70</v>
      </c>
      <c r="F233" s="45" t="s">
        <v>673</v>
      </c>
      <c r="G233" s="50" t="s">
        <v>674</v>
      </c>
      <c r="H233" s="78">
        <v>0.1</v>
      </c>
      <c r="I233" s="232"/>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4"/>
        <v>1</v>
      </c>
      <c r="AI233" s="79">
        <v>45047</v>
      </c>
      <c r="AJ233" s="79">
        <v>45138</v>
      </c>
      <c r="AK233" s="50" t="s">
        <v>725</v>
      </c>
      <c r="AL233" s="44" t="s">
        <v>55</v>
      </c>
      <c r="AM233" s="44" t="s">
        <v>745</v>
      </c>
      <c r="AN233" s="25" t="s">
        <v>56</v>
      </c>
      <c r="AO233" s="25" t="s">
        <v>57</v>
      </c>
    </row>
    <row r="234" spans="1:41" s="35" customFormat="1" ht="105" hidden="1" x14ac:dyDescent="0.3">
      <c r="A234" s="43" t="s">
        <v>40</v>
      </c>
      <c r="B234" s="60" t="s">
        <v>41</v>
      </c>
      <c r="C234" s="76" t="s">
        <v>70</v>
      </c>
      <c r="D234" s="76" t="s">
        <v>70</v>
      </c>
      <c r="E234" s="76" t="s">
        <v>70</v>
      </c>
      <c r="F234" s="45" t="s">
        <v>675</v>
      </c>
      <c r="G234" s="50" t="s">
        <v>759</v>
      </c>
      <c r="H234" s="78">
        <v>0.1</v>
      </c>
      <c r="I234" s="232"/>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4"/>
        <v>1</v>
      </c>
      <c r="AI234" s="79">
        <v>45047</v>
      </c>
      <c r="AJ234" s="79">
        <v>45138</v>
      </c>
      <c r="AK234" s="50" t="s">
        <v>727</v>
      </c>
      <c r="AL234" s="43" t="s">
        <v>726</v>
      </c>
      <c r="AM234" s="50" t="s">
        <v>74</v>
      </c>
      <c r="AN234" s="25" t="s">
        <v>47</v>
      </c>
      <c r="AO234" s="50" t="s">
        <v>57</v>
      </c>
    </row>
    <row r="235" spans="1:41" s="28" customFormat="1" ht="98.25" hidden="1" customHeight="1" x14ac:dyDescent="0.3">
      <c r="A235" s="43" t="s">
        <v>40</v>
      </c>
      <c r="B235" s="60" t="s">
        <v>41</v>
      </c>
      <c r="C235" s="76" t="s">
        <v>70</v>
      </c>
      <c r="D235" s="76" t="s">
        <v>70</v>
      </c>
      <c r="E235" s="76" t="s">
        <v>70</v>
      </c>
      <c r="F235" s="45" t="s">
        <v>649</v>
      </c>
      <c r="G235" s="43" t="s">
        <v>589</v>
      </c>
      <c r="H235" s="78">
        <v>0.1</v>
      </c>
      <c r="I235" s="232"/>
      <c r="J235" s="60"/>
      <c r="K235" s="60"/>
      <c r="L235" s="60"/>
      <c r="M235" s="60"/>
      <c r="N235" s="60"/>
      <c r="O235" s="60"/>
      <c r="P235" s="60"/>
      <c r="Q235" s="60"/>
      <c r="R235" s="60"/>
      <c r="S235" s="60"/>
      <c r="T235" s="63">
        <v>0.1</v>
      </c>
      <c r="U235" s="60"/>
      <c r="V235" s="63">
        <v>0.2</v>
      </c>
      <c r="W235" s="60"/>
      <c r="X235" s="63">
        <v>0.2</v>
      </c>
      <c r="Y235" s="60"/>
      <c r="Z235" s="63">
        <v>0.2</v>
      </c>
      <c r="AA235" s="60"/>
      <c r="AB235" s="63">
        <v>0.2</v>
      </c>
      <c r="AC235" s="60"/>
      <c r="AD235" s="63">
        <v>0.1</v>
      </c>
      <c r="AE235" s="60"/>
      <c r="AF235" s="60"/>
      <c r="AG235" s="60"/>
      <c r="AH235" s="31">
        <f t="shared" si="14"/>
        <v>0.99999999999999989</v>
      </c>
      <c r="AI235" s="64">
        <v>45078</v>
      </c>
      <c r="AJ235" s="64">
        <v>45260</v>
      </c>
      <c r="AK235" s="43" t="s">
        <v>590</v>
      </c>
      <c r="AL235" s="43" t="s">
        <v>703</v>
      </c>
      <c r="AM235" s="43" t="s">
        <v>549</v>
      </c>
      <c r="AN235" s="25" t="s">
        <v>47</v>
      </c>
      <c r="AO235" s="25" t="s">
        <v>57</v>
      </c>
    </row>
    <row r="236" spans="1:41" s="1" customFormat="1" ht="76.8" hidden="1" x14ac:dyDescent="0.3">
      <c r="A236" s="43" t="s">
        <v>40</v>
      </c>
      <c r="B236" s="60" t="s">
        <v>41</v>
      </c>
      <c r="C236" s="76" t="s">
        <v>70</v>
      </c>
      <c r="D236" s="76" t="s">
        <v>70</v>
      </c>
      <c r="E236" s="76" t="s">
        <v>70</v>
      </c>
      <c r="F236" s="45" t="s">
        <v>649</v>
      </c>
      <c r="G236" s="43" t="s">
        <v>600</v>
      </c>
      <c r="H236" s="78">
        <v>0.1</v>
      </c>
      <c r="I236" s="232"/>
      <c r="J236" s="31"/>
      <c r="K236" s="31"/>
      <c r="L236" s="31"/>
      <c r="M236" s="31"/>
      <c r="N236" s="31">
        <v>0.25</v>
      </c>
      <c r="O236" s="31"/>
      <c r="P236" s="31"/>
      <c r="Q236" s="31"/>
      <c r="R236" s="31"/>
      <c r="S236" s="31"/>
      <c r="T236" s="31">
        <v>0.25</v>
      </c>
      <c r="U236" s="31"/>
      <c r="V236" s="31"/>
      <c r="W236" s="31"/>
      <c r="X236" s="31"/>
      <c r="Y236" s="31"/>
      <c r="Z236" s="31">
        <v>0.25</v>
      </c>
      <c r="AA236" s="31"/>
      <c r="AB236" s="31"/>
      <c r="AC236" s="31"/>
      <c r="AD236" s="31"/>
      <c r="AE236" s="31"/>
      <c r="AF236" s="31">
        <v>0.25</v>
      </c>
      <c r="AG236" s="31"/>
      <c r="AH236" s="31">
        <f t="shared" si="14"/>
        <v>1</v>
      </c>
      <c r="AI236" s="64">
        <v>44986</v>
      </c>
      <c r="AJ236" s="62">
        <v>45291</v>
      </c>
      <c r="AK236" s="44" t="s">
        <v>601</v>
      </c>
      <c r="AL236" s="44" t="s">
        <v>157</v>
      </c>
      <c r="AM236" s="44" t="s">
        <v>158</v>
      </c>
      <c r="AN236" s="25" t="s">
        <v>159</v>
      </c>
      <c r="AO236" s="25" t="s">
        <v>57</v>
      </c>
    </row>
    <row r="237" spans="1:41" s="1" customFormat="1" ht="103.5" hidden="1" customHeight="1" x14ac:dyDescent="0.3">
      <c r="A237" s="43" t="s">
        <v>40</v>
      </c>
      <c r="B237" s="60" t="s">
        <v>41</v>
      </c>
      <c r="C237" s="76" t="s">
        <v>70</v>
      </c>
      <c r="D237" s="76" t="s">
        <v>70</v>
      </c>
      <c r="E237" s="76" t="s">
        <v>70</v>
      </c>
      <c r="F237" s="45" t="s">
        <v>651</v>
      </c>
      <c r="G237" s="43" t="s">
        <v>665</v>
      </c>
      <c r="H237" s="78">
        <v>0.1</v>
      </c>
      <c r="I237" s="232"/>
      <c r="J237" s="31"/>
      <c r="K237" s="31"/>
      <c r="L237" s="31"/>
      <c r="M237" s="31"/>
      <c r="N237" s="31"/>
      <c r="O237" s="31"/>
      <c r="P237" s="31"/>
      <c r="Q237" s="31"/>
      <c r="R237" s="31">
        <v>0.5</v>
      </c>
      <c r="S237" s="31"/>
      <c r="T237" s="31"/>
      <c r="U237" s="31"/>
      <c r="V237" s="31"/>
      <c r="W237" s="31"/>
      <c r="X237" s="31"/>
      <c r="Y237" s="31"/>
      <c r="Z237" s="31">
        <v>0.5</v>
      </c>
      <c r="AA237" s="31"/>
      <c r="AB237" s="31"/>
      <c r="AC237" s="31"/>
      <c r="AD237" s="31"/>
      <c r="AE237" s="31"/>
      <c r="AF237" s="31"/>
      <c r="AG237" s="31"/>
      <c r="AH237" s="31">
        <f t="shared" si="14"/>
        <v>1</v>
      </c>
      <c r="AI237" s="64">
        <v>45047</v>
      </c>
      <c r="AJ237" s="62">
        <v>45199</v>
      </c>
      <c r="AK237" s="43" t="s">
        <v>606</v>
      </c>
      <c r="AL237" s="44" t="s">
        <v>55</v>
      </c>
      <c r="AM237" s="44" t="s">
        <v>745</v>
      </c>
      <c r="AN237" s="25" t="s">
        <v>56</v>
      </c>
      <c r="AO237" s="25" t="s">
        <v>57</v>
      </c>
    </row>
    <row r="238" spans="1:41" s="1" customFormat="1" ht="76.8" hidden="1" x14ac:dyDescent="0.3">
      <c r="A238" s="43" t="s">
        <v>40</v>
      </c>
      <c r="B238" s="60" t="s">
        <v>41</v>
      </c>
      <c r="C238" s="76" t="s">
        <v>70</v>
      </c>
      <c r="D238" s="76" t="s">
        <v>70</v>
      </c>
      <c r="E238" s="76" t="s">
        <v>70</v>
      </c>
      <c r="F238" s="45" t="s">
        <v>651</v>
      </c>
      <c r="G238" s="43" t="s">
        <v>593</v>
      </c>
      <c r="H238" s="33">
        <v>0.1</v>
      </c>
      <c r="I238" s="232"/>
      <c r="J238" s="31"/>
      <c r="K238" s="31"/>
      <c r="L238" s="31"/>
      <c r="M238" s="31"/>
      <c r="N238" s="31"/>
      <c r="O238" s="31"/>
      <c r="P238" s="31">
        <v>1</v>
      </c>
      <c r="Q238" s="31"/>
      <c r="R238" s="31"/>
      <c r="S238" s="31"/>
      <c r="T238" s="31"/>
      <c r="U238" s="31"/>
      <c r="V238" s="31"/>
      <c r="W238" s="31"/>
      <c r="X238" s="31"/>
      <c r="Y238" s="31"/>
      <c r="Z238" s="31"/>
      <c r="AA238" s="31"/>
      <c r="AB238" s="31"/>
      <c r="AC238" s="31"/>
      <c r="AD238" s="31"/>
      <c r="AE238" s="31"/>
      <c r="AF238" s="31"/>
      <c r="AG238" s="31"/>
      <c r="AH238" s="31">
        <f t="shared" si="14"/>
        <v>1</v>
      </c>
      <c r="AI238" s="64">
        <v>45017</v>
      </c>
      <c r="AJ238" s="62">
        <v>45046</v>
      </c>
      <c r="AK238" s="44" t="s">
        <v>594</v>
      </c>
      <c r="AL238" s="43" t="s">
        <v>463</v>
      </c>
      <c r="AM238" s="44" t="s">
        <v>464</v>
      </c>
      <c r="AN238" s="25" t="s">
        <v>465</v>
      </c>
      <c r="AO238" s="25" t="s">
        <v>57</v>
      </c>
    </row>
    <row r="239" spans="1:41" s="1" customFormat="1" ht="77.25" hidden="1" customHeight="1" x14ac:dyDescent="0.3">
      <c r="A239" s="43" t="s">
        <v>40</v>
      </c>
      <c r="B239" s="60" t="s">
        <v>41</v>
      </c>
      <c r="C239" s="76" t="s">
        <v>70</v>
      </c>
      <c r="D239" s="76" t="s">
        <v>70</v>
      </c>
      <c r="E239" s="76" t="s">
        <v>70</v>
      </c>
      <c r="F239" s="44" t="s">
        <v>642</v>
      </c>
      <c r="G239" s="43" t="s">
        <v>664</v>
      </c>
      <c r="H239" s="31">
        <v>0.05</v>
      </c>
      <c r="I239" s="233" t="e">
        <f>+H239+H240+#REF!+H241+H242+H243-+H244+H245+H246+H247+H248+H249</f>
        <v>#REF!</v>
      </c>
      <c r="J239" s="33"/>
      <c r="K239" s="33"/>
      <c r="L239" s="33"/>
      <c r="M239" s="33"/>
      <c r="N239" s="33">
        <v>0.2</v>
      </c>
      <c r="O239" s="33"/>
      <c r="P239" s="33">
        <v>0.8</v>
      </c>
      <c r="Q239" s="33"/>
      <c r="R239" s="33"/>
      <c r="S239" s="33"/>
      <c r="T239" s="33"/>
      <c r="U239" s="33"/>
      <c r="V239" s="33"/>
      <c r="W239" s="33"/>
      <c r="X239" s="33"/>
      <c r="Y239" s="33"/>
      <c r="Z239" s="33"/>
      <c r="AA239" s="33"/>
      <c r="AB239" s="33"/>
      <c r="AC239" s="33"/>
      <c r="AD239" s="33"/>
      <c r="AE239" s="33"/>
      <c r="AF239" s="33"/>
      <c r="AG239" s="33"/>
      <c r="AH239" s="31">
        <f t="shared" si="14"/>
        <v>1</v>
      </c>
      <c r="AI239" s="64">
        <v>44986</v>
      </c>
      <c r="AJ239" s="62">
        <v>45046</v>
      </c>
      <c r="AK239" s="43" t="s">
        <v>561</v>
      </c>
      <c r="AL239" s="43" t="s">
        <v>157</v>
      </c>
      <c r="AM239" s="43" t="s">
        <v>158</v>
      </c>
      <c r="AN239" s="43" t="s">
        <v>159</v>
      </c>
      <c r="AO239" s="43" t="s">
        <v>57</v>
      </c>
    </row>
    <row r="240" spans="1:41" s="1" customFormat="1" ht="61.2" hidden="1" x14ac:dyDescent="0.3">
      <c r="A240" s="43" t="s">
        <v>40</v>
      </c>
      <c r="B240" s="60" t="s">
        <v>41</v>
      </c>
      <c r="C240" s="76" t="s">
        <v>70</v>
      </c>
      <c r="D240" s="76" t="s">
        <v>70</v>
      </c>
      <c r="E240" s="76" t="s">
        <v>70</v>
      </c>
      <c r="F240" s="44" t="s">
        <v>642</v>
      </c>
      <c r="G240" s="43" t="s">
        <v>564</v>
      </c>
      <c r="H240" s="31">
        <v>0.2</v>
      </c>
      <c r="I240" s="233"/>
      <c r="J240" s="31">
        <v>1</v>
      </c>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f t="shared" si="14"/>
        <v>1</v>
      </c>
      <c r="AI240" s="64">
        <v>44928</v>
      </c>
      <c r="AJ240" s="62">
        <v>44957</v>
      </c>
      <c r="AK240" s="43" t="s">
        <v>565</v>
      </c>
      <c r="AL240" s="44" t="s">
        <v>55</v>
      </c>
      <c r="AM240" s="25" t="s">
        <v>706</v>
      </c>
      <c r="AN240" s="25" t="s">
        <v>56</v>
      </c>
      <c r="AO240" s="25" t="s">
        <v>57</v>
      </c>
    </row>
    <row r="241" spans="1:41" s="1" customFormat="1" ht="76.2" hidden="1" x14ac:dyDescent="0.3">
      <c r="A241" s="43" t="s">
        <v>40</v>
      </c>
      <c r="B241" s="60" t="s">
        <v>41</v>
      </c>
      <c r="C241" s="76" t="s">
        <v>70</v>
      </c>
      <c r="D241" s="76" t="s">
        <v>70</v>
      </c>
      <c r="E241" s="76" t="s">
        <v>70</v>
      </c>
      <c r="F241" s="44" t="s">
        <v>643</v>
      </c>
      <c r="G241" s="43" t="s">
        <v>562</v>
      </c>
      <c r="H241" s="31">
        <v>0.05</v>
      </c>
      <c r="I241" s="233"/>
      <c r="J241" s="33"/>
      <c r="K241" s="33"/>
      <c r="L241" s="33"/>
      <c r="M241" s="33"/>
      <c r="N241" s="33">
        <v>0.25</v>
      </c>
      <c r="O241" s="33"/>
      <c r="P241" s="33"/>
      <c r="Q241" s="33"/>
      <c r="R241" s="33"/>
      <c r="S241" s="33"/>
      <c r="T241" s="33">
        <v>0.25</v>
      </c>
      <c r="U241" s="33"/>
      <c r="V241" s="33"/>
      <c r="W241" s="33"/>
      <c r="X241" s="33"/>
      <c r="Y241" s="33"/>
      <c r="Z241" s="33">
        <v>0.25</v>
      </c>
      <c r="AA241" s="33"/>
      <c r="AB241" s="33"/>
      <c r="AC241" s="33"/>
      <c r="AD241" s="33"/>
      <c r="AE241" s="33"/>
      <c r="AF241" s="33">
        <v>0.25</v>
      </c>
      <c r="AG241" s="33"/>
      <c r="AH241" s="31">
        <f t="shared" si="14"/>
        <v>1</v>
      </c>
      <c r="AI241" s="64">
        <v>44986</v>
      </c>
      <c r="AJ241" s="64">
        <v>45291</v>
      </c>
      <c r="AK241" s="43" t="s">
        <v>563</v>
      </c>
      <c r="AL241" s="43" t="s">
        <v>157</v>
      </c>
      <c r="AM241" s="43" t="s">
        <v>158</v>
      </c>
      <c r="AN241" s="43" t="s">
        <v>159</v>
      </c>
      <c r="AO241" s="43" t="s">
        <v>57</v>
      </c>
    </row>
    <row r="242" spans="1:41" s="1" customFormat="1" ht="76.2" hidden="1" x14ac:dyDescent="0.3">
      <c r="A242" s="43" t="s">
        <v>40</v>
      </c>
      <c r="B242" s="60" t="s">
        <v>41</v>
      </c>
      <c r="C242" s="76" t="s">
        <v>70</v>
      </c>
      <c r="D242" s="76" t="s">
        <v>70</v>
      </c>
      <c r="E242" s="76" t="s">
        <v>70</v>
      </c>
      <c r="F242" s="44" t="s">
        <v>646</v>
      </c>
      <c r="G242" s="43" t="s">
        <v>572</v>
      </c>
      <c r="H242" s="31">
        <v>0.2</v>
      </c>
      <c r="I242" s="233"/>
      <c r="J242" s="31"/>
      <c r="K242" s="31"/>
      <c r="L242" s="31">
        <v>0.1</v>
      </c>
      <c r="M242" s="31"/>
      <c r="N242" s="31">
        <v>0.1</v>
      </c>
      <c r="O242" s="31"/>
      <c r="P242" s="31">
        <v>0.8</v>
      </c>
      <c r="Q242" s="31"/>
      <c r="R242" s="31"/>
      <c r="S242" s="31"/>
      <c r="T242" s="31"/>
      <c r="U242" s="31"/>
      <c r="V242" s="31"/>
      <c r="W242" s="31"/>
      <c r="X242" s="31"/>
      <c r="Y242" s="31"/>
      <c r="Z242" s="31"/>
      <c r="AA242" s="31"/>
      <c r="AB242" s="31"/>
      <c r="AC242" s="31"/>
      <c r="AD242" s="31"/>
      <c r="AE242" s="31"/>
      <c r="AF242" s="31"/>
      <c r="AG242" s="31"/>
      <c r="AH242" s="31">
        <f t="shared" si="14"/>
        <v>1</v>
      </c>
      <c r="AI242" s="64">
        <v>44958</v>
      </c>
      <c r="AJ242" s="62">
        <v>45046</v>
      </c>
      <c r="AK242" s="44" t="s">
        <v>544</v>
      </c>
      <c r="AL242" s="44" t="s">
        <v>157</v>
      </c>
      <c r="AM242" s="44" t="s">
        <v>158</v>
      </c>
      <c r="AN242" s="25" t="s">
        <v>159</v>
      </c>
      <c r="AO242" s="25" t="s">
        <v>57</v>
      </c>
    </row>
    <row r="243" spans="1:41" s="1" customFormat="1" ht="76.2" hidden="1" x14ac:dyDescent="0.3">
      <c r="A243" s="43" t="s">
        <v>40</v>
      </c>
      <c r="B243" s="60" t="s">
        <v>41</v>
      </c>
      <c r="C243" s="76" t="s">
        <v>70</v>
      </c>
      <c r="D243" s="76" t="s">
        <v>70</v>
      </c>
      <c r="E243" s="76" t="s">
        <v>70</v>
      </c>
      <c r="F243" s="44" t="s">
        <v>646</v>
      </c>
      <c r="G243" s="43" t="s">
        <v>574</v>
      </c>
      <c r="H243" s="31">
        <v>0.05</v>
      </c>
      <c r="I243" s="233"/>
      <c r="J243" s="31"/>
      <c r="K243" s="31"/>
      <c r="L243" s="31"/>
      <c r="M243" s="31"/>
      <c r="N243" s="31">
        <v>0.5</v>
      </c>
      <c r="O243" s="31"/>
      <c r="P243" s="31"/>
      <c r="Q243" s="31"/>
      <c r="R243" s="31"/>
      <c r="S243" s="31"/>
      <c r="T243" s="31"/>
      <c r="U243" s="31"/>
      <c r="V243" s="31"/>
      <c r="W243" s="31"/>
      <c r="X243" s="31">
        <v>0.5</v>
      </c>
      <c r="Y243" s="31"/>
      <c r="Z243" s="31"/>
      <c r="AA243" s="31"/>
      <c r="AB243" s="31"/>
      <c r="AC243" s="31"/>
      <c r="AD243" s="31"/>
      <c r="AE243" s="31"/>
      <c r="AF243" s="31"/>
      <c r="AG243" s="31"/>
      <c r="AH243" s="31">
        <f t="shared" si="14"/>
        <v>1</v>
      </c>
      <c r="AI243" s="64">
        <v>44986</v>
      </c>
      <c r="AJ243" s="62">
        <v>45169</v>
      </c>
      <c r="AK243" s="44" t="s">
        <v>575</v>
      </c>
      <c r="AL243" s="44" t="s">
        <v>55</v>
      </c>
      <c r="AM243" s="25" t="s">
        <v>745</v>
      </c>
      <c r="AN243" s="25" t="s">
        <v>56</v>
      </c>
      <c r="AO243" s="25" t="s">
        <v>57</v>
      </c>
    </row>
    <row r="244" spans="1:41" s="1" customFormat="1" ht="76.2" hidden="1" x14ac:dyDescent="0.3">
      <c r="A244" s="43" t="s">
        <v>40</v>
      </c>
      <c r="B244" s="60" t="s">
        <v>41</v>
      </c>
      <c r="C244" s="76" t="s">
        <v>70</v>
      </c>
      <c r="D244" s="76" t="s">
        <v>70</v>
      </c>
      <c r="E244" s="76" t="s">
        <v>70</v>
      </c>
      <c r="F244" s="44" t="s">
        <v>641</v>
      </c>
      <c r="G244" s="43" t="s">
        <v>576</v>
      </c>
      <c r="H244" s="31">
        <v>0.05</v>
      </c>
      <c r="I244" s="233"/>
      <c r="J244" s="31">
        <v>0.08</v>
      </c>
      <c r="K244" s="31"/>
      <c r="L244" s="31">
        <v>0.08</v>
      </c>
      <c r="M244" s="31"/>
      <c r="N244" s="31">
        <v>0.08</v>
      </c>
      <c r="O244" s="31"/>
      <c r="P244" s="31">
        <v>0.1</v>
      </c>
      <c r="Q244" s="31"/>
      <c r="R244" s="31">
        <v>0.08</v>
      </c>
      <c r="S244" s="31"/>
      <c r="T244" s="31">
        <v>0.08</v>
      </c>
      <c r="U244" s="31"/>
      <c r="V244" s="31">
        <v>0.08</v>
      </c>
      <c r="W244" s="31"/>
      <c r="X244" s="31">
        <v>0.1</v>
      </c>
      <c r="Y244" s="31"/>
      <c r="Z244" s="31">
        <v>0.08</v>
      </c>
      <c r="AA244" s="31"/>
      <c r="AB244" s="31">
        <v>0.08</v>
      </c>
      <c r="AC244" s="31"/>
      <c r="AD244" s="31">
        <v>0.08</v>
      </c>
      <c r="AE244" s="31"/>
      <c r="AF244" s="31">
        <v>0.08</v>
      </c>
      <c r="AG244" s="31"/>
      <c r="AH244" s="31">
        <f t="shared" si="14"/>
        <v>0.99999999999999978</v>
      </c>
      <c r="AI244" s="64">
        <v>44928</v>
      </c>
      <c r="AJ244" s="62">
        <v>45291</v>
      </c>
      <c r="AK244" s="44" t="s">
        <v>577</v>
      </c>
      <c r="AL244" s="44" t="s">
        <v>699</v>
      </c>
      <c r="AM244" s="44" t="s">
        <v>715</v>
      </c>
      <c r="AN244" s="25" t="s">
        <v>714</v>
      </c>
      <c r="AO244" s="25" t="s">
        <v>57</v>
      </c>
    </row>
    <row r="245" spans="1:41" s="1" customFormat="1" ht="76.2" hidden="1" x14ac:dyDescent="0.3">
      <c r="A245" s="43" t="s">
        <v>40</v>
      </c>
      <c r="B245" s="60" t="s">
        <v>41</v>
      </c>
      <c r="C245" s="76" t="s">
        <v>70</v>
      </c>
      <c r="D245" s="76" t="s">
        <v>70</v>
      </c>
      <c r="E245" s="76" t="s">
        <v>70</v>
      </c>
      <c r="F245" s="44" t="s">
        <v>641</v>
      </c>
      <c r="G245" s="43" t="s">
        <v>578</v>
      </c>
      <c r="H245" s="31">
        <v>0.1</v>
      </c>
      <c r="I245" s="233"/>
      <c r="J245" s="31"/>
      <c r="K245" s="31"/>
      <c r="L245" s="31"/>
      <c r="M245" s="31"/>
      <c r="N245" s="31"/>
      <c r="O245" s="31"/>
      <c r="P245" s="31"/>
      <c r="Q245" s="31"/>
      <c r="R245" s="31">
        <v>1</v>
      </c>
      <c r="S245" s="31"/>
      <c r="T245" s="31"/>
      <c r="U245" s="31"/>
      <c r="V245" s="31"/>
      <c r="W245" s="31"/>
      <c r="X245" s="31"/>
      <c r="Y245" s="31"/>
      <c r="Z245" s="31"/>
      <c r="AA245" s="31"/>
      <c r="AB245" s="31"/>
      <c r="AC245" s="31"/>
      <c r="AD245" s="31"/>
      <c r="AE245" s="31"/>
      <c r="AF245" s="31"/>
      <c r="AG245" s="31"/>
      <c r="AH245" s="31">
        <f t="shared" si="14"/>
        <v>1</v>
      </c>
      <c r="AI245" s="64">
        <v>45047</v>
      </c>
      <c r="AJ245" s="62">
        <v>45077</v>
      </c>
      <c r="AK245" s="44" t="s">
        <v>579</v>
      </c>
      <c r="AL245" s="44" t="s">
        <v>55</v>
      </c>
      <c r="AM245" s="25" t="s">
        <v>745</v>
      </c>
      <c r="AN245" s="25" t="s">
        <v>56</v>
      </c>
      <c r="AO245" s="25" t="s">
        <v>57</v>
      </c>
    </row>
    <row r="246" spans="1:41" s="1" customFormat="1" ht="76.2" hidden="1" x14ac:dyDescent="0.3">
      <c r="A246" s="43" t="s">
        <v>40</v>
      </c>
      <c r="B246" s="60" t="s">
        <v>41</v>
      </c>
      <c r="C246" s="76" t="s">
        <v>70</v>
      </c>
      <c r="D246" s="76" t="s">
        <v>70</v>
      </c>
      <c r="E246" s="76" t="s">
        <v>70</v>
      </c>
      <c r="F246" s="44" t="s">
        <v>641</v>
      </c>
      <c r="G246" s="43" t="s">
        <v>559</v>
      </c>
      <c r="H246" s="31">
        <v>0.1</v>
      </c>
      <c r="I246" s="233"/>
      <c r="J246" s="60"/>
      <c r="K246" s="60"/>
      <c r="L246" s="63">
        <v>0.2</v>
      </c>
      <c r="M246" s="60"/>
      <c r="N246" s="33">
        <v>0.8</v>
      </c>
      <c r="O246" s="60"/>
      <c r="P246" s="33"/>
      <c r="Q246" s="60"/>
      <c r="R246" s="33"/>
      <c r="S246" s="60"/>
      <c r="T246" s="33"/>
      <c r="U246" s="60"/>
      <c r="V246" s="60"/>
      <c r="W246" s="60"/>
      <c r="X246" s="60"/>
      <c r="Y246" s="60"/>
      <c r="Z246" s="60"/>
      <c r="AA246" s="60"/>
      <c r="AB246" s="60"/>
      <c r="AC246" s="60"/>
      <c r="AD246" s="33"/>
      <c r="AE246" s="60"/>
      <c r="AF246" s="33"/>
      <c r="AG246" s="60"/>
      <c r="AH246" s="31">
        <f t="shared" si="14"/>
        <v>1</v>
      </c>
      <c r="AI246" s="64">
        <v>44958</v>
      </c>
      <c r="AJ246" s="64">
        <v>45015</v>
      </c>
      <c r="AK246" s="43" t="s">
        <v>560</v>
      </c>
      <c r="AL246" s="43" t="s">
        <v>157</v>
      </c>
      <c r="AM246" s="43" t="s">
        <v>158</v>
      </c>
      <c r="AN246" s="43" t="s">
        <v>159</v>
      </c>
      <c r="AO246" s="43" t="s">
        <v>57</v>
      </c>
    </row>
    <row r="247" spans="1:41" s="28" customFormat="1" ht="75" hidden="1" customHeight="1" x14ac:dyDescent="0.3">
      <c r="A247" s="43" t="s">
        <v>40</v>
      </c>
      <c r="B247" s="60" t="s">
        <v>41</v>
      </c>
      <c r="C247" s="76" t="s">
        <v>70</v>
      </c>
      <c r="D247" s="76" t="s">
        <v>70</v>
      </c>
      <c r="E247" s="76" t="s">
        <v>70</v>
      </c>
      <c r="F247" s="44" t="s">
        <v>641</v>
      </c>
      <c r="G247" s="43" t="s">
        <v>621</v>
      </c>
      <c r="H247" s="31">
        <v>0.1</v>
      </c>
      <c r="I247" s="233"/>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4"/>
        <v>1</v>
      </c>
      <c r="AI247" s="64">
        <v>44986</v>
      </c>
      <c r="AJ247" s="64">
        <v>45291</v>
      </c>
      <c r="AK247" s="43" t="s">
        <v>102</v>
      </c>
      <c r="AL247" s="43" t="s">
        <v>703</v>
      </c>
      <c r="AM247" s="43" t="s">
        <v>549</v>
      </c>
      <c r="AN247" s="25" t="s">
        <v>47</v>
      </c>
      <c r="AO247" s="25" t="s">
        <v>57</v>
      </c>
    </row>
    <row r="248" spans="1:41" s="28" customFormat="1" ht="61.2" hidden="1" x14ac:dyDescent="0.3">
      <c r="A248" s="43" t="s">
        <v>40</v>
      </c>
      <c r="B248" s="60" t="s">
        <v>41</v>
      </c>
      <c r="C248" s="76" t="s">
        <v>70</v>
      </c>
      <c r="D248" s="76" t="s">
        <v>70</v>
      </c>
      <c r="E248" s="76" t="s">
        <v>70</v>
      </c>
      <c r="F248" s="44" t="s">
        <v>678</v>
      </c>
      <c r="G248" s="43" t="s">
        <v>679</v>
      </c>
      <c r="H248" s="31">
        <v>0.05</v>
      </c>
      <c r="I248" s="233"/>
      <c r="J248" s="43"/>
      <c r="K248" s="43"/>
      <c r="L248" s="43"/>
      <c r="M248" s="43"/>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4"/>
        <v>1</v>
      </c>
      <c r="AI248" s="64">
        <v>44986</v>
      </c>
      <c r="AJ248" s="64">
        <v>45291</v>
      </c>
      <c r="AK248" s="43" t="s">
        <v>728</v>
      </c>
      <c r="AL248" s="43" t="s">
        <v>157</v>
      </c>
      <c r="AM248" s="43" t="s">
        <v>158</v>
      </c>
      <c r="AN248" s="43" t="s">
        <v>159</v>
      </c>
      <c r="AO248" s="43" t="s">
        <v>57</v>
      </c>
    </row>
    <row r="249" spans="1:41" s="1" customFormat="1" ht="90" hidden="1" x14ac:dyDescent="0.3">
      <c r="A249" s="43" t="s">
        <v>40</v>
      </c>
      <c r="B249" s="60" t="s">
        <v>41</v>
      </c>
      <c r="C249" s="76" t="s">
        <v>70</v>
      </c>
      <c r="D249" s="76" t="s">
        <v>70</v>
      </c>
      <c r="E249" s="76" t="s">
        <v>70</v>
      </c>
      <c r="F249" s="44" t="s">
        <v>645</v>
      </c>
      <c r="G249" s="43" t="s">
        <v>570</v>
      </c>
      <c r="H249" s="31">
        <v>0.05</v>
      </c>
      <c r="I249" s="233"/>
      <c r="J249" s="31"/>
      <c r="K249" s="31"/>
      <c r="L249" s="31"/>
      <c r="M249" s="31"/>
      <c r="N249" s="57">
        <v>0.25</v>
      </c>
      <c r="O249" s="43"/>
      <c r="P249" s="43"/>
      <c r="Q249" s="43"/>
      <c r="R249" s="43"/>
      <c r="S249" s="43"/>
      <c r="T249" s="57">
        <v>0.25</v>
      </c>
      <c r="U249" s="43"/>
      <c r="V249" s="43"/>
      <c r="W249" s="43"/>
      <c r="X249" s="43"/>
      <c r="Y249" s="43"/>
      <c r="Z249" s="57">
        <v>0.25</v>
      </c>
      <c r="AA249" s="43"/>
      <c r="AB249" s="43"/>
      <c r="AC249" s="43"/>
      <c r="AD249" s="43"/>
      <c r="AE249" s="43"/>
      <c r="AF249" s="57">
        <v>0.25</v>
      </c>
      <c r="AG249" s="43"/>
      <c r="AH249" s="31">
        <f t="shared" si="14"/>
        <v>1</v>
      </c>
      <c r="AI249" s="64">
        <v>44986</v>
      </c>
      <c r="AJ249" s="64">
        <v>45291</v>
      </c>
      <c r="AK249" s="44" t="s">
        <v>571</v>
      </c>
      <c r="AL249" s="44" t="s">
        <v>55</v>
      </c>
      <c r="AM249" s="25" t="s">
        <v>525</v>
      </c>
      <c r="AN249" s="25" t="s">
        <v>57</v>
      </c>
      <c r="AO249" s="25" t="s">
        <v>57</v>
      </c>
    </row>
    <row r="250" spans="1:41" s="1" customFormat="1" ht="91.2" hidden="1" x14ac:dyDescent="0.3">
      <c r="A250" s="43" t="s">
        <v>40</v>
      </c>
      <c r="B250" s="60" t="s">
        <v>41</v>
      </c>
      <c r="C250" s="76" t="s">
        <v>70</v>
      </c>
      <c r="D250" s="76" t="s">
        <v>70</v>
      </c>
      <c r="E250" s="76" t="s">
        <v>70</v>
      </c>
      <c r="F250" s="44" t="s">
        <v>644</v>
      </c>
      <c r="G250" s="43" t="s">
        <v>568</v>
      </c>
      <c r="H250" s="31">
        <v>0.05</v>
      </c>
      <c r="I250" s="201">
        <f>+H250+H251+H252+H253+H254+H255+H256+H257+H258+H259+H260+H261+H262+H263+H264+H265+H266+H267</f>
        <v>1.0000000000000004</v>
      </c>
      <c r="J250" s="31"/>
      <c r="K250" s="31"/>
      <c r="L250" s="31">
        <v>0.2</v>
      </c>
      <c r="M250" s="31"/>
      <c r="N250" s="31">
        <v>0.3</v>
      </c>
      <c r="O250" s="31"/>
      <c r="P250" s="31">
        <v>0.3</v>
      </c>
      <c r="Q250" s="31"/>
      <c r="R250" s="31">
        <v>0.2</v>
      </c>
      <c r="S250" s="31"/>
      <c r="T250" s="31"/>
      <c r="U250" s="31"/>
      <c r="V250" s="31"/>
      <c r="W250" s="31"/>
      <c r="X250" s="31"/>
      <c r="Y250" s="31"/>
      <c r="Z250" s="31"/>
      <c r="AA250" s="31"/>
      <c r="AB250" s="31"/>
      <c r="AC250" s="31"/>
      <c r="AD250" s="31"/>
      <c r="AE250" s="31"/>
      <c r="AF250" s="31"/>
      <c r="AG250" s="31"/>
      <c r="AH250" s="31">
        <f t="shared" si="14"/>
        <v>1</v>
      </c>
      <c r="AI250" s="64">
        <v>44958</v>
      </c>
      <c r="AJ250" s="62">
        <v>45077</v>
      </c>
      <c r="AK250" s="44" t="s">
        <v>569</v>
      </c>
      <c r="AL250" s="44" t="s">
        <v>45</v>
      </c>
      <c r="AM250" s="43" t="s">
        <v>549</v>
      </c>
      <c r="AN250" s="25" t="s">
        <v>47</v>
      </c>
      <c r="AO250" s="25" t="s">
        <v>57</v>
      </c>
    </row>
    <row r="251" spans="1:41" s="28" customFormat="1" ht="105" hidden="1" customHeight="1" x14ac:dyDescent="0.3">
      <c r="A251" s="43" t="s">
        <v>40</v>
      </c>
      <c r="B251" s="60" t="s">
        <v>41</v>
      </c>
      <c r="C251" s="76" t="s">
        <v>70</v>
      </c>
      <c r="D251" s="76" t="s">
        <v>70</v>
      </c>
      <c r="E251" s="76" t="s">
        <v>70</v>
      </c>
      <c r="F251" s="44" t="s">
        <v>644</v>
      </c>
      <c r="G251" s="43" t="s">
        <v>585</v>
      </c>
      <c r="H251" s="31">
        <v>0.05</v>
      </c>
      <c r="I251" s="202"/>
      <c r="J251" s="60"/>
      <c r="K251" s="60"/>
      <c r="L251" s="60"/>
      <c r="M251" s="60"/>
      <c r="N251" s="63">
        <v>0.33</v>
      </c>
      <c r="O251" s="60"/>
      <c r="P251" s="63">
        <v>0.33</v>
      </c>
      <c r="Q251" s="60"/>
      <c r="R251" s="63">
        <v>0.34</v>
      </c>
      <c r="S251" s="60"/>
      <c r="T251" s="60"/>
      <c r="U251" s="60"/>
      <c r="V251" s="60"/>
      <c r="W251" s="60"/>
      <c r="X251" s="60"/>
      <c r="Y251" s="60"/>
      <c r="Z251" s="60"/>
      <c r="AA251" s="60"/>
      <c r="AB251" s="60"/>
      <c r="AC251" s="60"/>
      <c r="AD251" s="60"/>
      <c r="AE251" s="60"/>
      <c r="AF251" s="60"/>
      <c r="AG251" s="60"/>
      <c r="AH251" s="31">
        <f t="shared" si="14"/>
        <v>1</v>
      </c>
      <c r="AI251" s="64">
        <v>44986</v>
      </c>
      <c r="AJ251" s="64">
        <v>45077</v>
      </c>
      <c r="AK251" s="43" t="s">
        <v>586</v>
      </c>
      <c r="AL251" s="43" t="s">
        <v>703</v>
      </c>
      <c r="AM251" s="43" t="s">
        <v>549</v>
      </c>
      <c r="AN251" s="25" t="s">
        <v>47</v>
      </c>
      <c r="AO251" s="25" t="s">
        <v>57</v>
      </c>
    </row>
    <row r="252" spans="1:41" s="28" customFormat="1" ht="93.6" hidden="1" customHeight="1" x14ac:dyDescent="0.3">
      <c r="A252" s="43" t="s">
        <v>40</v>
      </c>
      <c r="B252" s="60" t="s">
        <v>41</v>
      </c>
      <c r="C252" s="76" t="s">
        <v>70</v>
      </c>
      <c r="D252" s="76" t="s">
        <v>70</v>
      </c>
      <c r="E252" s="76" t="s">
        <v>70</v>
      </c>
      <c r="F252" s="44" t="s">
        <v>639</v>
      </c>
      <c r="G252" s="43" t="s">
        <v>587</v>
      </c>
      <c r="H252" s="31">
        <v>0.05</v>
      </c>
      <c r="I252" s="202"/>
      <c r="J252" s="63">
        <v>0.1</v>
      </c>
      <c r="K252" s="60"/>
      <c r="L252" s="63">
        <v>0.1</v>
      </c>
      <c r="M252" s="60"/>
      <c r="N252" s="63">
        <v>0.1</v>
      </c>
      <c r="O252" s="60"/>
      <c r="P252" s="63">
        <v>0.1</v>
      </c>
      <c r="Q252" s="60"/>
      <c r="R252" s="63">
        <v>0.1</v>
      </c>
      <c r="S252" s="60"/>
      <c r="T252" s="63">
        <v>0.1</v>
      </c>
      <c r="U252" s="60"/>
      <c r="V252" s="63">
        <v>0.1</v>
      </c>
      <c r="W252" s="60"/>
      <c r="X252" s="63">
        <v>0.1</v>
      </c>
      <c r="Y252" s="60"/>
      <c r="Z252" s="63">
        <v>0.2</v>
      </c>
      <c r="AA252" s="60"/>
      <c r="AB252" s="60"/>
      <c r="AC252" s="60"/>
      <c r="AD252" s="60"/>
      <c r="AE252" s="60"/>
      <c r="AF252" s="60"/>
      <c r="AG252" s="60"/>
      <c r="AH252" s="31">
        <f t="shared" si="14"/>
        <v>1</v>
      </c>
      <c r="AI252" s="64">
        <v>44927</v>
      </c>
      <c r="AJ252" s="64">
        <v>45199</v>
      </c>
      <c r="AK252" s="43" t="s">
        <v>588</v>
      </c>
      <c r="AL252" s="43" t="s">
        <v>703</v>
      </c>
      <c r="AM252" s="43" t="s">
        <v>549</v>
      </c>
      <c r="AN252" s="25" t="s">
        <v>47</v>
      </c>
      <c r="AO252" s="25" t="s">
        <v>57</v>
      </c>
    </row>
    <row r="253" spans="1:41" s="28" customFormat="1" ht="110.1" hidden="1" customHeight="1" x14ac:dyDescent="0.3">
      <c r="A253" s="43" t="s">
        <v>40</v>
      </c>
      <c r="B253" s="60" t="s">
        <v>41</v>
      </c>
      <c r="C253" s="76" t="s">
        <v>70</v>
      </c>
      <c r="D253" s="76" t="s">
        <v>70</v>
      </c>
      <c r="E253" s="76" t="s">
        <v>70</v>
      </c>
      <c r="F253" s="44" t="s">
        <v>639</v>
      </c>
      <c r="G253" s="43" t="s">
        <v>548</v>
      </c>
      <c r="H253" s="31">
        <v>0.05</v>
      </c>
      <c r="I253" s="202"/>
      <c r="J253" s="60"/>
      <c r="K253" s="60"/>
      <c r="L253" s="60"/>
      <c r="M253" s="60"/>
      <c r="N253" s="60"/>
      <c r="O253" s="60"/>
      <c r="P253" s="63"/>
      <c r="Q253" s="60"/>
      <c r="R253" s="63"/>
      <c r="S253" s="60"/>
      <c r="T253" s="63">
        <v>1</v>
      </c>
      <c r="U253" s="60"/>
      <c r="V253" s="60"/>
      <c r="W253" s="60"/>
      <c r="X253" s="60"/>
      <c r="Y253" s="60"/>
      <c r="Z253" s="60"/>
      <c r="AA253" s="60"/>
      <c r="AB253" s="60"/>
      <c r="AC253" s="60"/>
      <c r="AD253" s="60"/>
      <c r="AE253" s="60"/>
      <c r="AF253" s="60"/>
      <c r="AG253" s="60"/>
      <c r="AH253" s="31">
        <f t="shared" si="14"/>
        <v>1</v>
      </c>
      <c r="AI253" s="64">
        <v>45078</v>
      </c>
      <c r="AJ253" s="64">
        <v>45107</v>
      </c>
      <c r="AK253" s="43" t="s">
        <v>102</v>
      </c>
      <c r="AL253" s="43" t="s">
        <v>703</v>
      </c>
      <c r="AM253" s="43" t="s">
        <v>549</v>
      </c>
      <c r="AN253" s="25" t="s">
        <v>47</v>
      </c>
      <c r="AO253" s="25" t="s">
        <v>57</v>
      </c>
    </row>
    <row r="254" spans="1:41" s="28" customFormat="1" ht="76.2" hidden="1" x14ac:dyDescent="0.3">
      <c r="A254" s="43" t="s">
        <v>40</v>
      </c>
      <c r="B254" s="60" t="s">
        <v>41</v>
      </c>
      <c r="C254" s="76" t="s">
        <v>70</v>
      </c>
      <c r="D254" s="76" t="s">
        <v>70</v>
      </c>
      <c r="E254" s="76" t="s">
        <v>70</v>
      </c>
      <c r="F254" s="44" t="s">
        <v>639</v>
      </c>
      <c r="G254" s="43" t="s">
        <v>550</v>
      </c>
      <c r="H254" s="31">
        <v>0.05</v>
      </c>
      <c r="I254" s="202"/>
      <c r="J254" s="60"/>
      <c r="K254" s="60"/>
      <c r="L254" s="60"/>
      <c r="M254" s="60"/>
      <c r="N254" s="60"/>
      <c r="O254" s="60"/>
      <c r="P254" s="63">
        <v>0.5</v>
      </c>
      <c r="Q254" s="60"/>
      <c r="R254" s="60"/>
      <c r="S254" s="60"/>
      <c r="T254" s="60"/>
      <c r="U254" s="60"/>
      <c r="V254" s="60"/>
      <c r="W254" s="60"/>
      <c r="X254" s="60"/>
      <c r="Y254" s="60"/>
      <c r="Z254" s="63">
        <v>0.5</v>
      </c>
      <c r="AA254" s="60"/>
      <c r="AB254" s="63"/>
      <c r="AC254" s="60"/>
      <c r="AD254" s="60"/>
      <c r="AE254" s="60"/>
      <c r="AF254" s="60"/>
      <c r="AG254" s="60"/>
      <c r="AH254" s="31">
        <f t="shared" si="14"/>
        <v>1</v>
      </c>
      <c r="AI254" s="64">
        <v>45017</v>
      </c>
      <c r="AJ254" s="64">
        <v>45199</v>
      </c>
      <c r="AK254" s="43" t="s">
        <v>551</v>
      </c>
      <c r="AL254" s="43" t="s">
        <v>703</v>
      </c>
      <c r="AM254" s="43" t="s">
        <v>549</v>
      </c>
      <c r="AN254" s="25" t="s">
        <v>47</v>
      </c>
      <c r="AO254" s="25" t="s">
        <v>57</v>
      </c>
    </row>
    <row r="255" spans="1:41" s="28" customFormat="1" ht="76.2" hidden="1" x14ac:dyDescent="0.3">
      <c r="A255" s="43" t="s">
        <v>40</v>
      </c>
      <c r="B255" s="60" t="s">
        <v>41</v>
      </c>
      <c r="C255" s="76" t="s">
        <v>70</v>
      </c>
      <c r="D255" s="76" t="s">
        <v>70</v>
      </c>
      <c r="E255" s="76" t="s">
        <v>70</v>
      </c>
      <c r="F255" s="44" t="s">
        <v>639</v>
      </c>
      <c r="G255" s="43" t="s">
        <v>552</v>
      </c>
      <c r="H255" s="31">
        <v>0.05</v>
      </c>
      <c r="I255" s="202"/>
      <c r="J255" s="60"/>
      <c r="K255" s="60"/>
      <c r="L255" s="60"/>
      <c r="M255" s="60"/>
      <c r="N255" s="63">
        <v>0.25</v>
      </c>
      <c r="O255" s="60"/>
      <c r="P255" s="60"/>
      <c r="Q255" s="60"/>
      <c r="R255" s="60"/>
      <c r="S255" s="60"/>
      <c r="T255" s="63">
        <v>0.25</v>
      </c>
      <c r="U255" s="60"/>
      <c r="V255" s="60"/>
      <c r="W255" s="60"/>
      <c r="X255" s="60"/>
      <c r="Y255" s="60"/>
      <c r="Z255" s="63">
        <v>0.25</v>
      </c>
      <c r="AA255" s="60"/>
      <c r="AB255" s="60"/>
      <c r="AC255" s="60"/>
      <c r="AD255" s="60"/>
      <c r="AE255" s="60"/>
      <c r="AF255" s="63">
        <v>0.25</v>
      </c>
      <c r="AG255" s="60"/>
      <c r="AH255" s="31">
        <f t="shared" si="14"/>
        <v>1</v>
      </c>
      <c r="AI255" s="64">
        <v>44986</v>
      </c>
      <c r="AJ255" s="64">
        <v>45291</v>
      </c>
      <c r="AK255" s="43" t="s">
        <v>553</v>
      </c>
      <c r="AL255" s="43" t="s">
        <v>703</v>
      </c>
      <c r="AM255" s="43" t="s">
        <v>549</v>
      </c>
      <c r="AN255" s="25" t="s">
        <v>47</v>
      </c>
      <c r="AO255" s="25" t="s">
        <v>57</v>
      </c>
    </row>
    <row r="256" spans="1:41" s="28" customFormat="1" ht="88.5" hidden="1" customHeight="1" x14ac:dyDescent="0.3">
      <c r="A256" s="43" t="s">
        <v>40</v>
      </c>
      <c r="B256" s="60" t="s">
        <v>41</v>
      </c>
      <c r="C256" s="50" t="s">
        <v>70</v>
      </c>
      <c r="D256" s="50" t="s">
        <v>70</v>
      </c>
      <c r="E256" s="50" t="s">
        <v>70</v>
      </c>
      <c r="F256" s="44" t="s">
        <v>639</v>
      </c>
      <c r="G256" s="43" t="s">
        <v>622</v>
      </c>
      <c r="H256" s="31">
        <v>0.1</v>
      </c>
      <c r="I256" s="202"/>
      <c r="J256" s="43"/>
      <c r="K256" s="43"/>
      <c r="L256" s="43"/>
      <c r="M256" s="43"/>
      <c r="N256" s="43"/>
      <c r="O256" s="43"/>
      <c r="P256" s="43"/>
      <c r="Q256" s="43"/>
      <c r="R256" s="57">
        <v>0.2</v>
      </c>
      <c r="S256" s="43"/>
      <c r="T256" s="57">
        <v>0.2</v>
      </c>
      <c r="U256" s="43"/>
      <c r="V256" s="57">
        <v>0.2</v>
      </c>
      <c r="W256" s="43"/>
      <c r="X256" s="57">
        <v>0.2</v>
      </c>
      <c r="Y256" s="43"/>
      <c r="Z256" s="57">
        <v>0.2</v>
      </c>
      <c r="AA256" s="43"/>
      <c r="AB256" s="43"/>
      <c r="AC256" s="43"/>
      <c r="AD256" s="43"/>
      <c r="AE256" s="43"/>
      <c r="AF256" s="43"/>
      <c r="AG256" s="43"/>
      <c r="AH256" s="26">
        <f t="shared" si="14"/>
        <v>1</v>
      </c>
      <c r="AI256" s="49">
        <v>45047</v>
      </c>
      <c r="AJ256" s="49">
        <v>45199</v>
      </c>
      <c r="AK256" s="43" t="s">
        <v>623</v>
      </c>
      <c r="AL256" s="43" t="s">
        <v>703</v>
      </c>
      <c r="AM256" s="43" t="s">
        <v>549</v>
      </c>
      <c r="AN256" s="25" t="s">
        <v>47</v>
      </c>
      <c r="AO256" s="25" t="s">
        <v>57</v>
      </c>
    </row>
    <row r="257" spans="1:116" s="1" customFormat="1" ht="76.2" hidden="1" x14ac:dyDescent="0.3">
      <c r="A257" s="43" t="s">
        <v>40</v>
      </c>
      <c r="B257" s="60" t="s">
        <v>41</v>
      </c>
      <c r="C257" s="47" t="s">
        <v>70</v>
      </c>
      <c r="D257" s="47" t="s">
        <v>70</v>
      </c>
      <c r="E257" s="47" t="s">
        <v>70</v>
      </c>
      <c r="F257" s="44" t="s">
        <v>639</v>
      </c>
      <c r="G257" s="47" t="s">
        <v>632</v>
      </c>
      <c r="H257" s="31">
        <v>0.1</v>
      </c>
      <c r="I257" s="202"/>
      <c r="J257" s="47" t="s">
        <v>127</v>
      </c>
      <c r="K257" s="47" t="s">
        <v>127</v>
      </c>
      <c r="L257" s="58">
        <v>0.2</v>
      </c>
      <c r="M257" s="47" t="s">
        <v>127</v>
      </c>
      <c r="N257" s="58">
        <v>0.2</v>
      </c>
      <c r="O257" s="47" t="s">
        <v>127</v>
      </c>
      <c r="P257" s="58">
        <v>0.2</v>
      </c>
      <c r="Q257" s="47" t="s">
        <v>127</v>
      </c>
      <c r="R257" s="58">
        <v>0.2</v>
      </c>
      <c r="S257" s="47" t="s">
        <v>127</v>
      </c>
      <c r="T257" s="58">
        <v>0.2</v>
      </c>
      <c r="U257" s="47" t="s">
        <v>127</v>
      </c>
      <c r="V257" s="47" t="s">
        <v>127</v>
      </c>
      <c r="W257" s="47" t="s">
        <v>127</v>
      </c>
      <c r="X257" s="47" t="s">
        <v>127</v>
      </c>
      <c r="Y257" s="47" t="s">
        <v>127</v>
      </c>
      <c r="Z257" s="47" t="s">
        <v>127</v>
      </c>
      <c r="AA257" s="47" t="s">
        <v>127</v>
      </c>
      <c r="AB257" s="47" t="s">
        <v>127</v>
      </c>
      <c r="AC257" s="47" t="s">
        <v>127</v>
      </c>
      <c r="AD257" s="47" t="s">
        <v>127</v>
      </c>
      <c r="AE257" s="47" t="s">
        <v>127</v>
      </c>
      <c r="AF257" s="47" t="s">
        <v>127</v>
      </c>
      <c r="AG257" s="47" t="s">
        <v>127</v>
      </c>
      <c r="AH257" s="58">
        <v>1</v>
      </c>
      <c r="AI257" s="59">
        <v>44958</v>
      </c>
      <c r="AJ257" s="59">
        <v>45107</v>
      </c>
      <c r="AK257" s="47" t="s">
        <v>633</v>
      </c>
      <c r="AL257" s="43" t="s">
        <v>703</v>
      </c>
      <c r="AM257" s="43" t="s">
        <v>549</v>
      </c>
      <c r="AN257" s="47" t="s">
        <v>47</v>
      </c>
      <c r="AO257" s="47" t="s">
        <v>57</v>
      </c>
    </row>
    <row r="258" spans="1:116" s="28" customFormat="1" ht="103.5" hidden="1" customHeight="1" x14ac:dyDescent="0.3">
      <c r="A258" s="43" t="s">
        <v>40</v>
      </c>
      <c r="B258" s="60" t="s">
        <v>41</v>
      </c>
      <c r="C258" s="76" t="s">
        <v>70</v>
      </c>
      <c r="D258" s="76" t="s">
        <v>70</v>
      </c>
      <c r="E258" s="76" t="s">
        <v>70</v>
      </c>
      <c r="F258" s="44" t="s">
        <v>650</v>
      </c>
      <c r="G258" s="43" t="s">
        <v>591</v>
      </c>
      <c r="H258" s="33">
        <v>0.04</v>
      </c>
      <c r="I258" s="202"/>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5">+J258+L258+N258+P258+R258+T258+V258+X258+Z258+AB258+AD258+AF258</f>
        <v>1</v>
      </c>
      <c r="AI258" s="64">
        <v>44986</v>
      </c>
      <c r="AJ258" s="64">
        <v>45169</v>
      </c>
      <c r="AK258" s="44" t="s">
        <v>592</v>
      </c>
      <c r="AL258" s="43" t="s">
        <v>703</v>
      </c>
      <c r="AM258" s="43" t="s">
        <v>549</v>
      </c>
      <c r="AN258" s="25" t="s">
        <v>47</v>
      </c>
      <c r="AO258" s="25" t="s">
        <v>57</v>
      </c>
    </row>
    <row r="259" spans="1:116" s="1" customFormat="1" ht="88.5" hidden="1" customHeight="1" x14ac:dyDescent="0.3">
      <c r="A259" s="43" t="s">
        <v>40</v>
      </c>
      <c r="B259" s="60" t="s">
        <v>41</v>
      </c>
      <c r="C259" s="76" t="s">
        <v>70</v>
      </c>
      <c r="D259" s="76" t="s">
        <v>70</v>
      </c>
      <c r="E259" s="76" t="s">
        <v>70</v>
      </c>
      <c r="F259" s="44" t="s">
        <v>650</v>
      </c>
      <c r="G259" s="43" t="s">
        <v>668</v>
      </c>
      <c r="H259" s="33">
        <v>0.04</v>
      </c>
      <c r="I259" s="202"/>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5"/>
        <v>1</v>
      </c>
      <c r="AI259" s="64">
        <v>44958</v>
      </c>
      <c r="AJ259" s="62">
        <v>45260</v>
      </c>
      <c r="AK259" s="44" t="s">
        <v>575</v>
      </c>
      <c r="AL259" s="44" t="s">
        <v>45</v>
      </c>
      <c r="AM259" s="43" t="s">
        <v>549</v>
      </c>
      <c r="AN259" s="25" t="s">
        <v>47</v>
      </c>
      <c r="AO259" s="25" t="s">
        <v>57</v>
      </c>
    </row>
    <row r="260" spans="1:116" s="1" customFormat="1" ht="98.25" hidden="1" customHeight="1" x14ac:dyDescent="0.3">
      <c r="A260" s="43" t="s">
        <v>40</v>
      </c>
      <c r="B260" s="60" t="s">
        <v>41</v>
      </c>
      <c r="C260" s="76" t="s">
        <v>70</v>
      </c>
      <c r="D260" s="76" t="s">
        <v>70</v>
      </c>
      <c r="E260" s="76" t="s">
        <v>70</v>
      </c>
      <c r="F260" s="44" t="s">
        <v>650</v>
      </c>
      <c r="G260" s="43" t="s">
        <v>595</v>
      </c>
      <c r="H260" s="33">
        <v>0.04</v>
      </c>
      <c r="I260" s="202"/>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5"/>
        <v>0.99999000000000005</v>
      </c>
      <c r="AI260" s="64">
        <v>44986</v>
      </c>
      <c r="AJ260" s="62">
        <v>45260</v>
      </c>
      <c r="AK260" s="44" t="s">
        <v>575</v>
      </c>
      <c r="AL260" s="44" t="s">
        <v>55</v>
      </c>
      <c r="AM260" s="25" t="s">
        <v>745</v>
      </c>
      <c r="AN260" s="25" t="s">
        <v>56</v>
      </c>
      <c r="AO260" s="25" t="s">
        <v>57</v>
      </c>
    </row>
    <row r="261" spans="1:116" s="28" customFormat="1" ht="94.5" hidden="1" customHeight="1" x14ac:dyDescent="0.3">
      <c r="A261" s="43" t="s">
        <v>40</v>
      </c>
      <c r="B261" s="60" t="s">
        <v>41</v>
      </c>
      <c r="C261" s="76" t="s">
        <v>70</v>
      </c>
      <c r="D261" s="76" t="s">
        <v>70</v>
      </c>
      <c r="E261" s="76" t="s">
        <v>70</v>
      </c>
      <c r="F261" s="44" t="s">
        <v>640</v>
      </c>
      <c r="G261" s="43" t="s">
        <v>554</v>
      </c>
      <c r="H261" s="31">
        <v>0.05</v>
      </c>
      <c r="I261" s="202"/>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5"/>
        <v>1</v>
      </c>
      <c r="AI261" s="64">
        <v>45047</v>
      </c>
      <c r="AJ261" s="64">
        <v>45230</v>
      </c>
      <c r="AK261" s="43" t="s">
        <v>551</v>
      </c>
      <c r="AL261" s="43" t="s">
        <v>703</v>
      </c>
      <c r="AM261" s="43" t="s">
        <v>549</v>
      </c>
      <c r="AN261" s="25" t="s">
        <v>47</v>
      </c>
      <c r="AO261" s="25" t="s">
        <v>57</v>
      </c>
    </row>
    <row r="262" spans="1:116" s="28" customFormat="1" ht="91.5" hidden="1" customHeight="1" x14ac:dyDescent="0.3">
      <c r="A262" s="43" t="s">
        <v>40</v>
      </c>
      <c r="B262" s="60" t="s">
        <v>41</v>
      </c>
      <c r="C262" s="76" t="s">
        <v>70</v>
      </c>
      <c r="D262" s="76" t="s">
        <v>70</v>
      </c>
      <c r="E262" s="76" t="s">
        <v>70</v>
      </c>
      <c r="F262" s="44" t="s">
        <v>640</v>
      </c>
      <c r="G262" s="43" t="s">
        <v>555</v>
      </c>
      <c r="H262" s="31">
        <v>0.05</v>
      </c>
      <c r="I262" s="202"/>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5"/>
        <v>1</v>
      </c>
      <c r="AI262" s="64">
        <v>44958</v>
      </c>
      <c r="AJ262" s="64">
        <v>45016</v>
      </c>
      <c r="AK262" s="43" t="s">
        <v>556</v>
      </c>
      <c r="AL262" s="43" t="s">
        <v>703</v>
      </c>
      <c r="AM262" s="43" t="s">
        <v>549</v>
      </c>
      <c r="AN262" s="25" t="s">
        <v>47</v>
      </c>
      <c r="AO262" s="25" t="s">
        <v>57</v>
      </c>
    </row>
    <row r="263" spans="1:116" s="28" customFormat="1" ht="108" hidden="1" customHeight="1" x14ac:dyDescent="0.3">
      <c r="A263" s="43" t="s">
        <v>40</v>
      </c>
      <c r="B263" s="60" t="s">
        <v>41</v>
      </c>
      <c r="C263" s="76" t="s">
        <v>70</v>
      </c>
      <c r="D263" s="76" t="s">
        <v>70</v>
      </c>
      <c r="E263" s="76" t="s">
        <v>70</v>
      </c>
      <c r="F263" s="44" t="s">
        <v>640</v>
      </c>
      <c r="G263" s="43" t="s">
        <v>557</v>
      </c>
      <c r="H263" s="31">
        <v>0.05</v>
      </c>
      <c r="I263" s="202"/>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5"/>
        <v>1</v>
      </c>
      <c r="AI263" s="64">
        <v>45017</v>
      </c>
      <c r="AJ263" s="64">
        <v>45291</v>
      </c>
      <c r="AK263" s="43" t="s">
        <v>558</v>
      </c>
      <c r="AL263" s="43" t="s">
        <v>703</v>
      </c>
      <c r="AM263" s="43" t="s">
        <v>535</v>
      </c>
      <c r="AN263" s="25" t="s">
        <v>536</v>
      </c>
      <c r="AO263" s="25" t="s">
        <v>57</v>
      </c>
    </row>
    <row r="264" spans="1:116" ht="96.75" hidden="1" customHeight="1" x14ac:dyDescent="0.3">
      <c r="A264" s="43" t="s">
        <v>40</v>
      </c>
      <c r="B264" s="60" t="s">
        <v>41</v>
      </c>
      <c r="C264" s="76" t="s">
        <v>70</v>
      </c>
      <c r="D264" s="76" t="s">
        <v>70</v>
      </c>
      <c r="E264" s="76" t="s">
        <v>70</v>
      </c>
      <c r="F264" s="44" t="s">
        <v>647</v>
      </c>
      <c r="G264" s="43" t="s">
        <v>669</v>
      </c>
      <c r="H264" s="31">
        <v>0.03</v>
      </c>
      <c r="I264" s="202"/>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5"/>
        <v>0.99990000000000001</v>
      </c>
      <c r="AI264" s="64">
        <v>45017</v>
      </c>
      <c r="AJ264" s="62">
        <v>45260</v>
      </c>
      <c r="AK264" s="44" t="s">
        <v>580</v>
      </c>
      <c r="AL264" s="44" t="s">
        <v>45</v>
      </c>
      <c r="AM264" s="43" t="s">
        <v>549</v>
      </c>
      <c r="AN264" s="25" t="s">
        <v>47</v>
      </c>
      <c r="AO264" s="25" t="s">
        <v>57</v>
      </c>
    </row>
    <row r="265" spans="1:116" ht="102.75" hidden="1" customHeight="1" x14ac:dyDescent="0.3">
      <c r="A265" s="43" t="s">
        <v>40</v>
      </c>
      <c r="B265" s="60" t="s">
        <v>41</v>
      </c>
      <c r="C265" s="76" t="s">
        <v>70</v>
      </c>
      <c r="D265" s="76" t="s">
        <v>70</v>
      </c>
      <c r="E265" s="76" t="s">
        <v>70</v>
      </c>
      <c r="F265" s="44" t="s">
        <v>647</v>
      </c>
      <c r="G265" s="43" t="s">
        <v>581</v>
      </c>
      <c r="H265" s="31">
        <v>0.05</v>
      </c>
      <c r="I265" s="202"/>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5"/>
        <v>1</v>
      </c>
      <c r="AI265" s="64">
        <v>44986</v>
      </c>
      <c r="AJ265" s="62">
        <v>45291</v>
      </c>
      <c r="AK265" s="44" t="s">
        <v>582</v>
      </c>
      <c r="AL265" s="44" t="s">
        <v>45</v>
      </c>
      <c r="AM265" s="43" t="s">
        <v>549</v>
      </c>
      <c r="AN265" s="25" t="s">
        <v>47</v>
      </c>
      <c r="AO265" s="25" t="s">
        <v>57</v>
      </c>
    </row>
    <row r="266" spans="1:116" s="28" customFormat="1" ht="101.25" hidden="1" customHeight="1" x14ac:dyDescent="0.3">
      <c r="A266" s="43" t="s">
        <v>40</v>
      </c>
      <c r="B266" s="60" t="s">
        <v>41</v>
      </c>
      <c r="C266" s="76" t="s">
        <v>70</v>
      </c>
      <c r="D266" s="76" t="s">
        <v>70</v>
      </c>
      <c r="E266" s="76" t="s">
        <v>70</v>
      </c>
      <c r="F266" s="44" t="s">
        <v>647</v>
      </c>
      <c r="G266" s="43" t="s">
        <v>583</v>
      </c>
      <c r="H266" s="33">
        <v>0.05</v>
      </c>
      <c r="I266" s="202"/>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row>
    <row r="267" spans="1:116" ht="115.5" hidden="1" customHeight="1" x14ac:dyDescent="0.3">
      <c r="A267" s="43" t="s">
        <v>40</v>
      </c>
      <c r="B267" s="60" t="s">
        <v>203</v>
      </c>
      <c r="C267" s="76" t="s">
        <v>70</v>
      </c>
      <c r="D267" s="60" t="s">
        <v>70</v>
      </c>
      <c r="E267" s="60" t="s">
        <v>70</v>
      </c>
      <c r="F267" s="44" t="s">
        <v>760</v>
      </c>
      <c r="G267" s="43" t="s">
        <v>539</v>
      </c>
      <c r="H267" s="33">
        <v>0.1</v>
      </c>
      <c r="I267" s="203"/>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6">J267+L267+N267+P267+R267+T267+V267+X267+Z267+AB267+AD267+AF267</f>
        <v>1</v>
      </c>
      <c r="AI267" s="64">
        <v>45017</v>
      </c>
      <c r="AJ267" s="64">
        <v>45230</v>
      </c>
      <c r="AK267" s="43" t="s">
        <v>540</v>
      </c>
      <c r="AL267" s="43" t="s">
        <v>541</v>
      </c>
      <c r="AM267" s="43" t="s">
        <v>199</v>
      </c>
      <c r="AN267" s="43" t="s">
        <v>200</v>
      </c>
      <c r="AO267" s="43" t="s">
        <v>200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3">
      <c r="A268" s="43" t="s">
        <v>40</v>
      </c>
      <c r="B268" s="60" t="s">
        <v>41</v>
      </c>
      <c r="C268" s="76" t="s">
        <v>70</v>
      </c>
      <c r="D268" s="76" t="s">
        <v>70</v>
      </c>
      <c r="E268" s="76" t="s">
        <v>70</v>
      </c>
      <c r="F268" s="45" t="s">
        <v>648</v>
      </c>
      <c r="G268" s="43" t="s">
        <v>680</v>
      </c>
      <c r="H268" s="33">
        <v>0.5</v>
      </c>
      <c r="I268" s="219">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7">+J268+L268+N268+P268+R268+T268+V268+X268+Z268+AB268+AD268+AF268</f>
        <v>1</v>
      </c>
      <c r="AI268" s="64">
        <v>44928</v>
      </c>
      <c r="AJ268" s="62">
        <v>44957</v>
      </c>
      <c r="AK268" s="44" t="s">
        <v>729</v>
      </c>
      <c r="AL268" s="44" t="s">
        <v>429</v>
      </c>
      <c r="AM268" s="44" t="s">
        <v>525</v>
      </c>
      <c r="AN268" s="25" t="s">
        <v>430</v>
      </c>
      <c r="AO268" s="25" t="s">
        <v>57</v>
      </c>
    </row>
    <row r="269" spans="1:116" ht="90.75" hidden="1" customHeight="1" x14ac:dyDescent="0.3">
      <c r="A269" s="43" t="s">
        <v>40</v>
      </c>
      <c r="B269" s="60" t="s">
        <v>41</v>
      </c>
      <c r="C269" s="76" t="s">
        <v>70</v>
      </c>
      <c r="D269" s="76" t="s">
        <v>70</v>
      </c>
      <c r="E269" s="76" t="s">
        <v>70</v>
      </c>
      <c r="F269" s="45" t="s">
        <v>676</v>
      </c>
      <c r="G269" s="43" t="s">
        <v>677</v>
      </c>
      <c r="H269" s="33">
        <v>0.5</v>
      </c>
      <c r="I269" s="220"/>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row>
    <row r="270" spans="1:116" ht="105" hidden="1" x14ac:dyDescent="0.3">
      <c r="A270" s="43" t="s">
        <v>40</v>
      </c>
      <c r="B270" s="60" t="s">
        <v>203</v>
      </c>
      <c r="C270" s="50" t="s">
        <v>70</v>
      </c>
      <c r="D270" s="43" t="s">
        <v>70</v>
      </c>
      <c r="E270" s="43" t="s">
        <v>70</v>
      </c>
      <c r="F270" s="44" t="s">
        <v>653</v>
      </c>
      <c r="G270" s="50" t="s">
        <v>624</v>
      </c>
      <c r="H270" s="33">
        <v>0.3</v>
      </c>
      <c r="I270" s="208">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18">J270+L270+N270+P270+R270+T270+V270+X270+Z270+AB270+AD270+AF270</f>
        <v>1</v>
      </c>
      <c r="AI270" s="62">
        <v>45078</v>
      </c>
      <c r="AJ270" s="64">
        <v>45230</v>
      </c>
      <c r="AK270" s="50" t="s">
        <v>625</v>
      </c>
      <c r="AL270" s="43" t="s">
        <v>698</v>
      </c>
      <c r="AM270" s="43" t="s">
        <v>705</v>
      </c>
      <c r="AN270" s="43" t="s">
        <v>46</v>
      </c>
      <c r="AO270" s="25" t="s">
        <v>47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3">
      <c r="A271" s="43" t="s">
        <v>40</v>
      </c>
      <c r="B271" s="60" t="s">
        <v>203</v>
      </c>
      <c r="C271" s="76" t="s">
        <v>70</v>
      </c>
      <c r="D271" s="60" t="s">
        <v>70</v>
      </c>
      <c r="E271" s="60" t="s">
        <v>70</v>
      </c>
      <c r="F271" s="44" t="s">
        <v>653</v>
      </c>
      <c r="G271" s="43" t="s">
        <v>607</v>
      </c>
      <c r="H271" s="33">
        <v>0.05</v>
      </c>
      <c r="I271" s="20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3">
      <c r="A272" s="43" t="s">
        <v>40</v>
      </c>
      <c r="B272" s="60" t="s">
        <v>203</v>
      </c>
      <c r="C272" s="76" t="s">
        <v>70</v>
      </c>
      <c r="D272" s="60" t="s">
        <v>70</v>
      </c>
      <c r="E272" s="60" t="s">
        <v>70</v>
      </c>
      <c r="F272" s="44" t="s">
        <v>653</v>
      </c>
      <c r="G272" s="43" t="s">
        <v>610</v>
      </c>
      <c r="H272" s="33">
        <v>0.05</v>
      </c>
      <c r="I272" s="209"/>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19">J272+L272+N272+P272+R272+T272+V272+X272+Z272+AB272+AD272+AF272</f>
        <v>0.99999999999999978</v>
      </c>
      <c r="AI272" s="64">
        <v>44939</v>
      </c>
      <c r="AJ272" s="64">
        <v>45290</v>
      </c>
      <c r="AK272" s="43" t="s">
        <v>608</v>
      </c>
      <c r="AL272" s="43" t="s">
        <v>287</v>
      </c>
      <c r="AM272" s="43" t="s">
        <v>708</v>
      </c>
      <c r="AN272" s="43" t="s">
        <v>708</v>
      </c>
      <c r="AO272" s="43" t="s">
        <v>160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0" hidden="1" x14ac:dyDescent="0.3">
      <c r="A273" s="43" t="s">
        <v>40</v>
      </c>
      <c r="B273" s="60" t="s">
        <v>203</v>
      </c>
      <c r="C273" s="76" t="s">
        <v>70</v>
      </c>
      <c r="D273" s="60" t="s">
        <v>70</v>
      </c>
      <c r="E273" s="60" t="s">
        <v>70</v>
      </c>
      <c r="F273" s="44" t="s">
        <v>653</v>
      </c>
      <c r="G273" s="43" t="s">
        <v>611</v>
      </c>
      <c r="H273" s="33">
        <v>0.05</v>
      </c>
      <c r="I273" s="209"/>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9"/>
        <v>0.99999999999999978</v>
      </c>
      <c r="AI273" s="64">
        <v>44939</v>
      </c>
      <c r="AJ273" s="64">
        <v>45290</v>
      </c>
      <c r="AK273" s="43" t="s">
        <v>608</v>
      </c>
      <c r="AL273" s="43" t="s">
        <v>429</v>
      </c>
      <c r="AM273" s="43" t="s">
        <v>612</v>
      </c>
      <c r="AN273" s="44" t="s">
        <v>711</v>
      </c>
      <c r="AO273" s="43" t="s">
        <v>430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0" hidden="1" x14ac:dyDescent="0.3">
      <c r="A274" s="43" t="s">
        <v>40</v>
      </c>
      <c r="B274" s="60" t="s">
        <v>203</v>
      </c>
      <c r="C274" s="76" t="s">
        <v>70</v>
      </c>
      <c r="D274" s="60" t="s">
        <v>70</v>
      </c>
      <c r="E274" s="60" t="s">
        <v>70</v>
      </c>
      <c r="F274" s="44" t="s">
        <v>653</v>
      </c>
      <c r="G274" s="43" t="s">
        <v>613</v>
      </c>
      <c r="H274" s="33">
        <v>0.02</v>
      </c>
      <c r="I274" s="209"/>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9"/>
        <v>0.99999999999999978</v>
      </c>
      <c r="AI274" s="64">
        <v>44939</v>
      </c>
      <c r="AJ274" s="64">
        <v>45290</v>
      </c>
      <c r="AK274" s="43" t="s">
        <v>608</v>
      </c>
      <c r="AL274" s="50" t="s">
        <v>351</v>
      </c>
      <c r="AM274" s="50" t="s">
        <v>753</v>
      </c>
      <c r="AN274" s="43" t="s">
        <v>614</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hidden="1" x14ac:dyDescent="0.3">
      <c r="A275" s="43" t="s">
        <v>40</v>
      </c>
      <c r="B275" s="60" t="s">
        <v>203</v>
      </c>
      <c r="C275" s="76" t="s">
        <v>70</v>
      </c>
      <c r="D275" s="60" t="s">
        <v>70</v>
      </c>
      <c r="E275" s="60" t="s">
        <v>70</v>
      </c>
      <c r="F275" s="44" t="s">
        <v>653</v>
      </c>
      <c r="G275" s="43" t="s">
        <v>615</v>
      </c>
      <c r="H275" s="33">
        <v>0.02</v>
      </c>
      <c r="I275" s="209"/>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9"/>
        <v>0.99999999999999978</v>
      </c>
      <c r="AI275" s="64">
        <v>44939</v>
      </c>
      <c r="AJ275" s="64">
        <v>45290</v>
      </c>
      <c r="AK275" s="43" t="s">
        <v>608</v>
      </c>
      <c r="AL275" s="43" t="s">
        <v>381</v>
      </c>
      <c r="AM275" s="50" t="s">
        <v>382</v>
      </c>
      <c r="AN275" s="43" t="s">
        <v>713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x14ac:dyDescent="0.3">
      <c r="A276" s="43" t="s">
        <v>40</v>
      </c>
      <c r="B276" s="60" t="s">
        <v>203</v>
      </c>
      <c r="C276" s="76" t="s">
        <v>70</v>
      </c>
      <c r="D276" s="60" t="s">
        <v>70</v>
      </c>
      <c r="E276" s="60" t="s">
        <v>70</v>
      </c>
      <c r="F276" s="44" t="s">
        <v>653</v>
      </c>
      <c r="G276" s="43" t="s">
        <v>616</v>
      </c>
      <c r="H276" s="33">
        <v>0.05</v>
      </c>
      <c r="I276" s="209"/>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19"/>
        <v>0.99999999999999978</v>
      </c>
      <c r="AI276" s="64">
        <v>44939</v>
      </c>
      <c r="AJ276" s="64">
        <v>45290</v>
      </c>
      <c r="AK276" s="43" t="s">
        <v>608</v>
      </c>
      <c r="AL276" s="43" t="s">
        <v>402</v>
      </c>
      <c r="AM276" s="43" t="s">
        <v>709</v>
      </c>
      <c r="AN276" s="25" t="s">
        <v>403</v>
      </c>
      <c r="AO276" s="43" t="s">
        <v>160</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0" hidden="1" x14ac:dyDescent="0.3">
      <c r="A277" s="43" t="s">
        <v>40</v>
      </c>
      <c r="B277" s="60" t="s">
        <v>203</v>
      </c>
      <c r="C277" s="76" t="s">
        <v>70</v>
      </c>
      <c r="D277" s="60" t="s">
        <v>70</v>
      </c>
      <c r="E277" s="60" t="s">
        <v>70</v>
      </c>
      <c r="F277" s="44" t="s">
        <v>653</v>
      </c>
      <c r="G277" s="43" t="s">
        <v>617</v>
      </c>
      <c r="H277" s="33">
        <v>0.02</v>
      </c>
      <c r="I277" s="209"/>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19"/>
        <v>0.99999999999999978</v>
      </c>
      <c r="AI277" s="64">
        <v>44939</v>
      </c>
      <c r="AJ277" s="64">
        <v>45290</v>
      </c>
      <c r="AK277" s="43" t="s">
        <v>608</v>
      </c>
      <c r="AL277" s="43" t="s">
        <v>618</v>
      </c>
      <c r="AM277" s="43" t="s">
        <v>207</v>
      </c>
      <c r="AN277" s="25" t="s">
        <v>712</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3">
      <c r="A278" s="43" t="s">
        <v>40</v>
      </c>
      <c r="B278" s="60" t="s">
        <v>203</v>
      </c>
      <c r="C278" s="76" t="s">
        <v>70</v>
      </c>
      <c r="D278" s="60" t="s">
        <v>70</v>
      </c>
      <c r="E278" s="60" t="s">
        <v>70</v>
      </c>
      <c r="F278" s="44" t="s">
        <v>653</v>
      </c>
      <c r="G278" s="43" t="s">
        <v>619</v>
      </c>
      <c r="H278" s="33">
        <v>0.02</v>
      </c>
      <c r="I278" s="209"/>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19"/>
        <v>0.99999999999999978</v>
      </c>
      <c r="AI278" s="64">
        <v>44939</v>
      </c>
      <c r="AJ278" s="64">
        <v>45290</v>
      </c>
      <c r="AK278" s="43" t="s">
        <v>608</v>
      </c>
      <c r="AL278" s="43" t="s">
        <v>239</v>
      </c>
      <c r="AM278" s="44" t="s">
        <v>240</v>
      </c>
      <c r="AN278" s="43" t="s">
        <v>241</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0" hidden="1" x14ac:dyDescent="0.3">
      <c r="A279" s="43" t="s">
        <v>40</v>
      </c>
      <c r="B279" s="60" t="s">
        <v>203</v>
      </c>
      <c r="C279" s="76" t="s">
        <v>70</v>
      </c>
      <c r="D279" s="60" t="s">
        <v>70</v>
      </c>
      <c r="E279" s="60" t="s">
        <v>70</v>
      </c>
      <c r="F279" s="44" t="s">
        <v>653</v>
      </c>
      <c r="G279" s="43" t="s">
        <v>620</v>
      </c>
      <c r="H279" s="33">
        <v>0.02</v>
      </c>
      <c r="I279" s="209"/>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19"/>
        <v>0.99999999999999978</v>
      </c>
      <c r="AI279" s="64">
        <v>44939</v>
      </c>
      <c r="AJ279" s="64">
        <v>45290</v>
      </c>
      <c r="AK279" s="43" t="s">
        <v>608</v>
      </c>
      <c r="AL279" s="43" t="s">
        <v>221</v>
      </c>
      <c r="AM279" s="43" t="s">
        <v>222</v>
      </c>
      <c r="AN279" s="43" t="s">
        <v>223</v>
      </c>
      <c r="AO279" s="25" t="s">
        <v>57</v>
      </c>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3">
      <c r="A280" s="43" t="s">
        <v>40</v>
      </c>
      <c r="B280" s="60" t="s">
        <v>41</v>
      </c>
      <c r="C280" s="76" t="s">
        <v>70</v>
      </c>
      <c r="D280" s="76" t="s">
        <v>70</v>
      </c>
      <c r="E280" s="76" t="s">
        <v>70</v>
      </c>
      <c r="F280" s="45" t="s">
        <v>652</v>
      </c>
      <c r="G280" s="43" t="s">
        <v>598</v>
      </c>
      <c r="H280" s="33">
        <v>0.1</v>
      </c>
      <c r="I280" s="209"/>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0">+J280+L280+N280+P280+R280+T280+V280+X280+Z280+AB280+AD280+AF280</f>
        <v>1</v>
      </c>
      <c r="AI280" s="79">
        <v>45200</v>
      </c>
      <c r="AJ280" s="79">
        <v>45260</v>
      </c>
      <c r="AK280" s="44" t="s">
        <v>599</v>
      </c>
      <c r="AL280" s="43" t="s">
        <v>698</v>
      </c>
      <c r="AM280" s="43" t="s">
        <v>705</v>
      </c>
      <c r="AN280" s="25" t="s">
        <v>47</v>
      </c>
      <c r="AO280" s="25" t="s">
        <v>57</v>
      </c>
    </row>
    <row r="281" spans="1:116" ht="102" hidden="1" customHeight="1" x14ac:dyDescent="0.3">
      <c r="A281" s="43" t="s">
        <v>40</v>
      </c>
      <c r="B281" s="60" t="s">
        <v>41</v>
      </c>
      <c r="C281" s="76" t="s">
        <v>70</v>
      </c>
      <c r="D281" s="76" t="s">
        <v>70</v>
      </c>
      <c r="E281" s="76" t="s">
        <v>70</v>
      </c>
      <c r="F281" s="44" t="s">
        <v>681</v>
      </c>
      <c r="G281" s="43" t="s">
        <v>566</v>
      </c>
      <c r="H281" s="31">
        <v>0.1</v>
      </c>
      <c r="I281" s="209"/>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0"/>
        <v>0.99999999999999978</v>
      </c>
      <c r="AI281" s="64">
        <v>44928</v>
      </c>
      <c r="AJ281" s="62">
        <v>45291</v>
      </c>
      <c r="AK281" s="43" t="s">
        <v>567</v>
      </c>
      <c r="AL281" s="44" t="s">
        <v>699</v>
      </c>
      <c r="AM281" s="25" t="s">
        <v>715</v>
      </c>
      <c r="AN281" s="25" t="s">
        <v>714</v>
      </c>
      <c r="AO281" s="25" t="s">
        <v>57</v>
      </c>
    </row>
    <row r="282" spans="1:116" ht="102" hidden="1" customHeight="1" x14ac:dyDescent="0.3">
      <c r="A282" s="43" t="s">
        <v>40</v>
      </c>
      <c r="B282" s="60" t="s">
        <v>41</v>
      </c>
      <c r="C282" s="76" t="s">
        <v>70</v>
      </c>
      <c r="D282" s="76" t="s">
        <v>70</v>
      </c>
      <c r="E282" s="76" t="s">
        <v>70</v>
      </c>
      <c r="F282" s="44" t="s">
        <v>682</v>
      </c>
      <c r="G282" s="43" t="s">
        <v>691</v>
      </c>
      <c r="H282" s="31">
        <v>0.1</v>
      </c>
      <c r="I282" s="209"/>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0"/>
        <v>0.99990000000000001</v>
      </c>
      <c r="AI282" s="64">
        <v>45017</v>
      </c>
      <c r="AJ282" s="62">
        <v>45291</v>
      </c>
      <c r="AK282" s="43" t="s">
        <v>731</v>
      </c>
      <c r="AL282" s="44" t="s">
        <v>732</v>
      </c>
      <c r="AM282" s="25" t="s">
        <v>733</v>
      </c>
      <c r="AN282" s="25" t="s">
        <v>47</v>
      </c>
      <c r="AO282" s="25" t="s">
        <v>57</v>
      </c>
    </row>
    <row r="283" spans="1:116" ht="102" hidden="1" customHeight="1" x14ac:dyDescent="0.3">
      <c r="A283" s="43" t="s">
        <v>40</v>
      </c>
      <c r="B283" s="60" t="s">
        <v>41</v>
      </c>
      <c r="C283" s="76" t="s">
        <v>70</v>
      </c>
      <c r="D283" s="76" t="s">
        <v>70</v>
      </c>
      <c r="E283" s="76" t="s">
        <v>70</v>
      </c>
      <c r="F283" s="44" t="s">
        <v>683</v>
      </c>
      <c r="G283" s="43" t="s">
        <v>734</v>
      </c>
      <c r="H283" s="31">
        <v>0.1</v>
      </c>
      <c r="I283" s="209"/>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0"/>
        <v>1</v>
      </c>
      <c r="AI283" s="64">
        <v>45261</v>
      </c>
      <c r="AJ283" s="62">
        <v>45291</v>
      </c>
      <c r="AK283" s="43" t="s">
        <v>735</v>
      </c>
      <c r="AL283" s="43" t="s">
        <v>698</v>
      </c>
      <c r="AM283" s="43" t="s">
        <v>705</v>
      </c>
      <c r="AN283" s="25" t="s">
        <v>47</v>
      </c>
      <c r="AO283" s="25" t="s">
        <v>57</v>
      </c>
    </row>
    <row r="284" spans="1:116" ht="102" hidden="1" customHeight="1" x14ac:dyDescent="0.3">
      <c r="A284" s="43" t="s">
        <v>40</v>
      </c>
      <c r="B284" s="60" t="s">
        <v>41</v>
      </c>
      <c r="C284" s="76" t="s">
        <v>70</v>
      </c>
      <c r="D284" s="76" t="s">
        <v>70</v>
      </c>
      <c r="E284" s="76" t="s">
        <v>70</v>
      </c>
      <c r="F284" s="44" t="s">
        <v>684</v>
      </c>
      <c r="G284" s="43" t="s">
        <v>692</v>
      </c>
      <c r="H284" s="31">
        <v>0.5</v>
      </c>
      <c r="I284" s="219">
        <f>+H284+H285</f>
        <v>1</v>
      </c>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si="20"/>
        <v>1</v>
      </c>
      <c r="AI284" s="64">
        <v>45047</v>
      </c>
      <c r="AJ284" s="62">
        <v>45107</v>
      </c>
      <c r="AK284" s="43" t="s">
        <v>736</v>
      </c>
      <c r="AL284" s="44" t="s">
        <v>55</v>
      </c>
      <c r="AM284" s="25" t="s">
        <v>745</v>
      </c>
      <c r="AN284" s="25" t="s">
        <v>56</v>
      </c>
      <c r="AO284" s="25" t="s">
        <v>57</v>
      </c>
    </row>
    <row r="285" spans="1:116" ht="102" hidden="1" customHeight="1" x14ac:dyDescent="0.3">
      <c r="A285" s="43" t="s">
        <v>40</v>
      </c>
      <c r="B285" s="60" t="s">
        <v>41</v>
      </c>
      <c r="C285" s="76" t="s">
        <v>70</v>
      </c>
      <c r="D285" s="76" t="s">
        <v>70</v>
      </c>
      <c r="E285" s="76" t="s">
        <v>70</v>
      </c>
      <c r="F285" s="44" t="s">
        <v>685</v>
      </c>
      <c r="G285" s="43" t="s">
        <v>693</v>
      </c>
      <c r="H285" s="31">
        <v>0.5</v>
      </c>
      <c r="I285" s="221"/>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0"/>
        <v>1</v>
      </c>
      <c r="AI285" s="64">
        <v>45108</v>
      </c>
      <c r="AJ285" s="62">
        <v>45260</v>
      </c>
      <c r="AK285" s="43" t="s">
        <v>737</v>
      </c>
      <c r="AL285" s="44" t="s">
        <v>463</v>
      </c>
      <c r="AM285" s="25" t="s">
        <v>465</v>
      </c>
      <c r="AN285" s="25" t="s">
        <v>811</v>
      </c>
      <c r="AO285" s="25" t="s">
        <v>57</v>
      </c>
    </row>
    <row r="286" spans="1:116" ht="76.8" hidden="1" x14ac:dyDescent="0.3">
      <c r="A286" s="43" t="s">
        <v>40</v>
      </c>
      <c r="B286" s="60" t="s">
        <v>41</v>
      </c>
      <c r="C286" s="76" t="s">
        <v>70</v>
      </c>
      <c r="D286" s="76" t="s">
        <v>70</v>
      </c>
      <c r="E286" s="76" t="s">
        <v>70</v>
      </c>
      <c r="F286" s="44" t="s">
        <v>638</v>
      </c>
      <c r="G286" s="43" t="s">
        <v>542</v>
      </c>
      <c r="H286" s="33">
        <v>0.1</v>
      </c>
      <c r="I286" s="219">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0"/>
        <v>1</v>
      </c>
      <c r="AI286" s="64">
        <v>44986</v>
      </c>
      <c r="AJ286" s="62">
        <v>45046</v>
      </c>
      <c r="AK286" s="43" t="s">
        <v>543</v>
      </c>
      <c r="AL286" s="44" t="s">
        <v>45</v>
      </c>
      <c r="AM286" s="44" t="s">
        <v>707</v>
      </c>
      <c r="AN286" s="25" t="s">
        <v>47</v>
      </c>
      <c r="AO286" s="25" t="s">
        <v>57</v>
      </c>
    </row>
    <row r="287" spans="1:116" ht="76.8" hidden="1" x14ac:dyDescent="0.3">
      <c r="A287" s="43" t="s">
        <v>40</v>
      </c>
      <c r="B287" s="60" t="s">
        <v>41</v>
      </c>
      <c r="C287" s="76" t="s">
        <v>70</v>
      </c>
      <c r="D287" s="76" t="s">
        <v>70</v>
      </c>
      <c r="E287" s="76" t="s">
        <v>70</v>
      </c>
      <c r="F287" s="44" t="s">
        <v>638</v>
      </c>
      <c r="G287" s="43" t="s">
        <v>666</v>
      </c>
      <c r="H287" s="33">
        <v>0.1</v>
      </c>
      <c r="I287" s="220"/>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0"/>
        <v>1</v>
      </c>
      <c r="AI287" s="64">
        <v>44958</v>
      </c>
      <c r="AJ287" s="62">
        <v>44985</v>
      </c>
      <c r="AK287" s="43" t="s">
        <v>545</v>
      </c>
      <c r="AL287" s="44" t="s">
        <v>45</v>
      </c>
      <c r="AM287" s="44" t="s">
        <v>707</v>
      </c>
      <c r="AN287" s="25" t="s">
        <v>47</v>
      </c>
      <c r="AO287" s="25" t="s">
        <v>57</v>
      </c>
    </row>
    <row r="288" spans="1:116" ht="76.8" hidden="1" x14ac:dyDescent="0.3">
      <c r="A288" s="43" t="s">
        <v>40</v>
      </c>
      <c r="B288" s="60" t="s">
        <v>41</v>
      </c>
      <c r="C288" s="76" t="s">
        <v>70</v>
      </c>
      <c r="D288" s="76" t="s">
        <v>70</v>
      </c>
      <c r="E288" s="76" t="s">
        <v>70</v>
      </c>
      <c r="F288" s="44" t="s">
        <v>638</v>
      </c>
      <c r="G288" s="43" t="s">
        <v>667</v>
      </c>
      <c r="H288" s="33">
        <v>0.1</v>
      </c>
      <c r="I288" s="220"/>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0"/>
        <v>1</v>
      </c>
      <c r="AI288" s="64">
        <v>44958</v>
      </c>
      <c r="AJ288" s="62">
        <v>45291</v>
      </c>
      <c r="AK288" s="43" t="s">
        <v>727</v>
      </c>
      <c r="AL288" s="44" t="s">
        <v>45</v>
      </c>
      <c r="AM288" s="44" t="s">
        <v>707</v>
      </c>
      <c r="AN288" s="25" t="s">
        <v>47</v>
      </c>
      <c r="AO288" s="25" t="s">
        <v>57</v>
      </c>
    </row>
    <row r="289" spans="1:41" s="28" customFormat="1" ht="76.8" hidden="1" x14ac:dyDescent="0.3">
      <c r="A289" s="43" t="s">
        <v>40</v>
      </c>
      <c r="B289" s="60" t="s">
        <v>41</v>
      </c>
      <c r="C289" s="76" t="s">
        <v>70</v>
      </c>
      <c r="D289" s="76" t="s">
        <v>70</v>
      </c>
      <c r="E289" s="76" t="s">
        <v>70</v>
      </c>
      <c r="F289" s="44" t="s">
        <v>638</v>
      </c>
      <c r="G289" s="44" t="s">
        <v>546</v>
      </c>
      <c r="H289" s="31">
        <v>0.2</v>
      </c>
      <c r="I289" s="220"/>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0"/>
        <v>1</v>
      </c>
      <c r="AI289" s="64">
        <v>44986</v>
      </c>
      <c r="AJ289" s="62">
        <v>45291</v>
      </c>
      <c r="AK289" s="26" t="s">
        <v>547</v>
      </c>
      <c r="AL289" s="44" t="s">
        <v>94</v>
      </c>
      <c r="AM289" s="44" t="s">
        <v>95</v>
      </c>
      <c r="AN289" s="25" t="s">
        <v>47</v>
      </c>
      <c r="AO289" s="25" t="s">
        <v>57</v>
      </c>
    </row>
    <row r="290" spans="1:41" ht="102" hidden="1" customHeight="1" x14ac:dyDescent="0.3">
      <c r="A290" s="43" t="s">
        <v>40</v>
      </c>
      <c r="B290" s="60" t="s">
        <v>41</v>
      </c>
      <c r="C290" s="76" t="s">
        <v>70</v>
      </c>
      <c r="D290" s="76" t="s">
        <v>70</v>
      </c>
      <c r="E290" s="76" t="s">
        <v>70</v>
      </c>
      <c r="F290" s="44" t="s">
        <v>686</v>
      </c>
      <c r="G290" s="43" t="s">
        <v>696</v>
      </c>
      <c r="H290" s="31">
        <v>0.2</v>
      </c>
      <c r="I290" s="220"/>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0"/>
        <v>0.99990000000000001</v>
      </c>
      <c r="AI290" s="64">
        <v>45017</v>
      </c>
      <c r="AJ290" s="62">
        <v>45275</v>
      </c>
      <c r="AK290" s="43" t="s">
        <v>738</v>
      </c>
      <c r="AL290" s="44" t="s">
        <v>45</v>
      </c>
      <c r="AM290" s="44" t="s">
        <v>707</v>
      </c>
      <c r="AN290" s="25" t="s">
        <v>47</v>
      </c>
      <c r="AO290" s="25" t="s">
        <v>57</v>
      </c>
    </row>
    <row r="291" spans="1:41" ht="102" hidden="1" customHeight="1" x14ac:dyDescent="0.3">
      <c r="A291" s="43" t="s">
        <v>40</v>
      </c>
      <c r="B291" s="60" t="s">
        <v>41</v>
      </c>
      <c r="C291" s="76" t="s">
        <v>70</v>
      </c>
      <c r="D291" s="76" t="s">
        <v>70</v>
      </c>
      <c r="E291" s="76" t="s">
        <v>70</v>
      </c>
      <c r="F291" s="44" t="s">
        <v>687</v>
      </c>
      <c r="G291" s="43" t="s">
        <v>695</v>
      </c>
      <c r="H291" s="31">
        <v>0.1</v>
      </c>
      <c r="I291" s="220"/>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row>
    <row r="292" spans="1:41" ht="102" hidden="1" customHeight="1" x14ac:dyDescent="0.3">
      <c r="A292" s="43" t="s">
        <v>40</v>
      </c>
      <c r="B292" s="60" t="s">
        <v>41</v>
      </c>
      <c r="C292" s="76" t="s">
        <v>70</v>
      </c>
      <c r="D292" s="76" t="s">
        <v>70</v>
      </c>
      <c r="E292" s="76" t="s">
        <v>70</v>
      </c>
      <c r="F292" s="44" t="s">
        <v>688</v>
      </c>
      <c r="G292" s="43" t="s">
        <v>761</v>
      </c>
      <c r="H292" s="31">
        <v>0.1</v>
      </c>
      <c r="I292" s="220"/>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0"/>
        <v>1</v>
      </c>
      <c r="AI292" s="64">
        <v>45078</v>
      </c>
      <c r="AJ292" s="62">
        <v>45107</v>
      </c>
      <c r="AK292" s="43" t="s">
        <v>740</v>
      </c>
      <c r="AL292" s="44" t="s">
        <v>45</v>
      </c>
      <c r="AM292" s="44" t="s">
        <v>707</v>
      </c>
      <c r="AN292" s="25" t="s">
        <v>47</v>
      </c>
      <c r="AO292" s="25" t="s">
        <v>57</v>
      </c>
    </row>
    <row r="293" spans="1:41" ht="102" hidden="1" customHeight="1" x14ac:dyDescent="0.3">
      <c r="A293" s="43" t="s">
        <v>40</v>
      </c>
      <c r="B293" s="60" t="s">
        <v>41</v>
      </c>
      <c r="C293" s="76" t="s">
        <v>70</v>
      </c>
      <c r="D293" s="76" t="s">
        <v>70</v>
      </c>
      <c r="E293" s="76" t="s">
        <v>70</v>
      </c>
      <c r="F293" s="44" t="s">
        <v>689</v>
      </c>
      <c r="G293" s="43" t="s">
        <v>694</v>
      </c>
      <c r="H293" s="31">
        <v>0.1</v>
      </c>
      <c r="I293" s="221"/>
      <c r="J293" s="31"/>
      <c r="K293" s="31"/>
      <c r="L293" s="31"/>
      <c r="M293" s="31"/>
      <c r="N293" s="31"/>
      <c r="O293" s="31"/>
      <c r="P293" s="31"/>
      <c r="Q293" s="31"/>
      <c r="R293" s="31"/>
      <c r="S293" s="31"/>
      <c r="T293" s="31"/>
      <c r="U293" s="31"/>
      <c r="V293" s="31">
        <v>1</v>
      </c>
      <c r="W293" s="31"/>
      <c r="X293" s="31"/>
      <c r="Y293" s="31"/>
      <c r="Z293" s="31"/>
      <c r="AA293" s="31"/>
      <c r="AB293" s="31"/>
      <c r="AC293" s="31"/>
      <c r="AD293" s="31"/>
      <c r="AE293" s="31"/>
      <c r="AF293" s="31"/>
      <c r="AG293" s="31"/>
      <c r="AH293" s="31">
        <f t="shared" si="20"/>
        <v>1</v>
      </c>
      <c r="AI293" s="64">
        <v>45108</v>
      </c>
      <c r="AJ293" s="62">
        <v>45138</v>
      </c>
      <c r="AK293" s="43" t="s">
        <v>741</v>
      </c>
      <c r="AL293" s="44" t="s">
        <v>55</v>
      </c>
      <c r="AM293" s="44" t="s">
        <v>745</v>
      </c>
      <c r="AN293" s="25" t="s">
        <v>56</v>
      </c>
      <c r="AO293" s="25" t="s">
        <v>57</v>
      </c>
    </row>
    <row r="294" spans="1:41" ht="76.8" hidden="1" x14ac:dyDescent="0.3">
      <c r="A294" s="43" t="s">
        <v>40</v>
      </c>
      <c r="B294" s="60" t="s">
        <v>41</v>
      </c>
      <c r="C294" s="76" t="s">
        <v>70</v>
      </c>
      <c r="D294" s="76" t="s">
        <v>70</v>
      </c>
      <c r="E294" s="76" t="s">
        <v>70</v>
      </c>
      <c r="F294" s="44" t="s">
        <v>690</v>
      </c>
      <c r="G294" s="43" t="s">
        <v>523</v>
      </c>
      <c r="H294" s="33">
        <v>0.1</v>
      </c>
      <c r="I294" s="201">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row>
    <row r="295" spans="1:41" s="1" customFormat="1" ht="97.5" hidden="1" customHeight="1" x14ac:dyDescent="0.3">
      <c r="A295" s="43" t="s">
        <v>40</v>
      </c>
      <c r="B295" s="60" t="s">
        <v>41</v>
      </c>
      <c r="C295" s="76" t="s">
        <v>70</v>
      </c>
      <c r="D295" s="76" t="s">
        <v>70</v>
      </c>
      <c r="E295" s="76" t="s">
        <v>70</v>
      </c>
      <c r="F295" s="44" t="s">
        <v>635</v>
      </c>
      <c r="G295" s="43" t="s">
        <v>526</v>
      </c>
      <c r="H295" s="33">
        <v>0.2</v>
      </c>
      <c r="I295" s="202"/>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row>
    <row r="296" spans="1:41" s="1" customFormat="1" ht="76.8" hidden="1" x14ac:dyDescent="0.3">
      <c r="A296" s="43" t="s">
        <v>40</v>
      </c>
      <c r="B296" s="60" t="s">
        <v>41</v>
      </c>
      <c r="C296" s="76" t="s">
        <v>70</v>
      </c>
      <c r="D296" s="76" t="s">
        <v>70</v>
      </c>
      <c r="E296" s="76" t="s">
        <v>70</v>
      </c>
      <c r="F296" s="44" t="s">
        <v>634</v>
      </c>
      <c r="G296" s="43" t="s">
        <v>528</v>
      </c>
      <c r="H296" s="33">
        <v>0.1</v>
      </c>
      <c r="I296" s="202"/>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row>
    <row r="297" spans="1:41" s="1" customFormat="1" ht="113.25" hidden="1" customHeight="1" x14ac:dyDescent="0.3">
      <c r="A297" s="43" t="s">
        <v>40</v>
      </c>
      <c r="B297" s="60" t="s">
        <v>41</v>
      </c>
      <c r="C297" s="76" t="s">
        <v>70</v>
      </c>
      <c r="D297" s="76" t="s">
        <v>70</v>
      </c>
      <c r="E297" s="76" t="s">
        <v>70</v>
      </c>
      <c r="F297" s="44" t="s">
        <v>634</v>
      </c>
      <c r="G297" s="43" t="s">
        <v>530</v>
      </c>
      <c r="H297" s="33">
        <v>0.2</v>
      </c>
      <c r="I297" s="202"/>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row>
    <row r="298" spans="1:41" s="1" customFormat="1" ht="92.25" hidden="1" customHeight="1" x14ac:dyDescent="0.3">
      <c r="A298" s="43" t="s">
        <v>40</v>
      </c>
      <c r="B298" s="60" t="s">
        <v>41</v>
      </c>
      <c r="C298" s="76" t="s">
        <v>70</v>
      </c>
      <c r="D298" s="76" t="s">
        <v>70</v>
      </c>
      <c r="E298" s="76" t="s">
        <v>70</v>
      </c>
      <c r="F298" s="44" t="s">
        <v>637</v>
      </c>
      <c r="G298" s="43" t="s">
        <v>532</v>
      </c>
      <c r="H298" s="33">
        <v>0.2</v>
      </c>
      <c r="I298" s="202"/>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row>
    <row r="299" spans="1:41" s="1" customFormat="1" ht="91.5" hidden="1" customHeight="1" x14ac:dyDescent="0.3">
      <c r="A299" s="43" t="s">
        <v>40</v>
      </c>
      <c r="B299" s="60" t="s">
        <v>41</v>
      </c>
      <c r="C299" s="76" t="s">
        <v>70</v>
      </c>
      <c r="D299" s="76" t="s">
        <v>70</v>
      </c>
      <c r="E299" s="76" t="s">
        <v>70</v>
      </c>
      <c r="F299" s="44" t="s">
        <v>636</v>
      </c>
      <c r="G299" s="43" t="s">
        <v>537</v>
      </c>
      <c r="H299" s="33">
        <v>0.2</v>
      </c>
      <c r="I299" s="203"/>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row>
    <row r="302" spans="1:41" s="1" customFormat="1" x14ac:dyDescent="0.3">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3">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row r="304" spans="1:41" s="1" customFormat="1" x14ac:dyDescent="0.3">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row>
  </sheetData>
  <autoFilter ref="A9:DL299"/>
  <dataConsolidate/>
  <mergeCells count="124">
    <mergeCell ref="I270:I283"/>
    <mergeCell ref="I284:I285"/>
    <mergeCell ref="I286:I293"/>
    <mergeCell ref="I294:I299"/>
    <mergeCell ref="AP7:AP9"/>
    <mergeCell ref="I224:I226"/>
    <mergeCell ref="I227:I228"/>
    <mergeCell ref="I229:I238"/>
    <mergeCell ref="I239:I249"/>
    <mergeCell ref="I250:I267"/>
    <mergeCell ref="I268:I269"/>
    <mergeCell ref="I208:I214"/>
    <mergeCell ref="I215:I216"/>
    <mergeCell ref="I162:I163"/>
    <mergeCell ref="I143:I148"/>
    <mergeCell ref="I59:I60"/>
    <mergeCell ref="I61:I67"/>
    <mergeCell ref="I68:I69"/>
    <mergeCell ref="I70:I75"/>
    <mergeCell ref="I20:I26"/>
    <mergeCell ref="I27:I28"/>
    <mergeCell ref="I29:I30"/>
    <mergeCell ref="I31:I32"/>
    <mergeCell ref="I35:I37"/>
    <mergeCell ref="D217:D223"/>
    <mergeCell ref="E217:E223"/>
    <mergeCell ref="I217:I223"/>
    <mergeCell ref="H221:H222"/>
    <mergeCell ref="I187:I194"/>
    <mergeCell ref="D196:D201"/>
    <mergeCell ref="E196:E207"/>
    <mergeCell ref="I196:I201"/>
    <mergeCell ref="D202:D207"/>
    <mergeCell ref="I202:I207"/>
    <mergeCell ref="D164:D168"/>
    <mergeCell ref="E164:E168"/>
    <mergeCell ref="I164:I168"/>
    <mergeCell ref="I170:I176"/>
    <mergeCell ref="D177:D182"/>
    <mergeCell ref="E177:E186"/>
    <mergeCell ref="I177:I182"/>
    <mergeCell ref="D183:D186"/>
    <mergeCell ref="I183:I186"/>
    <mergeCell ref="D149:D151"/>
    <mergeCell ref="E149:E151"/>
    <mergeCell ref="I149:I151"/>
    <mergeCell ref="D152:D161"/>
    <mergeCell ref="E152:E161"/>
    <mergeCell ref="I152:I161"/>
    <mergeCell ref="D119:D121"/>
    <mergeCell ref="I119:I121"/>
    <mergeCell ref="I122:I129"/>
    <mergeCell ref="I130:I131"/>
    <mergeCell ref="D134:D142"/>
    <mergeCell ref="E134:E142"/>
    <mergeCell ref="I134:I142"/>
    <mergeCell ref="H138:H139"/>
    <mergeCell ref="H140:H142"/>
    <mergeCell ref="E104:E105"/>
    <mergeCell ref="D107:D110"/>
    <mergeCell ref="E107:E110"/>
    <mergeCell ref="I107:I110"/>
    <mergeCell ref="D112:D114"/>
    <mergeCell ref="E112:E114"/>
    <mergeCell ref="I112:I114"/>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3"/>
  <sheetViews>
    <sheetView view="pageBreakPreview" topLeftCell="A153" zoomScale="60" zoomScaleNormal="60" workbookViewId="0">
      <selection activeCell="B191" sqref="B191"/>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9.33203125" style="3" customWidth="1"/>
    <col min="42" max="42" width="64.5546875" style="1" customWidth="1"/>
    <col min="43" max="116" width="11.44140625" style="1"/>
    <col min="117" max="16384" width="11.44140625" style="2"/>
  </cols>
  <sheetData>
    <row r="1" spans="1:42" ht="56.25" customHeight="1" x14ac:dyDescent="0.3">
      <c r="A1" s="242"/>
      <c r="B1" s="242"/>
      <c r="C1" s="242"/>
      <c r="D1" s="247" t="s">
        <v>0</v>
      </c>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9"/>
      <c r="AN1" s="253" t="s">
        <v>1</v>
      </c>
      <c r="AO1" s="253"/>
    </row>
    <row r="2" spans="1:42" ht="55.5" customHeight="1" x14ac:dyDescent="0.3">
      <c r="A2" s="242"/>
      <c r="B2" s="242"/>
      <c r="C2" s="242"/>
      <c r="D2" s="247" t="s">
        <v>2</v>
      </c>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9"/>
      <c r="AN2" s="253"/>
      <c r="AO2" s="253"/>
    </row>
    <row r="3" spans="1:42"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
      <c r="G4" s="8"/>
      <c r="H4" s="8"/>
      <c r="AK4" s="7"/>
    </row>
    <row r="5" spans="1:42" ht="36.75" customHeight="1" x14ac:dyDescent="0.3">
      <c r="A5" s="10" t="s">
        <v>3</v>
      </c>
      <c r="B5" s="11">
        <v>44914</v>
      </c>
      <c r="C5" s="12" t="s">
        <v>4</v>
      </c>
      <c r="D5" s="27">
        <v>45016</v>
      </c>
      <c r="E5" s="13"/>
      <c r="F5" s="13"/>
      <c r="G5" s="13"/>
      <c r="H5" s="13"/>
      <c r="I5" s="14" t="s">
        <v>5</v>
      </c>
      <c r="J5" s="244" t="s">
        <v>6</v>
      </c>
      <c r="K5" s="245"/>
      <c r="L5" s="245"/>
      <c r="M5" s="245"/>
      <c r="N5" s="245"/>
      <c r="O5" s="245"/>
      <c r="P5" s="246"/>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
      <c r="A7" s="243" t="s">
        <v>8</v>
      </c>
      <c r="B7" s="243" t="s">
        <v>9</v>
      </c>
      <c r="C7" s="243" t="s">
        <v>10</v>
      </c>
      <c r="D7" s="243" t="s">
        <v>11</v>
      </c>
      <c r="E7" s="250" t="s">
        <v>12</v>
      </c>
      <c r="F7" s="243" t="s">
        <v>13</v>
      </c>
      <c r="G7" s="243" t="s">
        <v>14</v>
      </c>
      <c r="H7" s="243" t="s">
        <v>15</v>
      </c>
      <c r="I7" s="243" t="s">
        <v>16</v>
      </c>
      <c r="J7" s="243" t="s">
        <v>17</v>
      </c>
      <c r="K7" s="243"/>
      <c r="L7" s="243"/>
      <c r="M7" s="243"/>
      <c r="N7" s="243"/>
      <c r="O7" s="243"/>
      <c r="P7" s="243"/>
      <c r="Q7" s="243"/>
      <c r="R7" s="243"/>
      <c r="S7" s="243"/>
      <c r="T7" s="243"/>
      <c r="U7" s="243"/>
      <c r="V7" s="243"/>
      <c r="W7" s="243"/>
      <c r="X7" s="243"/>
      <c r="Y7" s="243"/>
      <c r="Z7" s="243"/>
      <c r="AA7" s="243"/>
      <c r="AB7" s="243"/>
      <c r="AC7" s="243"/>
      <c r="AD7" s="243"/>
      <c r="AE7" s="243"/>
      <c r="AF7" s="243"/>
      <c r="AG7" s="243"/>
      <c r="AH7" s="243" t="s">
        <v>18</v>
      </c>
      <c r="AI7" s="243" t="s">
        <v>19</v>
      </c>
      <c r="AJ7" s="243" t="s">
        <v>20</v>
      </c>
      <c r="AK7" s="243" t="s">
        <v>21</v>
      </c>
      <c r="AL7" s="243" t="s">
        <v>22</v>
      </c>
      <c r="AM7" s="243" t="s">
        <v>23</v>
      </c>
      <c r="AN7" s="243" t="s">
        <v>24</v>
      </c>
      <c r="AO7" s="243" t="s">
        <v>25</v>
      </c>
      <c r="AP7" s="243" t="s">
        <v>813</v>
      </c>
    </row>
    <row r="8" spans="1:42" ht="27" customHeight="1" x14ac:dyDescent="0.3">
      <c r="A8" s="243"/>
      <c r="B8" s="243"/>
      <c r="C8" s="243"/>
      <c r="D8" s="243"/>
      <c r="E8" s="251"/>
      <c r="F8" s="243"/>
      <c r="G8" s="243"/>
      <c r="H8" s="243"/>
      <c r="I8" s="243"/>
      <c r="J8" s="243" t="s">
        <v>26</v>
      </c>
      <c r="K8" s="243"/>
      <c r="L8" s="243" t="s">
        <v>27</v>
      </c>
      <c r="M8" s="243"/>
      <c r="N8" s="243" t="s">
        <v>28</v>
      </c>
      <c r="O8" s="243"/>
      <c r="P8" s="243" t="s">
        <v>29</v>
      </c>
      <c r="Q8" s="243"/>
      <c r="R8" s="243" t="s">
        <v>30</v>
      </c>
      <c r="S8" s="243"/>
      <c r="T8" s="243" t="s">
        <v>31</v>
      </c>
      <c r="U8" s="243"/>
      <c r="V8" s="243" t="s">
        <v>32</v>
      </c>
      <c r="W8" s="243"/>
      <c r="X8" s="243" t="s">
        <v>33</v>
      </c>
      <c r="Y8" s="243"/>
      <c r="Z8" s="243" t="s">
        <v>34</v>
      </c>
      <c r="AA8" s="243"/>
      <c r="AB8" s="243" t="s">
        <v>35</v>
      </c>
      <c r="AC8" s="243"/>
      <c r="AD8" s="243" t="s">
        <v>36</v>
      </c>
      <c r="AE8" s="243"/>
      <c r="AF8" s="243" t="s">
        <v>37</v>
      </c>
      <c r="AG8" s="243" t="s">
        <v>37</v>
      </c>
      <c r="AH8" s="243"/>
      <c r="AI8" s="243"/>
      <c r="AJ8" s="243"/>
      <c r="AK8" s="243"/>
      <c r="AL8" s="243"/>
      <c r="AM8" s="243"/>
      <c r="AN8" s="243"/>
      <c r="AO8" s="243"/>
      <c r="AP8" s="243"/>
    </row>
    <row r="9" spans="1:42" ht="63" customHeight="1" x14ac:dyDescent="0.3">
      <c r="A9" s="243"/>
      <c r="B9" s="243"/>
      <c r="C9" s="243"/>
      <c r="D9" s="243"/>
      <c r="E9" s="252"/>
      <c r="F9" s="243"/>
      <c r="G9" s="243"/>
      <c r="H9" s="243"/>
      <c r="I9" s="243"/>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3"/>
      <c r="AI9" s="243"/>
      <c r="AJ9" s="243"/>
      <c r="AK9" s="243"/>
      <c r="AL9" s="243"/>
      <c r="AM9" s="243"/>
      <c r="AN9" s="243"/>
      <c r="AO9" s="243"/>
      <c r="AP9" s="243"/>
    </row>
    <row r="10" spans="1:42" s="28" customFormat="1" ht="57" hidden="1" customHeight="1" x14ac:dyDescent="0.3">
      <c r="A10" s="43" t="s">
        <v>40</v>
      </c>
      <c r="B10" s="60" t="s">
        <v>41</v>
      </c>
      <c r="C10" s="60">
        <v>526</v>
      </c>
      <c r="D10" s="205">
        <v>1</v>
      </c>
      <c r="E10" s="210">
        <v>2680661000</v>
      </c>
      <c r="F10" s="44" t="s">
        <v>42</v>
      </c>
      <c r="G10" s="44" t="s">
        <v>43</v>
      </c>
      <c r="H10" s="31">
        <v>0.2</v>
      </c>
      <c r="I10" s="208">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3">
      <c r="A11" s="43" t="s">
        <v>40</v>
      </c>
      <c r="B11" s="60" t="s">
        <v>41</v>
      </c>
      <c r="C11" s="60">
        <v>526</v>
      </c>
      <c r="D11" s="206"/>
      <c r="E11" s="211"/>
      <c r="F11" s="44" t="s">
        <v>42</v>
      </c>
      <c r="G11" s="44" t="s">
        <v>48</v>
      </c>
      <c r="H11" s="31">
        <v>0.4</v>
      </c>
      <c r="I11" s="208"/>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3">
      <c r="A12" s="43" t="s">
        <v>40</v>
      </c>
      <c r="B12" s="60" t="s">
        <v>41</v>
      </c>
      <c r="C12" s="60">
        <v>526</v>
      </c>
      <c r="D12" s="206"/>
      <c r="E12" s="211"/>
      <c r="F12" s="44" t="s">
        <v>42</v>
      </c>
      <c r="G12" s="44" t="s">
        <v>50</v>
      </c>
      <c r="H12" s="31">
        <v>0.2</v>
      </c>
      <c r="I12" s="208"/>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3">
      <c r="A13" s="43" t="s">
        <v>40</v>
      </c>
      <c r="B13" s="60" t="s">
        <v>41</v>
      </c>
      <c r="C13" s="60">
        <v>526</v>
      </c>
      <c r="D13" s="207"/>
      <c r="E13" s="211"/>
      <c r="F13" s="44" t="s">
        <v>42</v>
      </c>
      <c r="G13" s="44" t="s">
        <v>52</v>
      </c>
      <c r="H13" s="31">
        <v>0.2</v>
      </c>
      <c r="I13" s="208"/>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3">
      <c r="A14" s="43" t="s">
        <v>40</v>
      </c>
      <c r="B14" s="60" t="s">
        <v>41</v>
      </c>
      <c r="C14" s="60">
        <v>528</v>
      </c>
      <c r="D14" s="205">
        <v>1</v>
      </c>
      <c r="E14" s="211"/>
      <c r="F14" s="44" t="s">
        <v>54</v>
      </c>
      <c r="G14" s="44" t="s">
        <v>717</v>
      </c>
      <c r="H14" s="31">
        <v>0.2</v>
      </c>
      <c r="I14" s="219">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3">
      <c r="A15" s="43" t="s">
        <v>40</v>
      </c>
      <c r="B15" s="60" t="s">
        <v>41</v>
      </c>
      <c r="C15" s="60">
        <v>528</v>
      </c>
      <c r="D15" s="206"/>
      <c r="E15" s="211"/>
      <c r="F15" s="44" t="s">
        <v>54</v>
      </c>
      <c r="G15" s="44" t="s">
        <v>58</v>
      </c>
      <c r="H15" s="31">
        <v>0.1</v>
      </c>
      <c r="I15" s="220"/>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3">
      <c r="A16" s="43" t="s">
        <v>40</v>
      </c>
      <c r="B16" s="60" t="s">
        <v>41</v>
      </c>
      <c r="C16" s="60">
        <v>528</v>
      </c>
      <c r="D16" s="207"/>
      <c r="E16" s="212"/>
      <c r="F16" s="44" t="s">
        <v>54</v>
      </c>
      <c r="G16" s="44" t="s">
        <v>59</v>
      </c>
      <c r="H16" s="31">
        <v>0.7</v>
      </c>
      <c r="I16" s="221"/>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205">
        <v>1</v>
      </c>
      <c r="E17" s="210">
        <v>628314000</v>
      </c>
      <c r="F17" s="44" t="s">
        <v>61</v>
      </c>
      <c r="G17" s="44" t="s">
        <v>62</v>
      </c>
      <c r="H17" s="31">
        <v>0.33</v>
      </c>
      <c r="I17" s="219">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3">
      <c r="A18" s="158" t="s">
        <v>40</v>
      </c>
      <c r="B18" s="159" t="s">
        <v>41</v>
      </c>
      <c r="C18" s="159">
        <v>527</v>
      </c>
      <c r="D18" s="206"/>
      <c r="E18" s="211"/>
      <c r="F18" s="160" t="s">
        <v>61</v>
      </c>
      <c r="G18" s="160" t="s">
        <v>64</v>
      </c>
      <c r="H18" s="161">
        <v>0.33</v>
      </c>
      <c r="I18" s="220"/>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3">
      <c r="A19" s="43" t="s">
        <v>40</v>
      </c>
      <c r="B19" s="60" t="s">
        <v>41</v>
      </c>
      <c r="C19" s="60">
        <v>527</v>
      </c>
      <c r="D19" s="207"/>
      <c r="E19" s="212"/>
      <c r="F19" s="44" t="s">
        <v>61</v>
      </c>
      <c r="G19" s="44" t="s">
        <v>67</v>
      </c>
      <c r="H19" s="31">
        <v>0.34</v>
      </c>
      <c r="I19" s="221"/>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3">
      <c r="A20" s="43" t="s">
        <v>40</v>
      </c>
      <c r="B20" s="60" t="s">
        <v>41</v>
      </c>
      <c r="C20" s="60">
        <v>526</v>
      </c>
      <c r="D20" s="60" t="s">
        <v>70</v>
      </c>
      <c r="E20" s="60" t="s">
        <v>70</v>
      </c>
      <c r="F20" s="44" t="s">
        <v>71</v>
      </c>
      <c r="G20" s="44" t="s">
        <v>72</v>
      </c>
      <c r="H20" s="33">
        <v>0.36</v>
      </c>
      <c r="I20" s="204">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3">
      <c r="A21" s="43" t="s">
        <v>40</v>
      </c>
      <c r="B21" s="60" t="s">
        <v>41</v>
      </c>
      <c r="C21" s="60">
        <v>526</v>
      </c>
      <c r="D21" s="60" t="s">
        <v>70</v>
      </c>
      <c r="E21" s="60" t="s">
        <v>70</v>
      </c>
      <c r="F21" s="44" t="s">
        <v>71</v>
      </c>
      <c r="G21" s="44" t="s">
        <v>75</v>
      </c>
      <c r="H21" s="33">
        <v>0.09</v>
      </c>
      <c r="I21" s="204"/>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3">
      <c r="A22" s="43" t="s">
        <v>40</v>
      </c>
      <c r="B22" s="60" t="s">
        <v>41</v>
      </c>
      <c r="C22" s="60">
        <v>526</v>
      </c>
      <c r="D22" s="60" t="s">
        <v>70</v>
      </c>
      <c r="E22" s="60" t="s">
        <v>70</v>
      </c>
      <c r="F22" s="44" t="s">
        <v>77</v>
      </c>
      <c r="G22" s="44" t="s">
        <v>78</v>
      </c>
      <c r="H22" s="33">
        <v>0.15</v>
      </c>
      <c r="I22" s="204"/>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3">
      <c r="A23" s="43" t="s">
        <v>40</v>
      </c>
      <c r="B23" s="60" t="s">
        <v>41</v>
      </c>
      <c r="C23" s="60">
        <v>526</v>
      </c>
      <c r="D23" s="60" t="s">
        <v>70</v>
      </c>
      <c r="E23" s="60" t="s">
        <v>70</v>
      </c>
      <c r="F23" s="44" t="s">
        <v>80</v>
      </c>
      <c r="G23" s="44" t="s">
        <v>81</v>
      </c>
      <c r="H23" s="33">
        <v>0.1</v>
      </c>
      <c r="I23" s="204"/>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3">
      <c r="A24" s="43" t="s">
        <v>40</v>
      </c>
      <c r="B24" s="60" t="s">
        <v>41</v>
      </c>
      <c r="C24" s="60">
        <v>526</v>
      </c>
      <c r="D24" s="60" t="s">
        <v>70</v>
      </c>
      <c r="E24" s="60" t="s">
        <v>70</v>
      </c>
      <c r="F24" s="44" t="s">
        <v>83</v>
      </c>
      <c r="G24" s="44" t="s">
        <v>84</v>
      </c>
      <c r="H24" s="33">
        <v>0.1</v>
      </c>
      <c r="I24" s="204"/>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3">
      <c r="A25" s="43" t="s">
        <v>40</v>
      </c>
      <c r="B25" s="60" t="s">
        <v>41</v>
      </c>
      <c r="C25" s="60">
        <v>526</v>
      </c>
      <c r="D25" s="60" t="s">
        <v>70</v>
      </c>
      <c r="E25" s="60" t="s">
        <v>70</v>
      </c>
      <c r="F25" s="44" t="s">
        <v>86</v>
      </c>
      <c r="G25" s="44" t="s">
        <v>87</v>
      </c>
      <c r="H25" s="33">
        <v>0.1</v>
      </c>
      <c r="I25" s="204"/>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3">
      <c r="A26" s="43" t="s">
        <v>40</v>
      </c>
      <c r="B26" s="60" t="s">
        <v>41</v>
      </c>
      <c r="C26" s="60">
        <v>526</v>
      </c>
      <c r="D26" s="60" t="s">
        <v>70</v>
      </c>
      <c r="E26" s="60" t="s">
        <v>70</v>
      </c>
      <c r="F26" s="44" t="s">
        <v>86</v>
      </c>
      <c r="G26" s="44" t="s">
        <v>89</v>
      </c>
      <c r="H26" s="33">
        <v>0.1</v>
      </c>
      <c r="I26" s="204"/>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3">
      <c r="A27" s="43" t="s">
        <v>40</v>
      </c>
      <c r="B27" s="60" t="s">
        <v>41</v>
      </c>
      <c r="C27" s="60">
        <v>526</v>
      </c>
      <c r="D27" s="60" t="s">
        <v>70</v>
      </c>
      <c r="E27" s="60" t="s">
        <v>70</v>
      </c>
      <c r="F27" s="44" t="s">
        <v>91</v>
      </c>
      <c r="G27" s="44" t="s">
        <v>92</v>
      </c>
      <c r="H27" s="33">
        <v>0.2</v>
      </c>
      <c r="I27" s="223">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hidden="1" customHeight="1" x14ac:dyDescent="0.3">
      <c r="A28" s="43" t="s">
        <v>40</v>
      </c>
      <c r="B28" s="60" t="s">
        <v>41</v>
      </c>
      <c r="C28" s="60">
        <v>526</v>
      </c>
      <c r="D28" s="60" t="s">
        <v>70</v>
      </c>
      <c r="E28" s="60" t="s">
        <v>70</v>
      </c>
      <c r="F28" s="44" t="s">
        <v>91</v>
      </c>
      <c r="G28" s="44" t="s">
        <v>96</v>
      </c>
      <c r="H28" s="33">
        <v>0.8</v>
      </c>
      <c r="I28" s="225"/>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3">
      <c r="A29" s="43" t="s">
        <v>40</v>
      </c>
      <c r="B29" s="60" t="s">
        <v>41</v>
      </c>
      <c r="C29" s="60">
        <v>526</v>
      </c>
      <c r="D29" s="60" t="s">
        <v>70</v>
      </c>
      <c r="E29" s="60" t="s">
        <v>70</v>
      </c>
      <c r="F29" s="44" t="s">
        <v>98</v>
      </c>
      <c r="G29" s="44" t="s">
        <v>99</v>
      </c>
      <c r="H29" s="33">
        <v>0.2</v>
      </c>
      <c r="I29" s="223">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3">
      <c r="A30" s="43" t="s">
        <v>40</v>
      </c>
      <c r="B30" s="60" t="s">
        <v>41</v>
      </c>
      <c r="C30" s="60">
        <v>526</v>
      </c>
      <c r="D30" s="60" t="s">
        <v>70</v>
      </c>
      <c r="E30" s="60" t="s">
        <v>70</v>
      </c>
      <c r="F30" s="44" t="s">
        <v>98</v>
      </c>
      <c r="G30" s="44" t="s">
        <v>101</v>
      </c>
      <c r="H30" s="33">
        <v>0.8</v>
      </c>
      <c r="I30" s="225"/>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3">
      <c r="A31" s="43" t="s">
        <v>40</v>
      </c>
      <c r="B31" s="60" t="s">
        <v>41</v>
      </c>
      <c r="C31" s="60">
        <v>526</v>
      </c>
      <c r="D31" s="60" t="s">
        <v>70</v>
      </c>
      <c r="E31" s="60" t="s">
        <v>70</v>
      </c>
      <c r="F31" s="44" t="s">
        <v>103</v>
      </c>
      <c r="G31" s="44" t="s">
        <v>104</v>
      </c>
      <c r="H31" s="33">
        <v>0.5</v>
      </c>
      <c r="I31" s="223">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3">
      <c r="A32" s="43" t="s">
        <v>40</v>
      </c>
      <c r="B32" s="60" t="s">
        <v>41</v>
      </c>
      <c r="C32" s="60">
        <v>526</v>
      </c>
      <c r="D32" s="60" t="s">
        <v>70</v>
      </c>
      <c r="E32" s="60" t="s">
        <v>70</v>
      </c>
      <c r="F32" s="44" t="s">
        <v>103</v>
      </c>
      <c r="G32" s="44" t="s">
        <v>105</v>
      </c>
      <c r="H32" s="33">
        <v>0.5</v>
      </c>
      <c r="I32" s="225"/>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3">
      <c r="A35" s="43" t="s">
        <v>40</v>
      </c>
      <c r="B35" s="60" t="s">
        <v>41</v>
      </c>
      <c r="C35" s="60">
        <v>526</v>
      </c>
      <c r="D35" s="60" t="s">
        <v>70</v>
      </c>
      <c r="E35" s="60" t="s">
        <v>70</v>
      </c>
      <c r="F35" s="44" t="s">
        <v>114</v>
      </c>
      <c r="G35" s="44" t="s">
        <v>115</v>
      </c>
      <c r="H35" s="33">
        <v>0.25</v>
      </c>
      <c r="I35" s="223">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3">
      <c r="A36" s="43" t="s">
        <v>40</v>
      </c>
      <c r="B36" s="60" t="s">
        <v>41</v>
      </c>
      <c r="C36" s="60">
        <v>526</v>
      </c>
      <c r="D36" s="60" t="s">
        <v>70</v>
      </c>
      <c r="E36" s="60" t="s">
        <v>70</v>
      </c>
      <c r="F36" s="44" t="s">
        <v>114</v>
      </c>
      <c r="G36" s="44" t="s">
        <v>117</v>
      </c>
      <c r="H36" s="33">
        <v>0.25</v>
      </c>
      <c r="I36" s="224"/>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3">
      <c r="A37" s="43" t="s">
        <v>40</v>
      </c>
      <c r="B37" s="60" t="s">
        <v>41</v>
      </c>
      <c r="C37" s="60">
        <v>526</v>
      </c>
      <c r="D37" s="60" t="s">
        <v>70</v>
      </c>
      <c r="E37" s="60" t="s">
        <v>70</v>
      </c>
      <c r="F37" s="44" t="s">
        <v>114</v>
      </c>
      <c r="G37" s="44" t="s">
        <v>119</v>
      </c>
      <c r="H37" s="33">
        <v>0.5</v>
      </c>
      <c r="I37" s="225"/>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3">
      <c r="A38" s="43" t="s">
        <v>40</v>
      </c>
      <c r="B38" s="60" t="s">
        <v>41</v>
      </c>
      <c r="C38" s="60">
        <v>526</v>
      </c>
      <c r="D38" s="60" t="s">
        <v>70</v>
      </c>
      <c r="E38" s="60" t="s">
        <v>70</v>
      </c>
      <c r="F38" s="44" t="s">
        <v>121</v>
      </c>
      <c r="G38" s="44" t="s">
        <v>122</v>
      </c>
      <c r="H38" s="33">
        <v>0.2</v>
      </c>
      <c r="I38" s="223">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3">
      <c r="A39" s="43" t="s">
        <v>40</v>
      </c>
      <c r="B39" s="60" t="s">
        <v>41</v>
      </c>
      <c r="C39" s="60">
        <v>526</v>
      </c>
      <c r="D39" s="60" t="s">
        <v>70</v>
      </c>
      <c r="E39" s="60" t="s">
        <v>70</v>
      </c>
      <c r="F39" s="44" t="s">
        <v>121</v>
      </c>
      <c r="G39" s="44" t="s">
        <v>124</v>
      </c>
      <c r="H39" s="33">
        <v>0.8</v>
      </c>
      <c r="I39" s="225"/>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3">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3">
      <c r="A42" s="43" t="s">
        <v>40</v>
      </c>
      <c r="B42" s="60" t="s">
        <v>41</v>
      </c>
      <c r="C42" s="60">
        <v>527</v>
      </c>
      <c r="D42" s="60" t="s">
        <v>70</v>
      </c>
      <c r="E42" s="60" t="s">
        <v>70</v>
      </c>
      <c r="F42" s="44" t="s">
        <v>129</v>
      </c>
      <c r="G42" s="44" t="s">
        <v>130</v>
      </c>
      <c r="H42" s="31">
        <v>0.2</v>
      </c>
      <c r="I42" s="208">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3">
      <c r="A43" s="43" t="s">
        <v>40</v>
      </c>
      <c r="B43" s="60" t="s">
        <v>41</v>
      </c>
      <c r="C43" s="60">
        <v>527</v>
      </c>
      <c r="D43" s="60" t="s">
        <v>70</v>
      </c>
      <c r="E43" s="60" t="s">
        <v>70</v>
      </c>
      <c r="F43" s="44" t="s">
        <v>129</v>
      </c>
      <c r="G43" s="44" t="s">
        <v>132</v>
      </c>
      <c r="H43" s="31">
        <v>0.25</v>
      </c>
      <c r="I43" s="209"/>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3">
      <c r="A44" s="43" t="s">
        <v>40</v>
      </c>
      <c r="B44" s="60" t="s">
        <v>41</v>
      </c>
      <c r="C44" s="60">
        <v>527</v>
      </c>
      <c r="D44" s="60" t="s">
        <v>70</v>
      </c>
      <c r="E44" s="60" t="s">
        <v>70</v>
      </c>
      <c r="F44" s="44" t="s">
        <v>129</v>
      </c>
      <c r="G44" s="44" t="s">
        <v>134</v>
      </c>
      <c r="H44" s="31">
        <v>0.15</v>
      </c>
      <c r="I44" s="209"/>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3">
      <c r="A45" s="43" t="s">
        <v>40</v>
      </c>
      <c r="B45" s="60" t="s">
        <v>41</v>
      </c>
      <c r="C45" s="60">
        <v>527</v>
      </c>
      <c r="D45" s="60" t="s">
        <v>70</v>
      </c>
      <c r="E45" s="60" t="s">
        <v>70</v>
      </c>
      <c r="F45" s="44" t="s">
        <v>129</v>
      </c>
      <c r="G45" s="44" t="s">
        <v>136</v>
      </c>
      <c r="H45" s="31">
        <v>0.2</v>
      </c>
      <c r="I45" s="209"/>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3">
      <c r="A46" s="43" t="s">
        <v>40</v>
      </c>
      <c r="B46" s="60" t="s">
        <v>41</v>
      </c>
      <c r="C46" s="60">
        <v>527</v>
      </c>
      <c r="D46" s="60" t="s">
        <v>70</v>
      </c>
      <c r="E46" s="60" t="s">
        <v>70</v>
      </c>
      <c r="F46" s="44" t="s">
        <v>129</v>
      </c>
      <c r="G46" s="44" t="s">
        <v>138</v>
      </c>
      <c r="H46" s="31">
        <v>0.2</v>
      </c>
      <c r="I46" s="209"/>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3">
      <c r="A47" s="43" t="s">
        <v>40</v>
      </c>
      <c r="B47" s="60" t="s">
        <v>41</v>
      </c>
      <c r="C47" s="60">
        <v>527</v>
      </c>
      <c r="D47" s="60" t="s">
        <v>70</v>
      </c>
      <c r="E47" s="60" t="s">
        <v>70</v>
      </c>
      <c r="F47" s="44" t="s">
        <v>140</v>
      </c>
      <c r="G47" s="44" t="s">
        <v>141</v>
      </c>
      <c r="H47" s="33">
        <v>0.5</v>
      </c>
      <c r="I47" s="219">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3">
      <c r="A48" s="43" t="s">
        <v>40</v>
      </c>
      <c r="B48" s="60" t="s">
        <v>41</v>
      </c>
      <c r="C48" s="60">
        <v>527</v>
      </c>
      <c r="D48" s="60" t="s">
        <v>70</v>
      </c>
      <c r="E48" s="60" t="s">
        <v>70</v>
      </c>
      <c r="F48" s="44" t="s">
        <v>140</v>
      </c>
      <c r="G48" s="44" t="s">
        <v>143</v>
      </c>
      <c r="H48" s="33">
        <v>0.5</v>
      </c>
      <c r="I48" s="221"/>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3">
      <c r="A49" s="43" t="s">
        <v>40</v>
      </c>
      <c r="B49" s="60" t="s">
        <v>41</v>
      </c>
      <c r="C49" s="60">
        <v>527</v>
      </c>
      <c r="D49" s="60" t="s">
        <v>70</v>
      </c>
      <c r="E49" s="60" t="s">
        <v>70</v>
      </c>
      <c r="F49" s="44" t="s">
        <v>145</v>
      </c>
      <c r="G49" s="44" t="s">
        <v>146</v>
      </c>
      <c r="H49" s="33">
        <v>0.5</v>
      </c>
      <c r="I49" s="208">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3">
      <c r="A50" s="43" t="s">
        <v>40</v>
      </c>
      <c r="B50" s="60" t="s">
        <v>41</v>
      </c>
      <c r="C50" s="60">
        <v>527</v>
      </c>
      <c r="D50" s="60" t="s">
        <v>70</v>
      </c>
      <c r="E50" s="60" t="s">
        <v>70</v>
      </c>
      <c r="F50" s="44" t="s">
        <v>145</v>
      </c>
      <c r="G50" s="44" t="s">
        <v>148</v>
      </c>
      <c r="H50" s="33">
        <v>0.5</v>
      </c>
      <c r="I50" s="209"/>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3">
      <c r="A52" s="43" t="s">
        <v>152</v>
      </c>
      <c r="B52" s="60" t="s">
        <v>153</v>
      </c>
      <c r="C52" s="60">
        <v>329</v>
      </c>
      <c r="D52" s="219">
        <v>0.25</v>
      </c>
      <c r="E52" s="210">
        <v>1006256289</v>
      </c>
      <c r="F52" s="43" t="s">
        <v>154</v>
      </c>
      <c r="G52" s="43" t="s">
        <v>155</v>
      </c>
      <c r="H52" s="33">
        <v>0.2</v>
      </c>
      <c r="I52" s="204">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3">
      <c r="A53" s="43" t="s">
        <v>152</v>
      </c>
      <c r="B53" s="60" t="s">
        <v>153</v>
      </c>
      <c r="C53" s="60">
        <v>329</v>
      </c>
      <c r="D53" s="206"/>
      <c r="E53" s="211"/>
      <c r="F53" s="43" t="s">
        <v>154</v>
      </c>
      <c r="G53" s="44" t="s">
        <v>161</v>
      </c>
      <c r="H53" s="33">
        <v>0.1</v>
      </c>
      <c r="I53" s="204"/>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3">
      <c r="A54" s="43" t="s">
        <v>152</v>
      </c>
      <c r="B54" s="60" t="s">
        <v>153</v>
      </c>
      <c r="C54" s="60">
        <v>329</v>
      </c>
      <c r="D54" s="206"/>
      <c r="E54" s="211"/>
      <c r="F54" s="43" t="s">
        <v>154</v>
      </c>
      <c r="G54" s="44" t="s">
        <v>163</v>
      </c>
      <c r="H54" s="33">
        <v>0.2</v>
      </c>
      <c r="I54" s="204"/>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3">
      <c r="A55" s="43" t="s">
        <v>152</v>
      </c>
      <c r="B55" s="60" t="s">
        <v>153</v>
      </c>
      <c r="C55" s="60">
        <v>329</v>
      </c>
      <c r="D55" s="206"/>
      <c r="E55" s="211"/>
      <c r="F55" s="43" t="s">
        <v>154</v>
      </c>
      <c r="G55" s="44" t="s">
        <v>165</v>
      </c>
      <c r="H55" s="33">
        <v>0.1</v>
      </c>
      <c r="I55" s="204"/>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3">
      <c r="A56" s="43" t="s">
        <v>152</v>
      </c>
      <c r="B56" s="60" t="s">
        <v>153</v>
      </c>
      <c r="C56" s="60">
        <v>329</v>
      </c>
      <c r="D56" s="206"/>
      <c r="E56" s="211"/>
      <c r="F56" s="43" t="s">
        <v>154</v>
      </c>
      <c r="G56" s="44" t="s">
        <v>167</v>
      </c>
      <c r="H56" s="33">
        <v>0.1</v>
      </c>
      <c r="I56" s="204"/>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3">
      <c r="A57" s="43" t="s">
        <v>152</v>
      </c>
      <c r="B57" s="60" t="s">
        <v>153</v>
      </c>
      <c r="C57" s="60">
        <v>329</v>
      </c>
      <c r="D57" s="206"/>
      <c r="E57" s="211"/>
      <c r="F57" s="43" t="s">
        <v>154</v>
      </c>
      <c r="G57" s="44" t="s">
        <v>169</v>
      </c>
      <c r="H57" s="33">
        <v>0.2</v>
      </c>
      <c r="I57" s="204"/>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3">
      <c r="A58" s="43" t="s">
        <v>152</v>
      </c>
      <c r="B58" s="60" t="s">
        <v>153</v>
      </c>
      <c r="C58" s="60">
        <v>329</v>
      </c>
      <c r="D58" s="206"/>
      <c r="E58" s="211"/>
      <c r="F58" s="43" t="s">
        <v>154</v>
      </c>
      <c r="G58" s="43" t="s">
        <v>171</v>
      </c>
      <c r="H58" s="33">
        <v>0.1</v>
      </c>
      <c r="I58" s="204"/>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3">
      <c r="A59" s="43" t="s">
        <v>152</v>
      </c>
      <c r="B59" s="60" t="s">
        <v>153</v>
      </c>
      <c r="C59" s="60">
        <v>329</v>
      </c>
      <c r="D59" s="60" t="s">
        <v>70</v>
      </c>
      <c r="E59" s="60" t="s">
        <v>70</v>
      </c>
      <c r="F59" s="43" t="s">
        <v>175</v>
      </c>
      <c r="G59" s="43" t="s">
        <v>176</v>
      </c>
      <c r="H59" s="33">
        <v>0.5</v>
      </c>
      <c r="I59" s="223">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3">
      <c r="A60" s="43" t="s">
        <v>152</v>
      </c>
      <c r="B60" s="60" t="s">
        <v>153</v>
      </c>
      <c r="C60" s="60">
        <v>329</v>
      </c>
      <c r="D60" s="60" t="s">
        <v>70</v>
      </c>
      <c r="E60" s="60" t="s">
        <v>70</v>
      </c>
      <c r="F60" s="43" t="s">
        <v>175</v>
      </c>
      <c r="G60" s="43" t="s">
        <v>178</v>
      </c>
      <c r="H60" s="33">
        <v>0.5</v>
      </c>
      <c r="I60" s="225"/>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3">
      <c r="A61" s="43" t="s">
        <v>40</v>
      </c>
      <c r="B61" s="60" t="s">
        <v>41</v>
      </c>
      <c r="C61" s="60">
        <v>528</v>
      </c>
      <c r="D61" s="60" t="s">
        <v>70</v>
      </c>
      <c r="E61" s="60" t="s">
        <v>70</v>
      </c>
      <c r="F61" s="44" t="s">
        <v>721</v>
      </c>
      <c r="G61" s="44" t="s">
        <v>180</v>
      </c>
      <c r="H61" s="31">
        <v>0.2</v>
      </c>
      <c r="I61" s="204">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3">
      <c r="A62" s="43" t="s">
        <v>40</v>
      </c>
      <c r="B62" s="60" t="s">
        <v>41</v>
      </c>
      <c r="C62" s="60">
        <v>528</v>
      </c>
      <c r="D62" s="60" t="s">
        <v>70</v>
      </c>
      <c r="E62" s="60" t="s">
        <v>70</v>
      </c>
      <c r="F62" s="44" t="s">
        <v>721</v>
      </c>
      <c r="G62" s="44" t="s">
        <v>185</v>
      </c>
      <c r="H62" s="31">
        <v>0.2</v>
      </c>
      <c r="I62" s="204"/>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3">
      <c r="A63" s="43" t="s">
        <v>40</v>
      </c>
      <c r="B63" s="60" t="s">
        <v>41</v>
      </c>
      <c r="C63" s="60">
        <v>528</v>
      </c>
      <c r="D63" s="60" t="s">
        <v>70</v>
      </c>
      <c r="E63" s="60" t="s">
        <v>70</v>
      </c>
      <c r="F63" s="44" t="s">
        <v>721</v>
      </c>
      <c r="G63" s="44" t="s">
        <v>187</v>
      </c>
      <c r="H63" s="31">
        <v>0.1</v>
      </c>
      <c r="I63" s="204"/>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3">
      <c r="A64" s="43" t="s">
        <v>40</v>
      </c>
      <c r="B64" s="60" t="s">
        <v>41</v>
      </c>
      <c r="C64" s="60">
        <v>528</v>
      </c>
      <c r="D64" s="60" t="s">
        <v>70</v>
      </c>
      <c r="E64" s="60" t="s">
        <v>70</v>
      </c>
      <c r="F64" s="44" t="s">
        <v>721</v>
      </c>
      <c r="G64" s="44" t="s">
        <v>189</v>
      </c>
      <c r="H64" s="31">
        <v>0.2</v>
      </c>
      <c r="I64" s="204"/>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3">
      <c r="A65" s="43" t="s">
        <v>40</v>
      </c>
      <c r="B65" s="60" t="s">
        <v>41</v>
      </c>
      <c r="C65" s="60">
        <v>528</v>
      </c>
      <c r="D65" s="60" t="s">
        <v>70</v>
      </c>
      <c r="E65" s="60" t="s">
        <v>70</v>
      </c>
      <c r="F65" s="44" t="s">
        <v>721</v>
      </c>
      <c r="G65" s="44" t="s">
        <v>191</v>
      </c>
      <c r="H65" s="31">
        <v>0.1</v>
      </c>
      <c r="I65" s="204"/>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3">
      <c r="A66" s="43" t="s">
        <v>40</v>
      </c>
      <c r="B66" s="60" t="s">
        <v>41</v>
      </c>
      <c r="C66" s="60">
        <v>528</v>
      </c>
      <c r="D66" s="60" t="s">
        <v>70</v>
      </c>
      <c r="E66" s="60" t="s">
        <v>70</v>
      </c>
      <c r="F66" s="44" t="s">
        <v>721</v>
      </c>
      <c r="G66" s="44" t="s">
        <v>193</v>
      </c>
      <c r="H66" s="31">
        <v>0.1</v>
      </c>
      <c r="I66" s="204"/>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3">
      <c r="A67" s="43" t="s">
        <v>40</v>
      </c>
      <c r="B67" s="60" t="s">
        <v>41</v>
      </c>
      <c r="C67" s="60">
        <v>528</v>
      </c>
      <c r="D67" s="60" t="s">
        <v>70</v>
      </c>
      <c r="E67" s="60" t="s">
        <v>70</v>
      </c>
      <c r="F67" s="44" t="s">
        <v>721</v>
      </c>
      <c r="G67" s="44" t="s">
        <v>194</v>
      </c>
      <c r="H67" s="31">
        <v>0.1</v>
      </c>
      <c r="I67" s="204"/>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3">
      <c r="A68" s="43" t="s">
        <v>40</v>
      </c>
      <c r="B68" s="60" t="s">
        <v>41</v>
      </c>
      <c r="C68" s="60">
        <v>528</v>
      </c>
      <c r="D68" s="60">
        <v>1</v>
      </c>
      <c r="E68" s="60" t="s">
        <v>70</v>
      </c>
      <c r="F68" s="43" t="s">
        <v>196</v>
      </c>
      <c r="G68" s="43" t="s">
        <v>197</v>
      </c>
      <c r="H68" s="63">
        <v>0.5</v>
      </c>
      <c r="I68" s="208">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3">
      <c r="A69" s="43" t="s">
        <v>40</v>
      </c>
      <c r="B69" s="60" t="s">
        <v>41</v>
      </c>
      <c r="C69" s="60">
        <v>528</v>
      </c>
      <c r="D69" s="60">
        <v>1</v>
      </c>
      <c r="E69" s="60" t="s">
        <v>70</v>
      </c>
      <c r="F69" s="43" t="s">
        <v>196</v>
      </c>
      <c r="G69" s="43" t="s">
        <v>201</v>
      </c>
      <c r="H69" s="63">
        <v>0.5</v>
      </c>
      <c r="I69" s="208"/>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3">
      <c r="A70" s="43" t="s">
        <v>40</v>
      </c>
      <c r="B70" s="60" t="s">
        <v>203</v>
      </c>
      <c r="C70" s="60">
        <v>424</v>
      </c>
      <c r="D70" s="60" t="s">
        <v>70</v>
      </c>
      <c r="E70" s="60" t="s">
        <v>70</v>
      </c>
      <c r="F70" s="44" t="s">
        <v>204</v>
      </c>
      <c r="G70" s="43" t="s">
        <v>205</v>
      </c>
      <c r="H70" s="63">
        <v>0.16669999999999999</v>
      </c>
      <c r="I70" s="208">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3">
      <c r="A71" s="43" t="s">
        <v>40</v>
      </c>
      <c r="B71" s="60" t="s">
        <v>203</v>
      </c>
      <c r="C71" s="60">
        <v>424</v>
      </c>
      <c r="D71" s="60" t="s">
        <v>70</v>
      </c>
      <c r="E71" s="60" t="s">
        <v>70</v>
      </c>
      <c r="F71" s="43" t="s">
        <v>204</v>
      </c>
      <c r="G71" s="43" t="s">
        <v>208</v>
      </c>
      <c r="H71" s="63">
        <v>0.1666</v>
      </c>
      <c r="I71" s="209"/>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3">
      <c r="A72" s="43" t="s">
        <v>40</v>
      </c>
      <c r="B72" s="60" t="s">
        <v>203</v>
      </c>
      <c r="C72" s="60">
        <v>424</v>
      </c>
      <c r="D72" s="60" t="s">
        <v>70</v>
      </c>
      <c r="E72" s="60" t="s">
        <v>70</v>
      </c>
      <c r="F72" s="43" t="s">
        <v>204</v>
      </c>
      <c r="G72" s="43" t="s">
        <v>747</v>
      </c>
      <c r="H72" s="63">
        <v>0.1666</v>
      </c>
      <c r="I72" s="209"/>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3">
      <c r="A73" s="43" t="s">
        <v>40</v>
      </c>
      <c r="B73" s="60" t="s">
        <v>203</v>
      </c>
      <c r="C73" s="60">
        <v>424</v>
      </c>
      <c r="D73" s="60" t="s">
        <v>70</v>
      </c>
      <c r="E73" s="60" t="s">
        <v>70</v>
      </c>
      <c r="F73" s="43" t="s">
        <v>204</v>
      </c>
      <c r="G73" s="43" t="s">
        <v>211</v>
      </c>
      <c r="H73" s="63">
        <v>0.16669999999999999</v>
      </c>
      <c r="I73" s="209"/>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3">
      <c r="A74" s="43" t="s">
        <v>40</v>
      </c>
      <c r="B74" s="60" t="s">
        <v>203</v>
      </c>
      <c r="C74" s="60">
        <v>424</v>
      </c>
      <c r="D74" s="60" t="s">
        <v>70</v>
      </c>
      <c r="E74" s="60" t="s">
        <v>70</v>
      </c>
      <c r="F74" s="43" t="s">
        <v>204</v>
      </c>
      <c r="G74" s="43" t="s">
        <v>213</v>
      </c>
      <c r="H74" s="63">
        <v>0.16669999999999999</v>
      </c>
      <c r="I74" s="20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3">
      <c r="A75" s="43" t="s">
        <v>40</v>
      </c>
      <c r="B75" s="60" t="s">
        <v>203</v>
      </c>
      <c r="C75" s="60">
        <v>424</v>
      </c>
      <c r="D75" s="60" t="s">
        <v>70</v>
      </c>
      <c r="E75" s="60" t="s">
        <v>70</v>
      </c>
      <c r="F75" s="43" t="s">
        <v>204</v>
      </c>
      <c r="G75" s="43" t="s">
        <v>215</v>
      </c>
      <c r="H75" s="63">
        <v>0.16669999999999999</v>
      </c>
      <c r="I75" s="209"/>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3">
      <c r="A76" s="43" t="s">
        <v>217</v>
      </c>
      <c r="B76" s="60" t="s">
        <v>218</v>
      </c>
      <c r="C76" s="60">
        <v>27</v>
      </c>
      <c r="D76" s="219">
        <v>0.2</v>
      </c>
      <c r="E76" s="222">
        <v>175000000</v>
      </c>
      <c r="F76" s="43" t="s">
        <v>656</v>
      </c>
      <c r="G76" s="43" t="s">
        <v>219</v>
      </c>
      <c r="H76" s="63">
        <v>0.18</v>
      </c>
      <c r="I76" s="208">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1" si="2">+J76+L76+N76+P76+R76+T76+V76+X76+Z76+AB76+AD76+AF76</f>
        <v>1.004</v>
      </c>
      <c r="AI76" s="64">
        <v>44958</v>
      </c>
      <c r="AJ76" s="64">
        <v>45260</v>
      </c>
      <c r="AK76" s="43" t="s">
        <v>220</v>
      </c>
      <c r="AL76" s="43" t="s">
        <v>221</v>
      </c>
      <c r="AM76" s="43" t="s">
        <v>222</v>
      </c>
      <c r="AN76" s="43" t="s">
        <v>748</v>
      </c>
      <c r="AO76" s="43" t="s">
        <v>223</v>
      </c>
    </row>
    <row r="77" spans="1:41" ht="120" hidden="1" x14ac:dyDescent="0.3">
      <c r="A77" s="43" t="s">
        <v>217</v>
      </c>
      <c r="B77" s="60" t="s">
        <v>218</v>
      </c>
      <c r="C77" s="60">
        <v>27</v>
      </c>
      <c r="D77" s="220"/>
      <c r="E77" s="214"/>
      <c r="F77" s="43" t="s">
        <v>656</v>
      </c>
      <c r="G77" s="43" t="s">
        <v>224</v>
      </c>
      <c r="H77" s="63">
        <v>0.18</v>
      </c>
      <c r="I77" s="208"/>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3">
      <c r="A78" s="43" t="s">
        <v>217</v>
      </c>
      <c r="B78" s="60" t="s">
        <v>218</v>
      </c>
      <c r="C78" s="60">
        <v>27</v>
      </c>
      <c r="D78" s="220"/>
      <c r="E78" s="214"/>
      <c r="F78" s="43" t="s">
        <v>656</v>
      </c>
      <c r="G78" s="43" t="s">
        <v>226</v>
      </c>
      <c r="H78" s="63">
        <v>0.18</v>
      </c>
      <c r="I78" s="208"/>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3">
      <c r="A79" s="43" t="s">
        <v>217</v>
      </c>
      <c r="B79" s="60" t="s">
        <v>218</v>
      </c>
      <c r="C79" s="60">
        <v>27</v>
      </c>
      <c r="D79" s="220"/>
      <c r="E79" s="214"/>
      <c r="F79" s="43" t="s">
        <v>656</v>
      </c>
      <c r="G79" s="43" t="s">
        <v>228</v>
      </c>
      <c r="H79" s="63">
        <v>0.18</v>
      </c>
      <c r="I79" s="208"/>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3">
      <c r="A80" s="43" t="s">
        <v>217</v>
      </c>
      <c r="B80" s="60" t="s">
        <v>218</v>
      </c>
      <c r="C80" s="60">
        <v>27</v>
      </c>
      <c r="D80" s="220"/>
      <c r="E80" s="214"/>
      <c r="F80" s="43" t="s">
        <v>656</v>
      </c>
      <c r="G80" s="43" t="s">
        <v>229</v>
      </c>
      <c r="H80" s="63">
        <v>0.18</v>
      </c>
      <c r="I80" s="208"/>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3">
      <c r="A81" s="43" t="s">
        <v>217</v>
      </c>
      <c r="B81" s="60" t="s">
        <v>218</v>
      </c>
      <c r="C81" s="60">
        <v>27</v>
      </c>
      <c r="D81" s="221"/>
      <c r="E81" s="215"/>
      <c r="F81" s="43" t="s">
        <v>656</v>
      </c>
      <c r="G81" s="43" t="s">
        <v>231</v>
      </c>
      <c r="H81" s="63">
        <v>0.1</v>
      </c>
      <c r="I81" s="208"/>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3">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3">
      <c r="A83" s="43" t="s">
        <v>152</v>
      </c>
      <c r="B83" s="60" t="s">
        <v>153</v>
      </c>
      <c r="C83" s="60">
        <v>325</v>
      </c>
      <c r="D83" s="205">
        <v>37</v>
      </c>
      <c r="E83" s="210">
        <v>450125201</v>
      </c>
      <c r="F83" s="44" t="s">
        <v>236</v>
      </c>
      <c r="G83" s="44" t="s">
        <v>237</v>
      </c>
      <c r="H83" s="31">
        <v>0.2</v>
      </c>
      <c r="I83" s="204">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3">
      <c r="A84" s="43" t="s">
        <v>152</v>
      </c>
      <c r="B84" s="60" t="s">
        <v>153</v>
      </c>
      <c r="C84" s="60">
        <v>325</v>
      </c>
      <c r="D84" s="206"/>
      <c r="E84" s="211"/>
      <c r="F84" s="44" t="s">
        <v>236</v>
      </c>
      <c r="G84" s="44" t="s">
        <v>242</v>
      </c>
      <c r="H84" s="31">
        <v>0.1</v>
      </c>
      <c r="I84" s="204"/>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3">
      <c r="A85" s="43" t="s">
        <v>152</v>
      </c>
      <c r="B85" s="60" t="s">
        <v>153</v>
      </c>
      <c r="C85" s="60">
        <v>325</v>
      </c>
      <c r="D85" s="206"/>
      <c r="E85" s="211"/>
      <c r="F85" s="44" t="s">
        <v>236</v>
      </c>
      <c r="G85" s="44" t="s">
        <v>244</v>
      </c>
      <c r="H85" s="31">
        <v>0.05</v>
      </c>
      <c r="I85" s="204"/>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3">
      <c r="A86" s="43" t="s">
        <v>152</v>
      </c>
      <c r="B86" s="60" t="s">
        <v>153</v>
      </c>
      <c r="C86" s="60">
        <v>325</v>
      </c>
      <c r="D86" s="206"/>
      <c r="E86" s="211"/>
      <c r="F86" s="44" t="s">
        <v>236</v>
      </c>
      <c r="G86" s="44" t="s">
        <v>246</v>
      </c>
      <c r="H86" s="31">
        <v>0.05</v>
      </c>
      <c r="I86" s="204"/>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3">
      <c r="A87" s="43" t="s">
        <v>152</v>
      </c>
      <c r="B87" s="60" t="s">
        <v>153</v>
      </c>
      <c r="C87" s="60">
        <v>325</v>
      </c>
      <c r="D87" s="206"/>
      <c r="E87" s="211"/>
      <c r="F87" s="44" t="s">
        <v>236</v>
      </c>
      <c r="G87" s="44" t="s">
        <v>248</v>
      </c>
      <c r="H87" s="31">
        <v>0.1</v>
      </c>
      <c r="I87" s="204"/>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3">
      <c r="A88" s="43" t="s">
        <v>152</v>
      </c>
      <c r="B88" s="60" t="s">
        <v>153</v>
      </c>
      <c r="C88" s="60">
        <v>325</v>
      </c>
      <c r="D88" s="206"/>
      <c r="E88" s="211"/>
      <c r="F88" s="44" t="s">
        <v>236</v>
      </c>
      <c r="G88" s="44" t="s">
        <v>250</v>
      </c>
      <c r="H88" s="31">
        <v>0.4</v>
      </c>
      <c r="I88" s="204"/>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3">
      <c r="A89" s="43" t="s">
        <v>152</v>
      </c>
      <c r="B89" s="60" t="s">
        <v>153</v>
      </c>
      <c r="C89" s="60">
        <v>325</v>
      </c>
      <c r="D89" s="207"/>
      <c r="E89" s="211"/>
      <c r="F89" s="44" t="s">
        <v>236</v>
      </c>
      <c r="G89" s="44" t="s">
        <v>252</v>
      </c>
      <c r="H89" s="31">
        <v>0.1</v>
      </c>
      <c r="I89" s="204"/>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3">
      <c r="A90" s="43" t="s">
        <v>152</v>
      </c>
      <c r="B90" s="60" t="s">
        <v>153</v>
      </c>
      <c r="C90" s="60">
        <v>328</v>
      </c>
      <c r="D90" s="205">
        <v>30</v>
      </c>
      <c r="E90" s="211"/>
      <c r="F90" s="44" t="s">
        <v>254</v>
      </c>
      <c r="G90" s="44" t="s">
        <v>255</v>
      </c>
      <c r="H90" s="31">
        <v>0.2</v>
      </c>
      <c r="I90" s="208">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3">
      <c r="A91" s="43" t="s">
        <v>152</v>
      </c>
      <c r="B91" s="60" t="s">
        <v>153</v>
      </c>
      <c r="C91" s="60">
        <v>328</v>
      </c>
      <c r="D91" s="206"/>
      <c r="E91" s="211"/>
      <c r="F91" s="44" t="s">
        <v>254</v>
      </c>
      <c r="G91" s="44" t="s">
        <v>257</v>
      </c>
      <c r="H91" s="31">
        <v>0.05</v>
      </c>
      <c r="I91" s="209"/>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3">
      <c r="A92" s="43" t="s">
        <v>152</v>
      </c>
      <c r="B92" s="60" t="s">
        <v>153</v>
      </c>
      <c r="C92" s="60">
        <v>328</v>
      </c>
      <c r="D92" s="206"/>
      <c r="E92" s="211"/>
      <c r="F92" s="44" t="s">
        <v>254</v>
      </c>
      <c r="G92" s="44" t="s">
        <v>259</v>
      </c>
      <c r="H92" s="31">
        <v>0.4</v>
      </c>
      <c r="I92" s="209"/>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3">
      <c r="A93" s="43" t="s">
        <v>152</v>
      </c>
      <c r="B93" s="60" t="s">
        <v>153</v>
      </c>
      <c r="C93" s="60">
        <v>328</v>
      </c>
      <c r="D93" s="206"/>
      <c r="E93" s="211"/>
      <c r="F93" s="44" t="s">
        <v>254</v>
      </c>
      <c r="G93" s="44" t="s">
        <v>261</v>
      </c>
      <c r="H93" s="31">
        <v>0.3</v>
      </c>
      <c r="I93" s="209"/>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3">
      <c r="A94" s="43" t="s">
        <v>152</v>
      </c>
      <c r="B94" s="60" t="s">
        <v>153</v>
      </c>
      <c r="C94" s="60">
        <v>328</v>
      </c>
      <c r="D94" s="207"/>
      <c r="E94" s="212"/>
      <c r="F94" s="44" t="s">
        <v>254</v>
      </c>
      <c r="G94" s="44" t="s">
        <v>263</v>
      </c>
      <c r="H94" s="31">
        <v>0.05</v>
      </c>
      <c r="I94" s="209"/>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3">
      <c r="A95" s="43" t="s">
        <v>152</v>
      </c>
      <c r="B95" s="60" t="s">
        <v>153</v>
      </c>
      <c r="C95" s="60">
        <v>326</v>
      </c>
      <c r="D95" s="60" t="s">
        <v>70</v>
      </c>
      <c r="E95" s="60" t="s">
        <v>70</v>
      </c>
      <c r="F95" s="44" t="s">
        <v>265</v>
      </c>
      <c r="G95" s="44" t="s">
        <v>266</v>
      </c>
      <c r="H95" s="31">
        <v>0.11</v>
      </c>
      <c r="I95" s="208">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3">
      <c r="A96" s="43" t="s">
        <v>152</v>
      </c>
      <c r="B96" s="60" t="s">
        <v>153</v>
      </c>
      <c r="C96" s="60">
        <v>326</v>
      </c>
      <c r="D96" s="60" t="s">
        <v>70</v>
      </c>
      <c r="E96" s="60" t="s">
        <v>70</v>
      </c>
      <c r="F96" s="44" t="s">
        <v>265</v>
      </c>
      <c r="G96" s="44" t="s">
        <v>268</v>
      </c>
      <c r="H96" s="31">
        <v>0.11</v>
      </c>
      <c r="I96" s="209"/>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1" ht="75" hidden="1" x14ac:dyDescent="0.3">
      <c r="A97" s="43" t="s">
        <v>152</v>
      </c>
      <c r="B97" s="60" t="s">
        <v>153</v>
      </c>
      <c r="C97" s="60">
        <v>326</v>
      </c>
      <c r="D97" s="60" t="s">
        <v>70</v>
      </c>
      <c r="E97" s="60" t="s">
        <v>70</v>
      </c>
      <c r="F97" s="44" t="s">
        <v>265</v>
      </c>
      <c r="G97" s="44" t="s">
        <v>270</v>
      </c>
      <c r="H97" s="31">
        <v>0.11</v>
      </c>
      <c r="I97" s="209"/>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1" ht="75" hidden="1" x14ac:dyDescent="0.3">
      <c r="A98" s="43" t="s">
        <v>152</v>
      </c>
      <c r="B98" s="60" t="s">
        <v>153</v>
      </c>
      <c r="C98" s="60">
        <v>326</v>
      </c>
      <c r="D98" s="60" t="s">
        <v>70</v>
      </c>
      <c r="E98" s="60" t="s">
        <v>70</v>
      </c>
      <c r="F98" s="44" t="s">
        <v>265</v>
      </c>
      <c r="G98" s="44" t="s">
        <v>272</v>
      </c>
      <c r="H98" s="31">
        <v>0.12</v>
      </c>
      <c r="I98" s="209"/>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1" ht="75" hidden="1" x14ac:dyDescent="0.3">
      <c r="A99" s="43" t="s">
        <v>152</v>
      </c>
      <c r="B99" s="60" t="s">
        <v>153</v>
      </c>
      <c r="C99" s="60">
        <v>326</v>
      </c>
      <c r="D99" s="60" t="s">
        <v>70</v>
      </c>
      <c r="E99" s="60" t="s">
        <v>70</v>
      </c>
      <c r="F99" s="44" t="s">
        <v>265</v>
      </c>
      <c r="G99" s="44" t="s">
        <v>274</v>
      </c>
      <c r="H99" s="31">
        <v>0.11</v>
      </c>
      <c r="I99" s="209"/>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1" ht="90" hidden="1" x14ac:dyDescent="0.3">
      <c r="A100" s="43" t="s">
        <v>152</v>
      </c>
      <c r="B100" s="60" t="s">
        <v>153</v>
      </c>
      <c r="C100" s="60">
        <v>326</v>
      </c>
      <c r="D100" s="60" t="s">
        <v>70</v>
      </c>
      <c r="E100" s="60" t="s">
        <v>70</v>
      </c>
      <c r="F100" s="44" t="s">
        <v>265</v>
      </c>
      <c r="G100" s="44" t="s">
        <v>276</v>
      </c>
      <c r="H100" s="31">
        <v>0.11</v>
      </c>
      <c r="I100" s="209"/>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1" ht="75" hidden="1" x14ac:dyDescent="0.3">
      <c r="A101" s="43" t="s">
        <v>152</v>
      </c>
      <c r="B101" s="60" t="s">
        <v>153</v>
      </c>
      <c r="C101" s="60">
        <v>326</v>
      </c>
      <c r="D101" s="60" t="s">
        <v>70</v>
      </c>
      <c r="E101" s="60" t="s">
        <v>70</v>
      </c>
      <c r="F101" s="44" t="s">
        <v>265</v>
      </c>
      <c r="G101" s="44" t="s">
        <v>278</v>
      </c>
      <c r="H101" s="31">
        <v>0.11</v>
      </c>
      <c r="I101" s="209"/>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1" ht="90" hidden="1" x14ac:dyDescent="0.3">
      <c r="A102" s="43" t="s">
        <v>152</v>
      </c>
      <c r="B102" s="60" t="s">
        <v>153</v>
      </c>
      <c r="C102" s="60">
        <v>326</v>
      </c>
      <c r="D102" s="60" t="s">
        <v>70</v>
      </c>
      <c r="E102" s="60" t="s">
        <v>70</v>
      </c>
      <c r="F102" s="44" t="s">
        <v>265</v>
      </c>
      <c r="G102" s="44" t="s">
        <v>280</v>
      </c>
      <c r="H102" s="31">
        <v>0.11</v>
      </c>
      <c r="I102" s="20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1" ht="75" hidden="1" x14ac:dyDescent="0.3">
      <c r="A103" s="43" t="s">
        <v>152</v>
      </c>
      <c r="B103" s="60" t="s">
        <v>153</v>
      </c>
      <c r="C103" s="60">
        <v>326</v>
      </c>
      <c r="D103" s="60" t="s">
        <v>70</v>
      </c>
      <c r="E103" s="60" t="s">
        <v>70</v>
      </c>
      <c r="F103" s="44" t="s">
        <v>265</v>
      </c>
      <c r="G103" s="44" t="s">
        <v>282</v>
      </c>
      <c r="H103" s="31">
        <v>0.11</v>
      </c>
      <c r="I103" s="20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1" ht="75" hidden="1" x14ac:dyDescent="0.3">
      <c r="A104" s="43" t="s">
        <v>152</v>
      </c>
      <c r="B104" s="60" t="s">
        <v>153</v>
      </c>
      <c r="C104" s="60">
        <v>326</v>
      </c>
      <c r="D104" s="68">
        <v>1</v>
      </c>
      <c r="E104" s="216">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1" ht="180" hidden="1" x14ac:dyDescent="0.3">
      <c r="A105" s="43" t="s">
        <v>152</v>
      </c>
      <c r="B105" s="60" t="s">
        <v>153</v>
      </c>
      <c r="C105" s="60">
        <v>326</v>
      </c>
      <c r="D105" s="68">
        <v>18</v>
      </c>
      <c r="E105" s="216"/>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1" ht="101.25" hidden="1" customHeight="1" x14ac:dyDescent="0.3">
      <c r="A106" s="43" t="s">
        <v>40</v>
      </c>
      <c r="B106" s="60" t="s">
        <v>290</v>
      </c>
      <c r="C106" s="60">
        <v>550</v>
      </c>
      <c r="D106" s="217">
        <v>1</v>
      </c>
      <c r="E106" s="218">
        <v>241217000</v>
      </c>
      <c r="F106" s="44" t="s">
        <v>291</v>
      </c>
      <c r="G106" s="44" t="s">
        <v>292</v>
      </c>
      <c r="H106" s="63">
        <v>0.15</v>
      </c>
      <c r="I106" s="208">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2"/>
        <v>1</v>
      </c>
      <c r="AI106" s="62">
        <v>44986</v>
      </c>
      <c r="AJ106" s="62">
        <v>45046</v>
      </c>
      <c r="AK106" s="44" t="s">
        <v>293</v>
      </c>
      <c r="AL106" s="44" t="s">
        <v>287</v>
      </c>
      <c r="AM106" s="43" t="s">
        <v>708</v>
      </c>
      <c r="AN106" s="43" t="s">
        <v>708</v>
      </c>
      <c r="AO106" s="43" t="s">
        <v>160</v>
      </c>
    </row>
    <row r="107" spans="1:41" ht="102.75" hidden="1" customHeight="1" x14ac:dyDescent="0.3">
      <c r="A107" s="43" t="s">
        <v>40</v>
      </c>
      <c r="B107" s="60" t="s">
        <v>290</v>
      </c>
      <c r="C107" s="60">
        <v>550</v>
      </c>
      <c r="D107" s="217"/>
      <c r="E107" s="218"/>
      <c r="F107" s="44" t="s">
        <v>291</v>
      </c>
      <c r="G107" s="44" t="s">
        <v>750</v>
      </c>
      <c r="H107" s="33">
        <v>0.45</v>
      </c>
      <c r="I107" s="208"/>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2"/>
        <v>1</v>
      </c>
      <c r="AI107" s="64">
        <v>45047</v>
      </c>
      <c r="AJ107" s="64">
        <v>45199</v>
      </c>
      <c r="AK107" s="44" t="s">
        <v>294</v>
      </c>
      <c r="AL107" s="44" t="s">
        <v>287</v>
      </c>
      <c r="AM107" s="43" t="s">
        <v>708</v>
      </c>
      <c r="AN107" s="43" t="s">
        <v>708</v>
      </c>
      <c r="AO107" s="43" t="s">
        <v>160</v>
      </c>
    </row>
    <row r="108" spans="1:41" ht="78.75" hidden="1" customHeight="1" x14ac:dyDescent="0.3">
      <c r="A108" s="43" t="s">
        <v>40</v>
      </c>
      <c r="B108" s="60" t="s">
        <v>290</v>
      </c>
      <c r="C108" s="60">
        <v>550</v>
      </c>
      <c r="D108" s="217"/>
      <c r="E108" s="218"/>
      <c r="F108" s="44" t="s">
        <v>291</v>
      </c>
      <c r="G108" s="44" t="s">
        <v>295</v>
      </c>
      <c r="H108" s="33">
        <v>0.2</v>
      </c>
      <c r="I108" s="208"/>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2"/>
        <v>1</v>
      </c>
      <c r="AI108" s="64">
        <v>44986</v>
      </c>
      <c r="AJ108" s="64">
        <v>45290</v>
      </c>
      <c r="AK108" s="70" t="s">
        <v>296</v>
      </c>
      <c r="AL108" s="44" t="s">
        <v>287</v>
      </c>
      <c r="AM108" s="43" t="s">
        <v>708</v>
      </c>
      <c r="AN108" s="43" t="s">
        <v>708</v>
      </c>
      <c r="AO108" s="43" t="s">
        <v>160</v>
      </c>
    </row>
    <row r="109" spans="1:41" ht="75" hidden="1" x14ac:dyDescent="0.3">
      <c r="A109" s="43" t="s">
        <v>40</v>
      </c>
      <c r="B109" s="60" t="s">
        <v>290</v>
      </c>
      <c r="C109" s="60">
        <v>550</v>
      </c>
      <c r="D109" s="217"/>
      <c r="E109" s="218"/>
      <c r="F109" s="44" t="s">
        <v>291</v>
      </c>
      <c r="G109" s="44" t="s">
        <v>297</v>
      </c>
      <c r="H109" s="33">
        <v>0.2</v>
      </c>
      <c r="I109" s="208"/>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2"/>
        <v>1</v>
      </c>
      <c r="AI109" s="64">
        <v>45231</v>
      </c>
      <c r="AJ109" s="64">
        <v>45260</v>
      </c>
      <c r="AK109" s="44" t="s">
        <v>298</v>
      </c>
      <c r="AL109" s="44" t="s">
        <v>287</v>
      </c>
      <c r="AM109" s="43" t="s">
        <v>708</v>
      </c>
      <c r="AN109" s="43" t="s">
        <v>708</v>
      </c>
      <c r="AO109" s="43" t="s">
        <v>160</v>
      </c>
    </row>
    <row r="110" spans="1:41" ht="156" hidden="1" customHeight="1" x14ac:dyDescent="0.3">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2"/>
        <v>1</v>
      </c>
      <c r="AI110" s="64">
        <v>45017</v>
      </c>
      <c r="AJ110" s="64">
        <v>45260</v>
      </c>
      <c r="AK110" s="44" t="s">
        <v>670</v>
      </c>
      <c r="AL110" s="44" t="s">
        <v>287</v>
      </c>
      <c r="AM110" s="43" t="s">
        <v>708</v>
      </c>
      <c r="AN110" s="43" t="s">
        <v>708</v>
      </c>
      <c r="AO110" s="43" t="s">
        <v>160</v>
      </c>
    </row>
    <row r="111" spans="1:41" ht="105.6" hidden="1" x14ac:dyDescent="0.3">
      <c r="A111" s="43" t="s">
        <v>152</v>
      </c>
      <c r="B111" s="60" t="s">
        <v>153</v>
      </c>
      <c r="C111" s="60">
        <v>329</v>
      </c>
      <c r="D111" s="205">
        <v>1</v>
      </c>
      <c r="E111" s="213">
        <v>1231006490</v>
      </c>
      <c r="F111" s="44" t="s">
        <v>301</v>
      </c>
      <c r="G111" s="44" t="s">
        <v>302</v>
      </c>
      <c r="H111" s="63">
        <v>0.3</v>
      </c>
      <c r="I111" s="204">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05.6" hidden="1" x14ac:dyDescent="0.3">
      <c r="A112" s="43" t="s">
        <v>152</v>
      </c>
      <c r="B112" s="60" t="s">
        <v>153</v>
      </c>
      <c r="C112" s="60">
        <v>329</v>
      </c>
      <c r="D112" s="206"/>
      <c r="E112" s="214"/>
      <c r="F112" s="44" t="s">
        <v>301</v>
      </c>
      <c r="G112" s="71" t="s">
        <v>657</v>
      </c>
      <c r="H112" s="63">
        <v>0.3</v>
      </c>
      <c r="I112" s="204"/>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2"/>
        <v>1</v>
      </c>
      <c r="AI112" s="64">
        <v>44986</v>
      </c>
      <c r="AJ112" s="64">
        <v>45260</v>
      </c>
      <c r="AK112" s="44" t="s">
        <v>303</v>
      </c>
      <c r="AL112" s="44" t="s">
        <v>287</v>
      </c>
      <c r="AM112" s="43" t="s">
        <v>708</v>
      </c>
      <c r="AN112" s="43" t="s">
        <v>708</v>
      </c>
      <c r="AO112" s="43" t="s">
        <v>160</v>
      </c>
    </row>
    <row r="113" spans="1:41" ht="120" hidden="1" x14ac:dyDescent="0.3">
      <c r="A113" s="43" t="s">
        <v>152</v>
      </c>
      <c r="B113" s="60" t="s">
        <v>153</v>
      </c>
      <c r="C113" s="60">
        <v>329</v>
      </c>
      <c r="D113" s="207"/>
      <c r="E113" s="215"/>
      <c r="F113" s="44" t="s">
        <v>301</v>
      </c>
      <c r="G113" s="44" t="s">
        <v>304</v>
      </c>
      <c r="H113" s="63">
        <v>0.4</v>
      </c>
      <c r="I113" s="204"/>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36.19999999999999" hidden="1" x14ac:dyDescent="0.3">
      <c r="A114" s="43" t="s">
        <v>152</v>
      </c>
      <c r="B114" s="60" t="s">
        <v>153</v>
      </c>
      <c r="C114" s="60">
        <v>329</v>
      </c>
      <c r="D114" s="60" t="s">
        <v>70</v>
      </c>
      <c r="E114" s="60" t="s">
        <v>70</v>
      </c>
      <c r="F114" s="44" t="s">
        <v>309</v>
      </c>
      <c r="G114" s="44" t="s">
        <v>310</v>
      </c>
      <c r="H114" s="63">
        <v>0.05</v>
      </c>
      <c r="I114" s="223"/>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2"/>
        <v>1</v>
      </c>
      <c r="AI114" s="64">
        <v>45170</v>
      </c>
      <c r="AJ114" s="64">
        <v>45229</v>
      </c>
      <c r="AK114" s="44" t="s">
        <v>671</v>
      </c>
      <c r="AL114" s="44" t="s">
        <v>287</v>
      </c>
      <c r="AM114" s="43" t="s">
        <v>708</v>
      </c>
      <c r="AN114" s="43" t="s">
        <v>708</v>
      </c>
      <c r="AO114" s="43" t="s">
        <v>160</v>
      </c>
    </row>
    <row r="115" spans="1:41" ht="136.19999999999999" hidden="1" x14ac:dyDescent="0.3">
      <c r="A115" s="43" t="s">
        <v>152</v>
      </c>
      <c r="B115" s="60" t="s">
        <v>153</v>
      </c>
      <c r="C115" s="60">
        <v>329</v>
      </c>
      <c r="D115" s="60" t="s">
        <v>70</v>
      </c>
      <c r="E115" s="60" t="s">
        <v>70</v>
      </c>
      <c r="F115" s="44" t="s">
        <v>311</v>
      </c>
      <c r="G115" s="44" t="s">
        <v>312</v>
      </c>
      <c r="H115" s="63">
        <v>0.05</v>
      </c>
      <c r="I115" s="224"/>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2"/>
        <v>1</v>
      </c>
      <c r="AI115" s="64">
        <v>45078</v>
      </c>
      <c r="AJ115" s="64">
        <v>45138</v>
      </c>
      <c r="AK115" s="44" t="s">
        <v>313</v>
      </c>
      <c r="AL115" s="44" t="s">
        <v>287</v>
      </c>
      <c r="AM115" s="43" t="s">
        <v>708</v>
      </c>
      <c r="AN115" s="43" t="s">
        <v>708</v>
      </c>
      <c r="AO115" s="43" t="s">
        <v>160</v>
      </c>
    </row>
    <row r="116" spans="1:41" ht="136.19999999999999" hidden="1" x14ac:dyDescent="0.3">
      <c r="A116" s="43" t="s">
        <v>152</v>
      </c>
      <c r="B116" s="60" t="s">
        <v>153</v>
      </c>
      <c r="C116" s="60">
        <v>329</v>
      </c>
      <c r="D116" s="60" t="s">
        <v>70</v>
      </c>
      <c r="E116" s="60" t="s">
        <v>70</v>
      </c>
      <c r="F116" s="44" t="s">
        <v>311</v>
      </c>
      <c r="G116" s="44" t="s">
        <v>314</v>
      </c>
      <c r="H116" s="63">
        <v>0.1</v>
      </c>
      <c r="I116" s="225"/>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2"/>
        <v>0.99999999999999978</v>
      </c>
      <c r="AI116" s="64">
        <v>44929</v>
      </c>
      <c r="AJ116" s="64">
        <v>45290</v>
      </c>
      <c r="AK116" s="43" t="s">
        <v>315</v>
      </c>
      <c r="AL116" s="44" t="s">
        <v>287</v>
      </c>
      <c r="AM116" s="43" t="s">
        <v>708</v>
      </c>
      <c r="AN116" s="43" t="s">
        <v>708</v>
      </c>
      <c r="AO116" s="43" t="s">
        <v>160</v>
      </c>
    </row>
    <row r="117" spans="1:41" ht="105.6" hidden="1" x14ac:dyDescent="0.3">
      <c r="A117" s="43" t="s">
        <v>152</v>
      </c>
      <c r="B117" s="60" t="s">
        <v>153</v>
      </c>
      <c r="C117" s="60">
        <v>329</v>
      </c>
      <c r="D117" s="209">
        <v>1</v>
      </c>
      <c r="E117" s="60" t="s">
        <v>70</v>
      </c>
      <c r="F117" s="44" t="s">
        <v>301</v>
      </c>
      <c r="G117" s="44" t="s">
        <v>722</v>
      </c>
      <c r="H117" s="63">
        <v>0.6</v>
      </c>
      <c r="I117" s="204">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2"/>
        <v>1</v>
      </c>
      <c r="AI117" s="64">
        <v>44958</v>
      </c>
      <c r="AJ117" s="64">
        <v>45016</v>
      </c>
      <c r="AK117" s="43" t="s">
        <v>316</v>
      </c>
      <c r="AL117" s="44" t="s">
        <v>287</v>
      </c>
      <c r="AM117" s="43" t="s">
        <v>708</v>
      </c>
      <c r="AN117" s="43" t="s">
        <v>708</v>
      </c>
      <c r="AO117" s="43" t="s">
        <v>160</v>
      </c>
    </row>
    <row r="118" spans="1:41" ht="105.6" hidden="1" x14ac:dyDescent="0.3">
      <c r="A118" s="43" t="s">
        <v>152</v>
      </c>
      <c r="B118" s="60" t="s">
        <v>153</v>
      </c>
      <c r="C118" s="60">
        <v>329</v>
      </c>
      <c r="D118" s="209"/>
      <c r="E118" s="60" t="s">
        <v>70</v>
      </c>
      <c r="F118" s="44" t="s">
        <v>301</v>
      </c>
      <c r="G118" s="44" t="s">
        <v>317</v>
      </c>
      <c r="H118" s="33">
        <v>0.2</v>
      </c>
      <c r="I118" s="204"/>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2"/>
        <v>1</v>
      </c>
      <c r="AI118" s="64">
        <v>44986</v>
      </c>
      <c r="AJ118" s="64">
        <v>45290</v>
      </c>
      <c r="AK118" s="44" t="s">
        <v>318</v>
      </c>
      <c r="AL118" s="44" t="s">
        <v>287</v>
      </c>
      <c r="AM118" s="43" t="s">
        <v>708</v>
      </c>
      <c r="AN118" s="43" t="s">
        <v>708</v>
      </c>
      <c r="AO118" s="43" t="s">
        <v>160</v>
      </c>
    </row>
    <row r="119" spans="1:41" ht="105.6" hidden="1" x14ac:dyDescent="0.3">
      <c r="A119" s="43" t="s">
        <v>152</v>
      </c>
      <c r="B119" s="60" t="s">
        <v>153</v>
      </c>
      <c r="C119" s="60">
        <v>329</v>
      </c>
      <c r="D119" s="209"/>
      <c r="E119" s="60" t="s">
        <v>70</v>
      </c>
      <c r="F119" s="44" t="s">
        <v>301</v>
      </c>
      <c r="G119" s="44" t="s">
        <v>752</v>
      </c>
      <c r="H119" s="33">
        <v>0.2</v>
      </c>
      <c r="I119" s="204"/>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2"/>
        <v>1</v>
      </c>
      <c r="AI119" s="64">
        <v>45261</v>
      </c>
      <c r="AJ119" s="64">
        <v>45290</v>
      </c>
      <c r="AK119" s="43" t="s">
        <v>319</v>
      </c>
      <c r="AL119" s="44" t="s">
        <v>287</v>
      </c>
      <c r="AM119" s="43" t="s">
        <v>708</v>
      </c>
      <c r="AN119" s="43" t="s">
        <v>708</v>
      </c>
      <c r="AO119" s="43" t="s">
        <v>160</v>
      </c>
    </row>
    <row r="120" spans="1:41" ht="162.75" hidden="1" customHeight="1" x14ac:dyDescent="0.3">
      <c r="A120" s="43" t="s">
        <v>152</v>
      </c>
      <c r="B120" s="60" t="s">
        <v>153</v>
      </c>
      <c r="C120" s="60">
        <v>329</v>
      </c>
      <c r="D120" s="60" t="s">
        <v>70</v>
      </c>
      <c r="E120" s="60" t="s">
        <v>70</v>
      </c>
      <c r="F120" s="44" t="s">
        <v>320</v>
      </c>
      <c r="G120" s="50" t="s">
        <v>321</v>
      </c>
      <c r="H120" s="33">
        <v>0.1</v>
      </c>
      <c r="I120" s="223">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si="2"/>
        <v>1</v>
      </c>
      <c r="AI120" s="64">
        <v>45078</v>
      </c>
      <c r="AJ120" s="64">
        <v>45229</v>
      </c>
      <c r="AK120" s="44" t="s">
        <v>322</v>
      </c>
      <c r="AL120" s="44" t="s">
        <v>287</v>
      </c>
      <c r="AM120" s="43" t="s">
        <v>708</v>
      </c>
      <c r="AN120" s="43" t="s">
        <v>708</v>
      </c>
      <c r="AO120" s="43" t="s">
        <v>160</v>
      </c>
    </row>
    <row r="121" spans="1:41" ht="118.5" hidden="1" customHeight="1" x14ac:dyDescent="0.3">
      <c r="A121" s="72" t="s">
        <v>152</v>
      </c>
      <c r="B121" s="60" t="s">
        <v>153</v>
      </c>
      <c r="C121" s="60">
        <v>329</v>
      </c>
      <c r="D121" s="60" t="s">
        <v>70</v>
      </c>
      <c r="E121" s="60" t="s">
        <v>70</v>
      </c>
      <c r="F121" s="44" t="s">
        <v>320</v>
      </c>
      <c r="G121" s="50" t="s">
        <v>323</v>
      </c>
      <c r="H121" s="33">
        <v>0.1</v>
      </c>
      <c r="I121" s="224"/>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hidden="1" customHeight="1" x14ac:dyDescent="0.3">
      <c r="A122" s="72" t="s">
        <v>152</v>
      </c>
      <c r="B122" s="60" t="s">
        <v>153</v>
      </c>
      <c r="C122" s="60">
        <v>329</v>
      </c>
      <c r="D122" s="60" t="s">
        <v>70</v>
      </c>
      <c r="E122" s="60" t="s">
        <v>70</v>
      </c>
      <c r="F122" s="44" t="s">
        <v>320</v>
      </c>
      <c r="G122" s="50" t="s">
        <v>325</v>
      </c>
      <c r="H122" s="33">
        <v>0.1</v>
      </c>
      <c r="I122" s="224"/>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3">+J122+L122+N122+P122+R122+T122+V122+X122+AB122+Z122+AD122+AF122</f>
        <v>1</v>
      </c>
      <c r="AI122" s="64">
        <v>44958</v>
      </c>
      <c r="AJ122" s="64">
        <v>45290</v>
      </c>
      <c r="AK122" s="70" t="s">
        <v>326</v>
      </c>
      <c r="AL122" s="44" t="s">
        <v>287</v>
      </c>
      <c r="AM122" s="43" t="s">
        <v>708</v>
      </c>
      <c r="AN122" s="43" t="s">
        <v>708</v>
      </c>
      <c r="AO122" s="43" t="s">
        <v>160</v>
      </c>
    </row>
    <row r="123" spans="1:41" ht="87" hidden="1" customHeight="1" x14ac:dyDescent="0.3">
      <c r="A123" s="72" t="s">
        <v>152</v>
      </c>
      <c r="B123" s="60" t="s">
        <v>153</v>
      </c>
      <c r="C123" s="60">
        <v>329</v>
      </c>
      <c r="D123" s="60" t="s">
        <v>70</v>
      </c>
      <c r="E123" s="60" t="s">
        <v>70</v>
      </c>
      <c r="F123" s="44" t="s">
        <v>320</v>
      </c>
      <c r="G123" s="50" t="s">
        <v>327</v>
      </c>
      <c r="H123" s="33">
        <v>0.1</v>
      </c>
      <c r="I123" s="224"/>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3"/>
        <v>1</v>
      </c>
      <c r="AI123" s="64">
        <v>44958</v>
      </c>
      <c r="AJ123" s="64">
        <v>45290</v>
      </c>
      <c r="AK123" s="82" t="s">
        <v>328</v>
      </c>
      <c r="AL123" s="44" t="s">
        <v>287</v>
      </c>
      <c r="AM123" s="43" t="s">
        <v>708</v>
      </c>
      <c r="AN123" s="43" t="s">
        <v>708</v>
      </c>
      <c r="AO123" s="43" t="s">
        <v>160</v>
      </c>
    </row>
    <row r="124" spans="1:41" ht="98.25" hidden="1" customHeight="1" x14ac:dyDescent="0.3">
      <c r="A124" s="72" t="s">
        <v>152</v>
      </c>
      <c r="B124" s="60" t="s">
        <v>153</v>
      </c>
      <c r="C124" s="60">
        <v>329</v>
      </c>
      <c r="D124" s="60" t="s">
        <v>70</v>
      </c>
      <c r="E124" s="60" t="s">
        <v>70</v>
      </c>
      <c r="F124" s="44" t="s">
        <v>320</v>
      </c>
      <c r="G124" s="50" t="s">
        <v>329</v>
      </c>
      <c r="H124" s="33">
        <v>0.1</v>
      </c>
      <c r="I124" s="224"/>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50" t="s">
        <v>330</v>
      </c>
      <c r="AL124" s="44" t="s">
        <v>287</v>
      </c>
      <c r="AM124" s="43" t="s">
        <v>708</v>
      </c>
      <c r="AN124" s="43" t="s">
        <v>708</v>
      </c>
      <c r="AO124" s="43" t="s">
        <v>160</v>
      </c>
    </row>
    <row r="125" spans="1:41" ht="86.25" hidden="1" customHeight="1" x14ac:dyDescent="0.3">
      <c r="A125" s="72" t="s">
        <v>152</v>
      </c>
      <c r="B125" s="60" t="s">
        <v>153</v>
      </c>
      <c r="C125" s="60">
        <v>329</v>
      </c>
      <c r="D125" s="60" t="s">
        <v>70</v>
      </c>
      <c r="E125" s="60" t="s">
        <v>70</v>
      </c>
      <c r="F125" s="44" t="s">
        <v>320</v>
      </c>
      <c r="G125" s="44" t="s">
        <v>331</v>
      </c>
      <c r="H125" s="33">
        <v>0.1</v>
      </c>
      <c r="I125" s="224"/>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2"/>
        <v>1</v>
      </c>
      <c r="AI125" s="64">
        <v>45017</v>
      </c>
      <c r="AJ125" s="64">
        <v>45107</v>
      </c>
      <c r="AK125" s="44" t="s">
        <v>332</v>
      </c>
      <c r="AL125" s="44" t="s">
        <v>287</v>
      </c>
      <c r="AM125" s="43" t="s">
        <v>708</v>
      </c>
      <c r="AN125" s="43" t="s">
        <v>708</v>
      </c>
      <c r="AO125" s="43" t="s">
        <v>160</v>
      </c>
    </row>
    <row r="126" spans="1:41" ht="96.75" hidden="1" customHeight="1" x14ac:dyDescent="0.3">
      <c r="A126" s="72" t="s">
        <v>152</v>
      </c>
      <c r="B126" s="60" t="s">
        <v>153</v>
      </c>
      <c r="C126" s="60">
        <v>329</v>
      </c>
      <c r="D126" s="60" t="s">
        <v>70</v>
      </c>
      <c r="E126" s="60" t="s">
        <v>70</v>
      </c>
      <c r="F126" s="44" t="s">
        <v>320</v>
      </c>
      <c r="G126" s="50" t="s">
        <v>333</v>
      </c>
      <c r="H126" s="33">
        <v>0.2</v>
      </c>
      <c r="I126" s="224"/>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3" t="s">
        <v>334</v>
      </c>
      <c r="AL126" s="44" t="s">
        <v>287</v>
      </c>
      <c r="AM126" s="43" t="s">
        <v>708</v>
      </c>
      <c r="AN126" s="43" t="s">
        <v>708</v>
      </c>
      <c r="AO126" s="43" t="s">
        <v>160</v>
      </c>
    </row>
    <row r="127" spans="1:41" ht="93.75" hidden="1" customHeight="1" x14ac:dyDescent="0.3">
      <c r="A127" s="72" t="s">
        <v>152</v>
      </c>
      <c r="B127" s="60" t="s">
        <v>153</v>
      </c>
      <c r="C127" s="60">
        <v>329</v>
      </c>
      <c r="D127" s="60" t="s">
        <v>70</v>
      </c>
      <c r="E127" s="60" t="s">
        <v>70</v>
      </c>
      <c r="F127" s="44" t="s">
        <v>320</v>
      </c>
      <c r="G127" s="50" t="s">
        <v>335</v>
      </c>
      <c r="H127" s="33">
        <v>0.2</v>
      </c>
      <c r="I127" s="225"/>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hidden="1" customHeight="1" x14ac:dyDescent="0.3">
      <c r="A128" s="43" t="s">
        <v>40</v>
      </c>
      <c r="B128" s="60" t="s">
        <v>203</v>
      </c>
      <c r="C128" s="60">
        <v>415</v>
      </c>
      <c r="D128" s="60" t="s">
        <v>70</v>
      </c>
      <c r="E128" s="60" t="s">
        <v>70</v>
      </c>
      <c r="F128" s="44" t="s">
        <v>337</v>
      </c>
      <c r="G128" s="44" t="s">
        <v>338</v>
      </c>
      <c r="H128" s="33">
        <v>0.5</v>
      </c>
      <c r="I128" s="204">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2"/>
        <v>1</v>
      </c>
      <c r="AI128" s="64">
        <v>45078</v>
      </c>
      <c r="AJ128" s="64">
        <v>45260</v>
      </c>
      <c r="AK128" s="44" t="s">
        <v>339</v>
      </c>
      <c r="AL128" s="44" t="s">
        <v>287</v>
      </c>
      <c r="AM128" s="43" t="s">
        <v>708</v>
      </c>
      <c r="AN128" s="43" t="s">
        <v>708</v>
      </c>
      <c r="AO128" s="43" t="s">
        <v>160</v>
      </c>
    </row>
    <row r="129" spans="1:41" ht="127.5" hidden="1" customHeight="1" x14ac:dyDescent="0.3">
      <c r="A129" s="43" t="s">
        <v>40</v>
      </c>
      <c r="B129" s="60" t="s">
        <v>203</v>
      </c>
      <c r="C129" s="60">
        <v>415</v>
      </c>
      <c r="D129" s="60" t="s">
        <v>70</v>
      </c>
      <c r="E129" s="60" t="s">
        <v>70</v>
      </c>
      <c r="F129" s="44" t="s">
        <v>337</v>
      </c>
      <c r="G129" s="44" t="s">
        <v>340</v>
      </c>
      <c r="H129" s="33">
        <v>0.5</v>
      </c>
      <c r="I129" s="204"/>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2"/>
        <v>1</v>
      </c>
      <c r="AI129" s="64">
        <v>44986</v>
      </c>
      <c r="AJ129" s="64">
        <v>45290</v>
      </c>
      <c r="AK129" s="43" t="s">
        <v>341</v>
      </c>
      <c r="AL129" s="44" t="s">
        <v>287</v>
      </c>
      <c r="AM129" s="43" t="s">
        <v>708</v>
      </c>
      <c r="AN129" s="43" t="s">
        <v>708</v>
      </c>
      <c r="AO129" s="43" t="s">
        <v>160</v>
      </c>
    </row>
    <row r="130" spans="1:41" ht="133.5" hidden="1" customHeight="1" x14ac:dyDescent="0.3">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2"/>
        <v>0.99999999999999978</v>
      </c>
      <c r="AI130" s="64">
        <v>44928</v>
      </c>
      <c r="AJ130" s="64">
        <v>45290</v>
      </c>
      <c r="AK130" s="43" t="s">
        <v>344</v>
      </c>
      <c r="AL130" s="44" t="s">
        <v>287</v>
      </c>
      <c r="AM130" s="43" t="s">
        <v>708</v>
      </c>
      <c r="AN130" s="43" t="s">
        <v>708</v>
      </c>
      <c r="AO130" s="43" t="s">
        <v>160</v>
      </c>
    </row>
    <row r="131" spans="1:41" ht="121.2" hidden="1" x14ac:dyDescent="0.3">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2"/>
        <v>1</v>
      </c>
      <c r="AI131" s="64">
        <v>45078</v>
      </c>
      <c r="AJ131" s="64">
        <v>45260</v>
      </c>
      <c r="AK131" s="43" t="s">
        <v>347</v>
      </c>
      <c r="AL131" s="44" t="s">
        <v>287</v>
      </c>
      <c r="AM131" s="43" t="s">
        <v>708</v>
      </c>
      <c r="AN131" s="43" t="s">
        <v>708</v>
      </c>
      <c r="AO131" s="43" t="s">
        <v>160</v>
      </c>
    </row>
    <row r="132" spans="1:41" s="95" customFormat="1" ht="55.2" hidden="1" x14ac:dyDescent="0.3">
      <c r="A132" s="82" t="s">
        <v>152</v>
      </c>
      <c r="B132" s="75" t="s">
        <v>153</v>
      </c>
      <c r="C132" s="90">
        <v>329</v>
      </c>
      <c r="D132" s="262">
        <v>107</v>
      </c>
      <c r="E132" s="259">
        <v>1092564000</v>
      </c>
      <c r="F132" s="70" t="s">
        <v>404</v>
      </c>
      <c r="G132" s="70" t="s">
        <v>410</v>
      </c>
      <c r="H132" s="92">
        <v>0.25</v>
      </c>
      <c r="I132" s="256">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hidden="1" customHeight="1" x14ac:dyDescent="0.3">
      <c r="A133" s="82" t="s">
        <v>152</v>
      </c>
      <c r="B133" s="75" t="s">
        <v>153</v>
      </c>
      <c r="C133" s="90">
        <v>329</v>
      </c>
      <c r="D133" s="263"/>
      <c r="E133" s="260"/>
      <c r="F133" s="70" t="s">
        <v>404</v>
      </c>
      <c r="G133" s="70" t="s">
        <v>412</v>
      </c>
      <c r="H133" s="92">
        <v>0.1</v>
      </c>
      <c r="I133" s="263"/>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82.8" hidden="1" x14ac:dyDescent="0.3">
      <c r="A134" s="82" t="s">
        <v>152</v>
      </c>
      <c r="B134" s="75" t="s">
        <v>153</v>
      </c>
      <c r="C134" s="90">
        <v>329</v>
      </c>
      <c r="D134" s="263"/>
      <c r="E134" s="260"/>
      <c r="F134" s="70" t="s">
        <v>404</v>
      </c>
      <c r="G134" s="70" t="s">
        <v>415</v>
      </c>
      <c r="H134" s="92">
        <v>0.2</v>
      </c>
      <c r="I134" s="263"/>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hidden="1" customHeight="1" x14ac:dyDescent="0.3">
      <c r="A135" s="82" t="s">
        <v>152</v>
      </c>
      <c r="B135" s="75" t="s">
        <v>153</v>
      </c>
      <c r="C135" s="90">
        <v>329</v>
      </c>
      <c r="D135" s="263"/>
      <c r="E135" s="260"/>
      <c r="F135" s="70" t="s">
        <v>404</v>
      </c>
      <c r="G135" s="70" t="s">
        <v>418</v>
      </c>
      <c r="H135" s="92">
        <v>0.15</v>
      </c>
      <c r="I135" s="263"/>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2.8" hidden="1" x14ac:dyDescent="0.3">
      <c r="A136" s="82" t="s">
        <v>152</v>
      </c>
      <c r="B136" s="75" t="s">
        <v>153</v>
      </c>
      <c r="C136" s="90">
        <v>329</v>
      </c>
      <c r="D136" s="263"/>
      <c r="E136" s="260"/>
      <c r="F136" s="70" t="s">
        <v>404</v>
      </c>
      <c r="G136" s="70" t="s">
        <v>407</v>
      </c>
      <c r="H136" s="256">
        <v>0.25</v>
      </c>
      <c r="I136" s="263"/>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4">SUM(J136:AG136)</f>
        <v>0.99999999999999989</v>
      </c>
      <c r="AI136" s="100">
        <v>44932</v>
      </c>
      <c r="AJ136" s="100">
        <v>45077</v>
      </c>
      <c r="AK136" s="70" t="s">
        <v>408</v>
      </c>
      <c r="AL136" s="90" t="s">
        <v>402</v>
      </c>
      <c r="AM136" s="43" t="s">
        <v>709</v>
      </c>
      <c r="AN136" s="94" t="s">
        <v>403</v>
      </c>
      <c r="AO136" s="94" t="s">
        <v>160</v>
      </c>
    </row>
    <row r="137" spans="1:41" s="95" customFormat="1" ht="82.8" hidden="1" x14ac:dyDescent="0.3">
      <c r="A137" s="82" t="s">
        <v>152</v>
      </c>
      <c r="B137" s="75" t="s">
        <v>153</v>
      </c>
      <c r="C137" s="90">
        <v>329</v>
      </c>
      <c r="D137" s="263"/>
      <c r="E137" s="260"/>
      <c r="F137" s="70" t="s">
        <v>404</v>
      </c>
      <c r="G137" s="70" t="s">
        <v>420</v>
      </c>
      <c r="H137" s="257"/>
      <c r="I137" s="263"/>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55.2" hidden="1" x14ac:dyDescent="0.3">
      <c r="A138" s="82" t="s">
        <v>152</v>
      </c>
      <c r="B138" s="75" t="s">
        <v>153</v>
      </c>
      <c r="C138" s="90">
        <v>329</v>
      </c>
      <c r="D138" s="263"/>
      <c r="E138" s="260"/>
      <c r="F138" s="70" t="s">
        <v>404</v>
      </c>
      <c r="G138" s="70" t="s">
        <v>742</v>
      </c>
      <c r="H138" s="256">
        <v>0.05</v>
      </c>
      <c r="I138" s="263"/>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55.2" hidden="1" x14ac:dyDescent="0.3">
      <c r="A139" s="82" t="s">
        <v>152</v>
      </c>
      <c r="B139" s="75" t="s">
        <v>153</v>
      </c>
      <c r="C139" s="90">
        <v>329</v>
      </c>
      <c r="D139" s="263"/>
      <c r="E139" s="260"/>
      <c r="F139" s="70" t="s">
        <v>404</v>
      </c>
      <c r="G139" s="70" t="s">
        <v>743</v>
      </c>
      <c r="H139" s="258"/>
      <c r="I139" s="263"/>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5">SUM(J139:AG139)</f>
        <v>1</v>
      </c>
      <c r="AI139" s="100">
        <v>44986</v>
      </c>
      <c r="AJ139" s="100">
        <v>45077</v>
      </c>
      <c r="AK139" s="90" t="s">
        <v>409</v>
      </c>
      <c r="AL139" s="90" t="s">
        <v>402</v>
      </c>
      <c r="AM139" s="43" t="s">
        <v>709</v>
      </c>
      <c r="AN139" s="94" t="s">
        <v>403</v>
      </c>
      <c r="AO139" s="94" t="s">
        <v>160</v>
      </c>
    </row>
    <row r="140" spans="1:41" s="95" customFormat="1" ht="55.2" hidden="1" x14ac:dyDescent="0.3">
      <c r="A140" s="82" t="s">
        <v>152</v>
      </c>
      <c r="B140" s="75" t="s">
        <v>153</v>
      </c>
      <c r="C140" s="90">
        <v>329</v>
      </c>
      <c r="D140" s="264"/>
      <c r="E140" s="261"/>
      <c r="F140" s="70" t="s">
        <v>404</v>
      </c>
      <c r="G140" s="70" t="s">
        <v>422</v>
      </c>
      <c r="H140" s="257"/>
      <c r="I140" s="264"/>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55.2" hidden="1" x14ac:dyDescent="0.3">
      <c r="A141" s="82" t="s">
        <v>152</v>
      </c>
      <c r="B141" s="75" t="s">
        <v>153</v>
      </c>
      <c r="C141" s="90">
        <v>329</v>
      </c>
      <c r="D141" s="91" t="s">
        <v>70</v>
      </c>
      <c r="E141" s="90" t="s">
        <v>70</v>
      </c>
      <c r="F141" s="70" t="s">
        <v>399</v>
      </c>
      <c r="G141" s="70" t="s">
        <v>400</v>
      </c>
      <c r="H141" s="92">
        <v>0.1</v>
      </c>
      <c r="I141" s="256">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55.2" hidden="1" x14ac:dyDescent="0.3">
      <c r="A142" s="82" t="s">
        <v>152</v>
      </c>
      <c r="B142" s="75" t="s">
        <v>153</v>
      </c>
      <c r="C142" s="90">
        <v>329</v>
      </c>
      <c r="D142" s="91" t="s">
        <v>70</v>
      </c>
      <c r="E142" s="90" t="s">
        <v>70</v>
      </c>
      <c r="F142" s="70" t="s">
        <v>399</v>
      </c>
      <c r="G142" s="99" t="s">
        <v>414</v>
      </c>
      <c r="H142" s="92">
        <v>0.1</v>
      </c>
      <c r="I142" s="263"/>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4"/>
        <v>1</v>
      </c>
      <c r="AI142" s="100">
        <v>45047</v>
      </c>
      <c r="AJ142" s="100">
        <v>45077</v>
      </c>
      <c r="AK142" s="101" t="s">
        <v>401</v>
      </c>
      <c r="AL142" s="90" t="s">
        <v>402</v>
      </c>
      <c r="AM142" s="43" t="s">
        <v>709</v>
      </c>
      <c r="AN142" s="94" t="s">
        <v>403</v>
      </c>
      <c r="AO142" s="94" t="s">
        <v>160</v>
      </c>
    </row>
    <row r="143" spans="1:41" s="95" customFormat="1" ht="55.2" hidden="1" x14ac:dyDescent="0.3">
      <c r="A143" s="82" t="s">
        <v>152</v>
      </c>
      <c r="B143" s="75" t="s">
        <v>153</v>
      </c>
      <c r="C143" s="90">
        <v>330</v>
      </c>
      <c r="D143" s="91" t="s">
        <v>70</v>
      </c>
      <c r="E143" s="90" t="s">
        <v>70</v>
      </c>
      <c r="F143" s="70" t="s">
        <v>399</v>
      </c>
      <c r="G143" s="70" t="s">
        <v>417</v>
      </c>
      <c r="H143" s="92">
        <v>0.1</v>
      </c>
      <c r="I143" s="263"/>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4"/>
        <v>1</v>
      </c>
      <c r="AI143" s="100">
        <v>45078</v>
      </c>
      <c r="AJ143" s="100">
        <v>45107</v>
      </c>
      <c r="AK143" s="101" t="s">
        <v>401</v>
      </c>
      <c r="AL143" s="90" t="s">
        <v>402</v>
      </c>
      <c r="AM143" s="43" t="s">
        <v>709</v>
      </c>
      <c r="AN143" s="94" t="s">
        <v>403</v>
      </c>
      <c r="AO143" s="94" t="s">
        <v>160</v>
      </c>
    </row>
    <row r="144" spans="1:41" s="95" customFormat="1" ht="55.2" hidden="1" x14ac:dyDescent="0.3">
      <c r="A144" s="82" t="s">
        <v>152</v>
      </c>
      <c r="B144" s="75" t="s">
        <v>153</v>
      </c>
      <c r="C144" s="90">
        <v>329</v>
      </c>
      <c r="D144" s="91" t="s">
        <v>70</v>
      </c>
      <c r="E144" s="90" t="s">
        <v>70</v>
      </c>
      <c r="F144" s="70" t="s">
        <v>399</v>
      </c>
      <c r="G144" s="99" t="s">
        <v>426</v>
      </c>
      <c r="H144" s="92">
        <v>0.1</v>
      </c>
      <c r="I144" s="263"/>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2" s="95" customFormat="1" ht="82.8" hidden="1" x14ac:dyDescent="0.3">
      <c r="A145" s="82" t="s">
        <v>152</v>
      </c>
      <c r="B145" s="75" t="s">
        <v>153</v>
      </c>
      <c r="C145" s="90">
        <v>329</v>
      </c>
      <c r="D145" s="91" t="s">
        <v>70</v>
      </c>
      <c r="E145" s="90" t="s">
        <v>70</v>
      </c>
      <c r="F145" s="70" t="s">
        <v>399</v>
      </c>
      <c r="G145" s="70" t="s">
        <v>744</v>
      </c>
      <c r="H145" s="92">
        <v>0.3</v>
      </c>
      <c r="I145" s="263"/>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6">SUM(J145:AG145)</f>
        <v>1</v>
      </c>
      <c r="AI145" s="100">
        <v>44972</v>
      </c>
      <c r="AJ145" s="100">
        <v>45016</v>
      </c>
      <c r="AK145" s="101" t="s">
        <v>406</v>
      </c>
      <c r="AL145" s="90" t="s">
        <v>402</v>
      </c>
      <c r="AM145" s="43" t="s">
        <v>709</v>
      </c>
      <c r="AN145" s="94" t="s">
        <v>403</v>
      </c>
      <c r="AO145" s="94" t="s">
        <v>160</v>
      </c>
    </row>
    <row r="146" spans="1:42" s="95" customFormat="1" ht="55.2" hidden="1" x14ac:dyDescent="0.3">
      <c r="A146" s="82" t="s">
        <v>152</v>
      </c>
      <c r="B146" s="75" t="s">
        <v>153</v>
      </c>
      <c r="C146" s="90">
        <v>329</v>
      </c>
      <c r="D146" s="91" t="s">
        <v>70</v>
      </c>
      <c r="E146" s="90" t="s">
        <v>70</v>
      </c>
      <c r="F146" s="70" t="s">
        <v>399</v>
      </c>
      <c r="G146" s="70" t="s">
        <v>424</v>
      </c>
      <c r="H146" s="92">
        <v>0.3</v>
      </c>
      <c r="I146" s="264"/>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4"/>
        <v>1</v>
      </c>
      <c r="AI146" s="100">
        <v>44927</v>
      </c>
      <c r="AJ146" s="100">
        <v>45290</v>
      </c>
      <c r="AK146" s="101" t="s">
        <v>425</v>
      </c>
      <c r="AL146" s="90" t="s">
        <v>402</v>
      </c>
      <c r="AM146" s="43" t="s">
        <v>709</v>
      </c>
      <c r="AN146" s="94" t="s">
        <v>403</v>
      </c>
      <c r="AO146" s="94" t="s">
        <v>160</v>
      </c>
    </row>
    <row r="147" spans="1:42" ht="90" hidden="1" x14ac:dyDescent="0.3">
      <c r="A147" s="43" t="s">
        <v>40</v>
      </c>
      <c r="B147" s="60" t="s">
        <v>203</v>
      </c>
      <c r="C147" s="60">
        <v>422</v>
      </c>
      <c r="D147" s="265">
        <v>13778</v>
      </c>
      <c r="E147" s="237">
        <v>1265809000</v>
      </c>
      <c r="F147" s="77" t="s">
        <v>348</v>
      </c>
      <c r="G147" s="50" t="s">
        <v>349</v>
      </c>
      <c r="H147" s="78">
        <v>0.4</v>
      </c>
      <c r="I147" s="239">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2" ht="95.25" hidden="1" customHeight="1" x14ac:dyDescent="0.3">
      <c r="A148" s="43" t="s">
        <v>40</v>
      </c>
      <c r="B148" s="60" t="s">
        <v>203</v>
      </c>
      <c r="C148" s="60">
        <v>422</v>
      </c>
      <c r="D148" s="209"/>
      <c r="E148" s="238"/>
      <c r="F148" s="77" t="s">
        <v>348</v>
      </c>
      <c r="G148" s="50" t="s">
        <v>353</v>
      </c>
      <c r="H148" s="78">
        <v>0.4</v>
      </c>
      <c r="I148" s="241"/>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ref="AH148:AH193" si="7">+J148+L148+N148+P148+R148+T148+V148+X148+Z148+AB148+AD148+AF148</f>
        <v>0.99999999999999989</v>
      </c>
      <c r="AI148" s="79">
        <v>44927</v>
      </c>
      <c r="AJ148" s="79">
        <v>45290</v>
      </c>
      <c r="AK148" s="50" t="s">
        <v>354</v>
      </c>
      <c r="AL148" s="50" t="s">
        <v>351</v>
      </c>
      <c r="AM148" s="50" t="s">
        <v>753</v>
      </c>
      <c r="AN148" s="43" t="s">
        <v>754</v>
      </c>
      <c r="AO148" s="43" t="s">
        <v>352</v>
      </c>
    </row>
    <row r="149" spans="1:42" ht="60" hidden="1" x14ac:dyDescent="0.3">
      <c r="A149" s="43" t="s">
        <v>40</v>
      </c>
      <c r="B149" s="60" t="s">
        <v>203</v>
      </c>
      <c r="C149" s="60">
        <v>422</v>
      </c>
      <c r="D149" s="209"/>
      <c r="E149" s="238"/>
      <c r="F149" s="77" t="s">
        <v>348</v>
      </c>
      <c r="G149" s="50" t="s">
        <v>355</v>
      </c>
      <c r="H149" s="78">
        <v>0.2</v>
      </c>
      <c r="I149" s="240"/>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2" ht="69" hidden="1" customHeight="1" x14ac:dyDescent="0.3">
      <c r="A150" s="43" t="s">
        <v>40</v>
      </c>
      <c r="B150" s="60" t="s">
        <v>203</v>
      </c>
      <c r="C150" s="60">
        <v>423</v>
      </c>
      <c r="D150" s="209">
        <v>1</v>
      </c>
      <c r="E150" s="210">
        <v>603769000</v>
      </c>
      <c r="F150" s="50" t="s">
        <v>357</v>
      </c>
      <c r="G150" s="50" t="s">
        <v>358</v>
      </c>
      <c r="H150" s="63">
        <v>0.1</v>
      </c>
      <c r="I150" s="223">
        <f>+H150+H151+H153+H155+H156+H157+H158+H159</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7"/>
        <v>1.0000000000000004</v>
      </c>
      <c r="AI150" s="79">
        <v>44928</v>
      </c>
      <c r="AJ150" s="79">
        <v>45291</v>
      </c>
      <c r="AK150" s="50" t="s">
        <v>359</v>
      </c>
      <c r="AL150" s="50" t="s">
        <v>351</v>
      </c>
      <c r="AM150" s="50" t="s">
        <v>360</v>
      </c>
      <c r="AN150" s="50" t="s">
        <v>754</v>
      </c>
      <c r="AO150" s="50" t="s">
        <v>352</v>
      </c>
    </row>
    <row r="151" spans="1:42" s="1" customFormat="1" ht="95.25" customHeight="1" x14ac:dyDescent="0.3">
      <c r="A151" s="43" t="s">
        <v>40</v>
      </c>
      <c r="B151" s="60" t="s">
        <v>203</v>
      </c>
      <c r="C151" s="60">
        <v>423</v>
      </c>
      <c r="D151" s="209"/>
      <c r="E151" s="211"/>
      <c r="F151" s="50" t="s">
        <v>357</v>
      </c>
      <c r="G151" s="50" t="s">
        <v>361</v>
      </c>
      <c r="H151" s="63">
        <v>0.1</v>
      </c>
      <c r="I151" s="224"/>
      <c r="J151" s="78"/>
      <c r="K151" s="78"/>
      <c r="L151" s="78"/>
      <c r="M151" s="78"/>
      <c r="N151" s="78"/>
      <c r="O151" s="78"/>
      <c r="P151" s="78">
        <v>0.15</v>
      </c>
      <c r="Q151" s="78"/>
      <c r="R151" s="78">
        <v>0.15</v>
      </c>
      <c r="S151" s="78"/>
      <c r="T151" s="78"/>
      <c r="U151" s="78"/>
      <c r="V151" s="78">
        <v>0.5</v>
      </c>
      <c r="W151" s="78"/>
      <c r="X151" s="78">
        <v>0.2</v>
      </c>
      <c r="Y151" s="78"/>
      <c r="Z151" s="78"/>
      <c r="AA151" s="78"/>
      <c r="AB151" s="78"/>
      <c r="AC151" s="78"/>
      <c r="AD151" s="78"/>
      <c r="AE151" s="78"/>
      <c r="AF151" s="78"/>
      <c r="AG151" s="78"/>
      <c r="AH151" s="31">
        <f>+J151+L151+N151+P151+R151+T151+V151+X151+Z151+AB151+AD151+AF151</f>
        <v>1</v>
      </c>
      <c r="AI151" s="79">
        <v>45017</v>
      </c>
      <c r="AJ151" s="79">
        <v>45169</v>
      </c>
      <c r="AK151" s="50" t="s">
        <v>362</v>
      </c>
      <c r="AL151" s="50" t="s">
        <v>351</v>
      </c>
      <c r="AM151" s="50" t="s">
        <v>360</v>
      </c>
      <c r="AN151" s="50" t="s">
        <v>754</v>
      </c>
      <c r="AO151" s="50" t="s">
        <v>352</v>
      </c>
    </row>
    <row r="152" spans="1:42" s="38" customFormat="1" ht="95.25" customHeight="1" x14ac:dyDescent="0.3">
      <c r="A152" s="106" t="s">
        <v>40</v>
      </c>
      <c r="B152" s="107" t="s">
        <v>203</v>
      </c>
      <c r="C152" s="107">
        <v>423</v>
      </c>
      <c r="D152" s="209"/>
      <c r="E152" s="211"/>
      <c r="F152" s="137" t="s">
        <v>357</v>
      </c>
      <c r="G152" s="137" t="s">
        <v>361</v>
      </c>
      <c r="H152" s="135">
        <v>0.1</v>
      </c>
      <c r="I152" s="224"/>
      <c r="J152" s="134"/>
      <c r="K152" s="134"/>
      <c r="L152" s="134"/>
      <c r="M152" s="134"/>
      <c r="N152" s="134"/>
      <c r="O152" s="134"/>
      <c r="P152" s="134"/>
      <c r="Q152" s="134"/>
      <c r="R152" s="183">
        <v>0.15</v>
      </c>
      <c r="S152" s="183"/>
      <c r="T152" s="183">
        <v>0.15</v>
      </c>
      <c r="U152" s="183"/>
      <c r="V152" s="183"/>
      <c r="W152" s="183"/>
      <c r="X152" s="183">
        <v>0.5</v>
      </c>
      <c r="Y152" s="183"/>
      <c r="Z152" s="183">
        <v>0.2</v>
      </c>
      <c r="AA152" s="134"/>
      <c r="AB152" s="134"/>
      <c r="AC152" s="134"/>
      <c r="AD152" s="134"/>
      <c r="AE152" s="134"/>
      <c r="AF152" s="134"/>
      <c r="AG152" s="134"/>
      <c r="AH152" s="109">
        <f>+J152+L152+N152+P152+R152+T152+V152+X152+Z152+AB152+AD152+AF152</f>
        <v>1</v>
      </c>
      <c r="AI152" s="184">
        <v>45047</v>
      </c>
      <c r="AJ152" s="184" t="s">
        <v>822</v>
      </c>
      <c r="AK152" s="137" t="s">
        <v>362</v>
      </c>
      <c r="AL152" s="137" t="s">
        <v>351</v>
      </c>
      <c r="AM152" s="137" t="s">
        <v>360</v>
      </c>
      <c r="AN152" s="137" t="s">
        <v>754</v>
      </c>
      <c r="AO152" s="137" t="s">
        <v>352</v>
      </c>
      <c r="AP152" s="131" t="s">
        <v>823</v>
      </c>
    </row>
    <row r="153" spans="1:42" s="1" customFormat="1" ht="60" x14ac:dyDescent="0.3">
      <c r="A153" s="43" t="s">
        <v>40</v>
      </c>
      <c r="B153" s="60" t="s">
        <v>203</v>
      </c>
      <c r="C153" s="60">
        <v>423</v>
      </c>
      <c r="D153" s="209"/>
      <c r="E153" s="211"/>
      <c r="F153" s="50" t="s">
        <v>357</v>
      </c>
      <c r="G153" s="50" t="s">
        <v>363</v>
      </c>
      <c r="H153" s="63">
        <v>0.2</v>
      </c>
      <c r="I153" s="224"/>
      <c r="J153" s="78"/>
      <c r="K153" s="78"/>
      <c r="L153" s="78"/>
      <c r="M153" s="78"/>
      <c r="N153" s="78"/>
      <c r="O153" s="78"/>
      <c r="P153" s="78">
        <v>0.33</v>
      </c>
      <c r="Q153" s="78"/>
      <c r="R153" s="78"/>
      <c r="S153" s="78"/>
      <c r="T153" s="78"/>
      <c r="U153" s="78"/>
      <c r="V153" s="78"/>
      <c r="W153" s="78"/>
      <c r="X153" s="78">
        <v>0.33</v>
      </c>
      <c r="Y153" s="78"/>
      <c r="Z153" s="78"/>
      <c r="AA153" s="78"/>
      <c r="AB153" s="78"/>
      <c r="AC153" s="78"/>
      <c r="AD153" s="78">
        <v>0.34</v>
      </c>
      <c r="AE153" s="78"/>
      <c r="AF153" s="78"/>
      <c r="AG153" s="78"/>
      <c r="AH153" s="31">
        <f t="shared" si="7"/>
        <v>1</v>
      </c>
      <c r="AI153" s="79">
        <v>45017</v>
      </c>
      <c r="AJ153" s="79">
        <v>45260</v>
      </c>
      <c r="AK153" s="50" t="s">
        <v>364</v>
      </c>
      <c r="AL153" s="50" t="s">
        <v>351</v>
      </c>
      <c r="AM153" s="50" t="s">
        <v>360</v>
      </c>
      <c r="AN153" s="50" t="s">
        <v>754</v>
      </c>
      <c r="AO153" s="50" t="s">
        <v>352</v>
      </c>
    </row>
    <row r="154" spans="1:42" s="38" customFormat="1" ht="105" x14ac:dyDescent="0.3">
      <c r="A154" s="106" t="s">
        <v>40</v>
      </c>
      <c r="B154" s="107" t="s">
        <v>203</v>
      </c>
      <c r="C154" s="107">
        <v>423</v>
      </c>
      <c r="D154" s="209"/>
      <c r="E154" s="211"/>
      <c r="F154" s="137" t="s">
        <v>357</v>
      </c>
      <c r="G154" s="137" t="s">
        <v>363</v>
      </c>
      <c r="H154" s="135">
        <v>0.2</v>
      </c>
      <c r="I154" s="224"/>
      <c r="J154" s="134"/>
      <c r="K154" s="134"/>
      <c r="L154" s="134"/>
      <c r="M154" s="134"/>
      <c r="N154" s="134"/>
      <c r="O154" s="134"/>
      <c r="P154" s="134"/>
      <c r="Q154" s="134"/>
      <c r="R154" s="183">
        <v>0.33</v>
      </c>
      <c r="S154" s="134"/>
      <c r="T154" s="134"/>
      <c r="U154" s="134"/>
      <c r="V154" s="134"/>
      <c r="W154" s="134"/>
      <c r="X154" s="134">
        <v>0.33</v>
      </c>
      <c r="Y154" s="134"/>
      <c r="Z154" s="134"/>
      <c r="AA154" s="134"/>
      <c r="AB154" s="134"/>
      <c r="AC154" s="134"/>
      <c r="AD154" s="134">
        <v>0.34</v>
      </c>
      <c r="AE154" s="134"/>
      <c r="AF154" s="134"/>
      <c r="AG154" s="134"/>
      <c r="AH154" s="109">
        <f t="shared" ref="AH154" si="8">+J154+L154+N154+P154+R154+T154+V154+X154+Z154+AB154+AD154+AF154</f>
        <v>1</v>
      </c>
      <c r="AI154" s="184">
        <v>45047</v>
      </c>
      <c r="AJ154" s="185">
        <v>45260</v>
      </c>
      <c r="AK154" s="137" t="s">
        <v>364</v>
      </c>
      <c r="AL154" s="137" t="s">
        <v>351</v>
      </c>
      <c r="AM154" s="137" t="s">
        <v>360</v>
      </c>
      <c r="AN154" s="137" t="s">
        <v>754</v>
      </c>
      <c r="AO154" s="137" t="s">
        <v>352</v>
      </c>
      <c r="AP154" s="131" t="s">
        <v>824</v>
      </c>
    </row>
    <row r="155" spans="1:42" s="1" customFormat="1" ht="60" hidden="1" x14ac:dyDescent="0.3">
      <c r="A155" s="43" t="s">
        <v>40</v>
      </c>
      <c r="B155" s="60" t="s">
        <v>203</v>
      </c>
      <c r="C155" s="60">
        <v>423</v>
      </c>
      <c r="D155" s="209"/>
      <c r="E155" s="211"/>
      <c r="F155" s="50" t="s">
        <v>357</v>
      </c>
      <c r="G155" s="50" t="s">
        <v>365</v>
      </c>
      <c r="H155" s="63">
        <v>0.1</v>
      </c>
      <c r="I155" s="224"/>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row>
    <row r="156" spans="1:42" s="1" customFormat="1" ht="60" hidden="1" x14ac:dyDescent="0.3">
      <c r="A156" s="43" t="s">
        <v>40</v>
      </c>
      <c r="B156" s="60" t="s">
        <v>203</v>
      </c>
      <c r="C156" s="60">
        <v>423</v>
      </c>
      <c r="D156" s="209"/>
      <c r="E156" s="211"/>
      <c r="F156" s="50" t="s">
        <v>357</v>
      </c>
      <c r="G156" s="50" t="s">
        <v>367</v>
      </c>
      <c r="H156" s="63">
        <v>0.1</v>
      </c>
      <c r="I156" s="224"/>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row>
    <row r="157" spans="1:42" s="1" customFormat="1" ht="75" hidden="1" x14ac:dyDescent="0.3">
      <c r="A157" s="43" t="s">
        <v>40</v>
      </c>
      <c r="B157" s="60" t="s">
        <v>203</v>
      </c>
      <c r="C157" s="60">
        <v>423</v>
      </c>
      <c r="D157" s="209"/>
      <c r="E157" s="211"/>
      <c r="F157" s="50" t="s">
        <v>357</v>
      </c>
      <c r="G157" s="50" t="s">
        <v>369</v>
      </c>
      <c r="H157" s="63">
        <v>0.1</v>
      </c>
      <c r="I157" s="224"/>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row>
    <row r="158" spans="1:42" s="1" customFormat="1" ht="67.5" hidden="1" customHeight="1" x14ac:dyDescent="0.3">
      <c r="A158" s="43" t="s">
        <v>40</v>
      </c>
      <c r="B158" s="60" t="s">
        <v>203</v>
      </c>
      <c r="C158" s="60">
        <v>423</v>
      </c>
      <c r="D158" s="209"/>
      <c r="E158" s="211"/>
      <c r="F158" s="50" t="s">
        <v>357</v>
      </c>
      <c r="G158" s="50" t="s">
        <v>371</v>
      </c>
      <c r="H158" s="63">
        <v>0.2</v>
      </c>
      <c r="I158" s="224"/>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row>
    <row r="159" spans="1:42" s="1" customFormat="1" ht="58.5" hidden="1" customHeight="1" x14ac:dyDescent="0.3">
      <c r="A159" s="43" t="s">
        <v>40</v>
      </c>
      <c r="B159" s="60" t="s">
        <v>203</v>
      </c>
      <c r="C159" s="60">
        <v>423</v>
      </c>
      <c r="D159" s="209"/>
      <c r="E159" s="212"/>
      <c r="F159" s="50" t="s">
        <v>357</v>
      </c>
      <c r="G159" s="50" t="s">
        <v>755</v>
      </c>
      <c r="H159" s="63">
        <v>0.1</v>
      </c>
      <c r="I159" s="225"/>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row>
    <row r="160" spans="1:42" s="1" customFormat="1" ht="90" hidden="1" x14ac:dyDescent="0.3">
      <c r="A160" s="43" t="s">
        <v>40</v>
      </c>
      <c r="B160" s="60" t="s">
        <v>203</v>
      </c>
      <c r="C160" s="60">
        <v>422</v>
      </c>
      <c r="D160" s="60" t="s">
        <v>70</v>
      </c>
      <c r="E160" s="60" t="s">
        <v>70</v>
      </c>
      <c r="F160" s="50" t="s">
        <v>374</v>
      </c>
      <c r="G160" s="50" t="s">
        <v>375</v>
      </c>
      <c r="H160" s="78">
        <v>0.33</v>
      </c>
      <c r="I160" s="239">
        <f>+H160+H162+H163</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row>
    <row r="161" spans="1:42" s="1" customFormat="1" ht="60" x14ac:dyDescent="0.3">
      <c r="A161" s="43" t="s">
        <v>40</v>
      </c>
      <c r="B161" s="60" t="s">
        <v>203</v>
      </c>
      <c r="C161" s="60">
        <v>422</v>
      </c>
      <c r="D161" s="60" t="s">
        <v>70</v>
      </c>
      <c r="E161" s="60" t="s">
        <v>70</v>
      </c>
      <c r="F161" s="50" t="s">
        <v>374</v>
      </c>
      <c r="G161" s="50" t="s">
        <v>377</v>
      </c>
      <c r="H161" s="78">
        <v>0.2</v>
      </c>
      <c r="I161" s="241"/>
      <c r="J161" s="60"/>
      <c r="K161" s="60"/>
      <c r="L161" s="60"/>
      <c r="M161" s="60"/>
      <c r="N161" s="78">
        <v>0.25</v>
      </c>
      <c r="O161" s="60"/>
      <c r="P161" s="78">
        <v>0.5</v>
      </c>
      <c r="Q161" s="60"/>
      <c r="R161" s="78">
        <v>0.25</v>
      </c>
      <c r="S161" s="60"/>
      <c r="T161" s="60"/>
      <c r="U161" s="60"/>
      <c r="V161" s="60"/>
      <c r="W161" s="60"/>
      <c r="X161" s="60"/>
      <c r="Y161" s="60"/>
      <c r="Z161" s="60"/>
      <c r="AA161" s="60"/>
      <c r="AB161" s="60"/>
      <c r="AC161" s="60"/>
      <c r="AD161" s="60"/>
      <c r="AE161" s="60"/>
      <c r="AF161" s="60"/>
      <c r="AG161" s="60"/>
      <c r="AH161" s="31">
        <f t="shared" si="7"/>
        <v>1</v>
      </c>
      <c r="AI161" s="64">
        <v>44986</v>
      </c>
      <c r="AJ161" s="64">
        <v>45077</v>
      </c>
      <c r="AK161" s="50" t="s">
        <v>378</v>
      </c>
      <c r="AL161" s="50" t="s">
        <v>351</v>
      </c>
      <c r="AM161" s="50" t="s">
        <v>753</v>
      </c>
      <c r="AN161" s="43" t="s">
        <v>754</v>
      </c>
      <c r="AO161" s="50" t="s">
        <v>352</v>
      </c>
    </row>
    <row r="162" spans="1:42" s="38" customFormat="1" ht="120" x14ac:dyDescent="0.3">
      <c r="A162" s="106" t="s">
        <v>40</v>
      </c>
      <c r="B162" s="107" t="s">
        <v>203</v>
      </c>
      <c r="C162" s="107">
        <v>422</v>
      </c>
      <c r="D162" s="107" t="s">
        <v>70</v>
      </c>
      <c r="E162" s="107" t="s">
        <v>70</v>
      </c>
      <c r="F162" s="137" t="s">
        <v>374</v>
      </c>
      <c r="G162" s="137" t="s">
        <v>377</v>
      </c>
      <c r="H162" s="134">
        <v>0.33</v>
      </c>
      <c r="I162" s="241"/>
      <c r="J162" s="107"/>
      <c r="K162" s="107"/>
      <c r="L162" s="107"/>
      <c r="M162" s="107"/>
      <c r="N162" s="183">
        <v>0.25</v>
      </c>
      <c r="O162" s="111"/>
      <c r="P162" s="183">
        <v>0.05</v>
      </c>
      <c r="Q162" s="111"/>
      <c r="R162" s="183">
        <v>0.2</v>
      </c>
      <c r="S162" s="111"/>
      <c r="T162" s="183">
        <v>0.25</v>
      </c>
      <c r="U162" s="183"/>
      <c r="V162" s="183">
        <v>0.25</v>
      </c>
      <c r="W162" s="107"/>
      <c r="X162" s="107"/>
      <c r="Y162" s="107"/>
      <c r="Z162" s="107"/>
      <c r="AA162" s="107"/>
      <c r="AB162" s="107"/>
      <c r="AC162" s="107"/>
      <c r="AD162" s="107"/>
      <c r="AE162" s="107"/>
      <c r="AF162" s="107"/>
      <c r="AG162" s="107"/>
      <c r="AH162" s="109">
        <f t="shared" ref="AH162" si="9">+J162+L162+N162+P162+R162+T162+V162+X162+Z162+AB162+AD162+AF162</f>
        <v>1</v>
      </c>
      <c r="AI162" s="113">
        <v>44986</v>
      </c>
      <c r="AJ162" s="113">
        <v>45138</v>
      </c>
      <c r="AK162" s="137" t="s">
        <v>378</v>
      </c>
      <c r="AL162" s="137" t="s">
        <v>351</v>
      </c>
      <c r="AM162" s="137" t="s">
        <v>753</v>
      </c>
      <c r="AN162" s="106" t="s">
        <v>754</v>
      </c>
      <c r="AO162" s="137" t="s">
        <v>352</v>
      </c>
      <c r="AP162" s="131" t="s">
        <v>825</v>
      </c>
    </row>
    <row r="163" spans="1:42" s="131" customFormat="1" ht="60" x14ac:dyDescent="0.3">
      <c r="A163" s="125" t="s">
        <v>40</v>
      </c>
      <c r="B163" s="111" t="s">
        <v>203</v>
      </c>
      <c r="C163" s="111">
        <v>422</v>
      </c>
      <c r="D163" s="111" t="s">
        <v>70</v>
      </c>
      <c r="E163" s="111" t="s">
        <v>70</v>
      </c>
      <c r="F163" s="136" t="s">
        <v>518</v>
      </c>
      <c r="G163" s="136" t="s">
        <v>826</v>
      </c>
      <c r="H163" s="183">
        <v>0.34</v>
      </c>
      <c r="I163" s="240"/>
      <c r="J163" s="190" t="s">
        <v>127</v>
      </c>
      <c r="K163" s="190" t="s">
        <v>127</v>
      </c>
      <c r="L163" s="190" t="s">
        <v>127</v>
      </c>
      <c r="M163" s="190" t="s">
        <v>127</v>
      </c>
      <c r="N163" s="190" t="s">
        <v>127</v>
      </c>
      <c r="O163" s="190" t="s">
        <v>127</v>
      </c>
      <c r="P163" s="190" t="s">
        <v>127</v>
      </c>
      <c r="Q163" s="190" t="s">
        <v>127</v>
      </c>
      <c r="R163" s="183"/>
      <c r="S163" s="190"/>
      <c r="T163" s="183">
        <v>0.3</v>
      </c>
      <c r="U163" s="190"/>
      <c r="V163" s="183">
        <v>0.7</v>
      </c>
      <c r="W163" s="183"/>
      <c r="X163" s="190" t="s">
        <v>127</v>
      </c>
      <c r="Y163" s="190" t="s">
        <v>127</v>
      </c>
      <c r="Z163" s="190" t="s">
        <v>127</v>
      </c>
      <c r="AA163" s="190" t="s">
        <v>127</v>
      </c>
      <c r="AB163" s="190" t="s">
        <v>127</v>
      </c>
      <c r="AC163" s="190" t="s">
        <v>127</v>
      </c>
      <c r="AD163" s="190" t="s">
        <v>127</v>
      </c>
      <c r="AE163" s="190" t="s">
        <v>127</v>
      </c>
      <c r="AF163" s="190" t="s">
        <v>127</v>
      </c>
      <c r="AG163" s="190" t="s">
        <v>127</v>
      </c>
      <c r="AH163" s="130">
        <f>R163+T163+V163</f>
        <v>1</v>
      </c>
      <c r="AI163" s="113">
        <v>45078</v>
      </c>
      <c r="AJ163" s="113">
        <v>45138</v>
      </c>
      <c r="AK163" s="136" t="s">
        <v>828</v>
      </c>
      <c r="AL163" s="136" t="s">
        <v>55</v>
      </c>
      <c r="AM163" s="136" t="s">
        <v>829</v>
      </c>
      <c r="AN163" s="145" t="s">
        <v>56</v>
      </c>
      <c r="AO163" s="136" t="s">
        <v>57</v>
      </c>
      <c r="AP163" s="131" t="s">
        <v>827</v>
      </c>
    </row>
    <row r="164" spans="1:42" s="1" customFormat="1" ht="81" hidden="1" customHeight="1" x14ac:dyDescent="0.3">
      <c r="A164" s="43" t="s">
        <v>40</v>
      </c>
      <c r="B164" s="60" t="s">
        <v>203</v>
      </c>
      <c r="C164" s="76">
        <v>424</v>
      </c>
      <c r="D164" s="205">
        <v>150</v>
      </c>
      <c r="E164" s="237">
        <v>899791000</v>
      </c>
      <c r="F164" s="77" t="s">
        <v>658</v>
      </c>
      <c r="G164" s="43" t="s">
        <v>379</v>
      </c>
      <c r="H164" s="78">
        <v>0.25</v>
      </c>
      <c r="I164" s="239">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7"/>
        <v>1</v>
      </c>
      <c r="AI164" s="64">
        <v>44958</v>
      </c>
      <c r="AJ164" s="64">
        <v>45260</v>
      </c>
      <c r="AK164" s="50" t="s">
        <v>771</v>
      </c>
      <c r="AL164" s="50" t="s">
        <v>381</v>
      </c>
      <c r="AM164" s="50" t="s">
        <v>382</v>
      </c>
      <c r="AN164" s="43" t="s">
        <v>713</v>
      </c>
      <c r="AO164" s="43" t="s">
        <v>160</v>
      </c>
    </row>
    <row r="165" spans="1:42" s="1" customFormat="1" ht="82.5" hidden="1" customHeight="1" x14ac:dyDescent="0.3">
      <c r="A165" s="43" t="s">
        <v>40</v>
      </c>
      <c r="B165" s="60" t="s">
        <v>203</v>
      </c>
      <c r="C165" s="76">
        <v>424</v>
      </c>
      <c r="D165" s="206"/>
      <c r="E165" s="265"/>
      <c r="F165" s="77" t="s">
        <v>658</v>
      </c>
      <c r="G165" s="43" t="s">
        <v>383</v>
      </c>
      <c r="H165" s="78">
        <v>0.25</v>
      </c>
      <c r="I165" s="241"/>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7"/>
        <v>0.99999999999999989</v>
      </c>
      <c r="AI165" s="64">
        <v>44986</v>
      </c>
      <c r="AJ165" s="64">
        <v>45291</v>
      </c>
      <c r="AK165" s="50" t="s">
        <v>384</v>
      </c>
      <c r="AL165" s="50" t="s">
        <v>381</v>
      </c>
      <c r="AM165" s="50" t="s">
        <v>382</v>
      </c>
      <c r="AN165" s="43" t="s">
        <v>713</v>
      </c>
      <c r="AO165" s="43" t="s">
        <v>160</v>
      </c>
    </row>
    <row r="166" spans="1:42" s="1" customFormat="1" ht="85.5" hidden="1" customHeight="1" x14ac:dyDescent="0.3">
      <c r="A166" s="43" t="s">
        <v>40</v>
      </c>
      <c r="B166" s="60" t="s">
        <v>203</v>
      </c>
      <c r="C166" s="76">
        <v>424</v>
      </c>
      <c r="D166" s="206"/>
      <c r="E166" s="265"/>
      <c r="F166" s="77" t="s">
        <v>658</v>
      </c>
      <c r="G166" s="50" t="s">
        <v>385</v>
      </c>
      <c r="H166" s="78">
        <v>0.1</v>
      </c>
      <c r="I166" s="241"/>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7"/>
        <v>0.99999999999999989</v>
      </c>
      <c r="AI166" s="162">
        <v>45017</v>
      </c>
      <c r="AJ166" s="162">
        <v>45291</v>
      </c>
      <c r="AK166" s="50" t="s">
        <v>386</v>
      </c>
      <c r="AL166" s="50" t="s">
        <v>381</v>
      </c>
      <c r="AM166" s="50" t="s">
        <v>382</v>
      </c>
      <c r="AN166" s="43" t="s">
        <v>713</v>
      </c>
      <c r="AO166" s="43" t="s">
        <v>160</v>
      </c>
    </row>
    <row r="167" spans="1:42" s="1" customFormat="1" ht="114.75" hidden="1" customHeight="1" x14ac:dyDescent="0.3">
      <c r="A167" s="43" t="s">
        <v>40</v>
      </c>
      <c r="B167" s="60" t="s">
        <v>203</v>
      </c>
      <c r="C167" s="76">
        <v>424</v>
      </c>
      <c r="D167" s="206"/>
      <c r="E167" s="265"/>
      <c r="F167" s="77" t="s">
        <v>658</v>
      </c>
      <c r="G167" s="50" t="s">
        <v>387</v>
      </c>
      <c r="H167" s="78">
        <v>0.3</v>
      </c>
      <c r="I167" s="241"/>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7"/>
        <v>0.99999999999999978</v>
      </c>
      <c r="AI167" s="64">
        <v>44958</v>
      </c>
      <c r="AJ167" s="64">
        <v>45291</v>
      </c>
      <c r="AK167" s="50" t="s">
        <v>777</v>
      </c>
      <c r="AL167" s="50" t="s">
        <v>381</v>
      </c>
      <c r="AM167" s="50" t="s">
        <v>382</v>
      </c>
      <c r="AN167" s="43" t="s">
        <v>713</v>
      </c>
      <c r="AO167" s="43" t="s">
        <v>160</v>
      </c>
    </row>
    <row r="168" spans="1:42" s="1" customFormat="1" ht="73.5" hidden="1" customHeight="1" x14ac:dyDescent="0.3">
      <c r="A168" s="43" t="s">
        <v>40</v>
      </c>
      <c r="B168" s="60" t="s">
        <v>203</v>
      </c>
      <c r="C168" s="76">
        <v>424</v>
      </c>
      <c r="D168" s="207"/>
      <c r="E168" s="265"/>
      <c r="F168" s="77" t="s">
        <v>658</v>
      </c>
      <c r="G168" s="50" t="s">
        <v>389</v>
      </c>
      <c r="H168" s="78">
        <v>0.1</v>
      </c>
      <c r="I168" s="240"/>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7"/>
        <v>1</v>
      </c>
      <c r="AI168" s="64">
        <v>45108</v>
      </c>
      <c r="AJ168" s="64">
        <v>45260</v>
      </c>
      <c r="AK168" s="50" t="s">
        <v>780</v>
      </c>
      <c r="AL168" s="50" t="s">
        <v>381</v>
      </c>
      <c r="AM168" s="50" t="s">
        <v>382</v>
      </c>
      <c r="AN168" s="43" t="s">
        <v>713</v>
      </c>
      <c r="AO168" s="43" t="s">
        <v>160</v>
      </c>
    </row>
    <row r="169" spans="1:42" s="1" customFormat="1" ht="60" hidden="1" x14ac:dyDescent="0.3">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7"/>
        <v>1</v>
      </c>
      <c r="AI169" s="64">
        <v>45017</v>
      </c>
      <c r="AJ169" s="64">
        <v>45291</v>
      </c>
      <c r="AK169" s="43" t="s">
        <v>629</v>
      </c>
      <c r="AL169" s="43" t="s">
        <v>287</v>
      </c>
      <c r="AM169" s="43" t="s">
        <v>708</v>
      </c>
      <c r="AN169" s="43" t="s">
        <v>708</v>
      </c>
      <c r="AO169" s="43" t="s">
        <v>160</v>
      </c>
    </row>
    <row r="170" spans="1:42" s="1" customFormat="1" ht="61.5" hidden="1" customHeight="1" x14ac:dyDescent="0.3">
      <c r="A170" s="43" t="s">
        <v>40</v>
      </c>
      <c r="B170" s="60" t="s">
        <v>203</v>
      </c>
      <c r="C170" s="76">
        <v>424</v>
      </c>
      <c r="D170" s="81" t="s">
        <v>70</v>
      </c>
      <c r="E170" s="81" t="s">
        <v>70</v>
      </c>
      <c r="F170" s="50" t="s">
        <v>391</v>
      </c>
      <c r="G170" s="50" t="s">
        <v>392</v>
      </c>
      <c r="H170" s="63">
        <v>0.25</v>
      </c>
      <c r="I170" s="219">
        <f>+H170+H171+H172+H173</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7"/>
        <v>1</v>
      </c>
      <c r="AI170" s="64">
        <v>44986</v>
      </c>
      <c r="AJ170" s="64">
        <v>45015</v>
      </c>
      <c r="AK170" s="43" t="s">
        <v>393</v>
      </c>
      <c r="AL170" s="50" t="s">
        <v>381</v>
      </c>
      <c r="AM170" s="50" t="s">
        <v>382</v>
      </c>
      <c r="AN170" s="43" t="s">
        <v>713</v>
      </c>
      <c r="AO170" s="43" t="s">
        <v>160</v>
      </c>
    </row>
    <row r="171" spans="1:42" s="1" customFormat="1" ht="58.5" hidden="1" customHeight="1" x14ac:dyDescent="0.3">
      <c r="A171" s="43" t="s">
        <v>40</v>
      </c>
      <c r="B171" s="60" t="s">
        <v>203</v>
      </c>
      <c r="C171" s="76">
        <v>424</v>
      </c>
      <c r="D171" s="81" t="s">
        <v>70</v>
      </c>
      <c r="E171" s="81" t="s">
        <v>70</v>
      </c>
      <c r="F171" s="50" t="s">
        <v>391</v>
      </c>
      <c r="G171" s="50" t="s">
        <v>394</v>
      </c>
      <c r="H171" s="63">
        <v>0.25</v>
      </c>
      <c r="I171" s="220"/>
      <c r="J171" s="60"/>
      <c r="K171" s="60"/>
      <c r="L171" s="60"/>
      <c r="M171" s="60"/>
      <c r="N171" s="60"/>
      <c r="O171" s="60"/>
      <c r="P171" s="164">
        <v>0.1</v>
      </c>
      <c r="Q171" s="159"/>
      <c r="R171" s="164">
        <v>0.2</v>
      </c>
      <c r="S171" s="159"/>
      <c r="T171" s="164">
        <v>0.2</v>
      </c>
      <c r="U171" s="159"/>
      <c r="V171" s="164">
        <v>0.25</v>
      </c>
      <c r="W171" s="159"/>
      <c r="X171" s="164">
        <v>0.25</v>
      </c>
      <c r="Y171" s="159"/>
      <c r="Z171" s="164"/>
      <c r="AA171" s="159"/>
      <c r="AB171" s="159"/>
      <c r="AC171" s="159"/>
      <c r="AD171" s="159"/>
      <c r="AE171" s="159"/>
      <c r="AF171" s="159"/>
      <c r="AG171" s="159"/>
      <c r="AH171" s="161">
        <v>1</v>
      </c>
      <c r="AI171" s="162">
        <v>45017</v>
      </c>
      <c r="AJ171" s="162">
        <v>45168</v>
      </c>
      <c r="AK171" s="43" t="s">
        <v>393</v>
      </c>
      <c r="AL171" s="50" t="s">
        <v>381</v>
      </c>
      <c r="AM171" s="50" t="s">
        <v>382</v>
      </c>
      <c r="AN171" s="43" t="s">
        <v>713</v>
      </c>
      <c r="AO171" s="43" t="s">
        <v>160</v>
      </c>
    </row>
    <row r="172" spans="1:42" s="1" customFormat="1" ht="56.25" hidden="1" customHeight="1" x14ac:dyDescent="0.3">
      <c r="A172" s="43" t="s">
        <v>40</v>
      </c>
      <c r="B172" s="60" t="s">
        <v>203</v>
      </c>
      <c r="C172" s="76">
        <v>424</v>
      </c>
      <c r="D172" s="81" t="s">
        <v>70</v>
      </c>
      <c r="E172" s="81" t="s">
        <v>70</v>
      </c>
      <c r="F172" s="50" t="s">
        <v>391</v>
      </c>
      <c r="G172" s="50" t="s">
        <v>395</v>
      </c>
      <c r="H172" s="63">
        <v>0.25</v>
      </c>
      <c r="I172" s="220"/>
      <c r="J172" s="60"/>
      <c r="K172" s="60"/>
      <c r="L172" s="63">
        <v>1</v>
      </c>
      <c r="M172" s="60"/>
      <c r="N172" s="60"/>
      <c r="O172" s="60"/>
      <c r="P172" s="60"/>
      <c r="Q172" s="60"/>
      <c r="R172" s="60"/>
      <c r="S172" s="60"/>
      <c r="T172" s="60"/>
      <c r="U172" s="60"/>
      <c r="V172" s="60"/>
      <c r="W172" s="60"/>
      <c r="X172" s="60"/>
      <c r="Y172" s="60"/>
      <c r="Z172" s="60"/>
      <c r="AA172" s="60"/>
      <c r="AB172" s="60"/>
      <c r="AC172" s="60"/>
      <c r="AD172" s="60"/>
      <c r="AE172" s="60"/>
      <c r="AF172" s="60"/>
      <c r="AG172" s="60"/>
      <c r="AH172" s="31">
        <f t="shared" si="7"/>
        <v>1</v>
      </c>
      <c r="AI172" s="64">
        <v>44958</v>
      </c>
      <c r="AJ172" s="64">
        <v>44985</v>
      </c>
      <c r="AK172" s="43" t="s">
        <v>396</v>
      </c>
      <c r="AL172" s="50" t="s">
        <v>381</v>
      </c>
      <c r="AM172" s="50" t="s">
        <v>382</v>
      </c>
      <c r="AN172" s="43" t="s">
        <v>713</v>
      </c>
      <c r="AO172" s="43" t="s">
        <v>160</v>
      </c>
    </row>
    <row r="173" spans="1:42" s="1" customFormat="1" ht="70.5" hidden="1" customHeight="1" x14ac:dyDescent="0.3">
      <c r="A173" s="43" t="s">
        <v>40</v>
      </c>
      <c r="B173" s="60" t="s">
        <v>203</v>
      </c>
      <c r="C173" s="76">
        <v>424</v>
      </c>
      <c r="D173" s="81" t="s">
        <v>70</v>
      </c>
      <c r="E173" s="81" t="s">
        <v>70</v>
      </c>
      <c r="F173" s="50" t="s">
        <v>391</v>
      </c>
      <c r="G173" s="50" t="s">
        <v>397</v>
      </c>
      <c r="H173" s="63">
        <v>0.25</v>
      </c>
      <c r="I173" s="221"/>
      <c r="J173" s="169">
        <v>0.16</v>
      </c>
      <c r="K173" s="170"/>
      <c r="L173" s="169">
        <v>0.16</v>
      </c>
      <c r="M173" s="170"/>
      <c r="N173" s="169">
        <v>0.16</v>
      </c>
      <c r="O173" s="170"/>
      <c r="P173" s="169">
        <v>0.16</v>
      </c>
      <c r="Q173" s="170"/>
      <c r="R173" s="169">
        <v>0.16</v>
      </c>
      <c r="S173" s="170"/>
      <c r="T173" s="169">
        <v>0.2</v>
      </c>
      <c r="U173" s="170"/>
      <c r="V173" s="170"/>
      <c r="W173" s="170"/>
      <c r="X173" s="170"/>
      <c r="Y173" s="170"/>
      <c r="Z173" s="170"/>
      <c r="AA173" s="170"/>
      <c r="AB173" s="170"/>
      <c r="AC173" s="170"/>
      <c r="AD173" s="170"/>
      <c r="AE173" s="170"/>
      <c r="AF173" s="170"/>
      <c r="AG173" s="170"/>
      <c r="AH173" s="171">
        <v>1</v>
      </c>
      <c r="AI173" s="172">
        <v>44927</v>
      </c>
      <c r="AJ173" s="172">
        <v>45107</v>
      </c>
      <c r="AK173" s="50" t="s">
        <v>398</v>
      </c>
      <c r="AL173" s="50" t="s">
        <v>381</v>
      </c>
      <c r="AM173" s="50" t="s">
        <v>382</v>
      </c>
      <c r="AN173" s="43" t="s">
        <v>713</v>
      </c>
      <c r="AO173" s="43" t="s">
        <v>160</v>
      </c>
    </row>
    <row r="174" spans="1:42" s="1" customFormat="1" ht="60" hidden="1" x14ac:dyDescent="0.3">
      <c r="A174" s="43" t="s">
        <v>40</v>
      </c>
      <c r="B174" s="60" t="s">
        <v>203</v>
      </c>
      <c r="C174" s="60">
        <v>424</v>
      </c>
      <c r="D174" s="205">
        <v>224</v>
      </c>
      <c r="E174" s="237">
        <v>2563267000</v>
      </c>
      <c r="F174" s="43" t="s">
        <v>659</v>
      </c>
      <c r="G174" s="44" t="s">
        <v>427</v>
      </c>
      <c r="H174" s="31">
        <v>0.2</v>
      </c>
      <c r="I174" s="201">
        <f>+H174+H175+H176+H177+H178+H179</f>
        <v>1</v>
      </c>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ref="AH174" si="10">+J174+L174+N174+P174+R174+T174+V174+X174+Z174+AB174+AD174+AF174</f>
        <v>1</v>
      </c>
      <c r="AI174" s="168">
        <v>44986</v>
      </c>
      <c r="AJ174" s="168">
        <v>45230</v>
      </c>
      <c r="AK174" s="44" t="s">
        <v>428</v>
      </c>
      <c r="AL174" s="43" t="s">
        <v>429</v>
      </c>
      <c r="AM174" s="43" t="s">
        <v>612</v>
      </c>
      <c r="AN174" s="44" t="s">
        <v>711</v>
      </c>
      <c r="AO174" s="43" t="s">
        <v>430</v>
      </c>
    </row>
    <row r="175" spans="1:42" s="1" customFormat="1" ht="60" hidden="1" x14ac:dyDescent="0.3">
      <c r="A175" s="43" t="s">
        <v>40</v>
      </c>
      <c r="B175" s="60" t="s">
        <v>203</v>
      </c>
      <c r="C175" s="60">
        <v>424</v>
      </c>
      <c r="D175" s="206"/>
      <c r="E175" s="238"/>
      <c r="F175" s="43" t="s">
        <v>660</v>
      </c>
      <c r="G175" s="44" t="s">
        <v>431</v>
      </c>
      <c r="H175" s="31">
        <v>0.05</v>
      </c>
      <c r="I175" s="202"/>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7"/>
        <v>1</v>
      </c>
      <c r="AI175" s="168">
        <v>44986</v>
      </c>
      <c r="AJ175" s="168">
        <v>45230</v>
      </c>
      <c r="AK175" s="44" t="s">
        <v>432</v>
      </c>
      <c r="AL175" s="43" t="s">
        <v>429</v>
      </c>
      <c r="AM175" s="43" t="s">
        <v>612</v>
      </c>
      <c r="AN175" s="44" t="s">
        <v>711</v>
      </c>
      <c r="AO175" s="43" t="s">
        <v>430</v>
      </c>
    </row>
    <row r="176" spans="1:42" s="1" customFormat="1" ht="135" hidden="1" x14ac:dyDescent="0.3">
      <c r="A176" s="43" t="s">
        <v>40</v>
      </c>
      <c r="B176" s="60" t="s">
        <v>203</v>
      </c>
      <c r="C176" s="60">
        <v>424</v>
      </c>
      <c r="D176" s="206"/>
      <c r="E176" s="238"/>
      <c r="F176" s="43" t="s">
        <v>659</v>
      </c>
      <c r="G176" s="44" t="s">
        <v>433</v>
      </c>
      <c r="H176" s="31">
        <v>0.25</v>
      </c>
      <c r="I176" s="202"/>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7"/>
        <v>1</v>
      </c>
      <c r="AI176" s="168">
        <v>44986</v>
      </c>
      <c r="AJ176" s="168">
        <v>45230</v>
      </c>
      <c r="AK176" s="44" t="s">
        <v>434</v>
      </c>
      <c r="AL176" s="43" t="s">
        <v>429</v>
      </c>
      <c r="AM176" s="43" t="s">
        <v>612</v>
      </c>
      <c r="AN176" s="44" t="s">
        <v>711</v>
      </c>
      <c r="AO176" s="43" t="s">
        <v>430</v>
      </c>
    </row>
    <row r="177" spans="1:42" s="1" customFormat="1" ht="117.75" hidden="1" customHeight="1" x14ac:dyDescent="0.3">
      <c r="A177" s="43" t="s">
        <v>40</v>
      </c>
      <c r="B177" s="60" t="s">
        <v>203</v>
      </c>
      <c r="C177" s="60">
        <v>424</v>
      </c>
      <c r="D177" s="206"/>
      <c r="E177" s="238"/>
      <c r="F177" s="43" t="s">
        <v>659</v>
      </c>
      <c r="G177" s="44" t="s">
        <v>435</v>
      </c>
      <c r="H177" s="31">
        <v>0.25</v>
      </c>
      <c r="I177" s="202"/>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7"/>
        <v>1</v>
      </c>
      <c r="AI177" s="168">
        <v>44986</v>
      </c>
      <c r="AJ177" s="168">
        <v>45230</v>
      </c>
      <c r="AK177" s="44" t="s">
        <v>436</v>
      </c>
      <c r="AL177" s="43" t="s">
        <v>429</v>
      </c>
      <c r="AM177" s="43" t="s">
        <v>612</v>
      </c>
      <c r="AN177" s="44" t="s">
        <v>711</v>
      </c>
      <c r="AO177" s="43" t="s">
        <v>430</v>
      </c>
    </row>
    <row r="178" spans="1:42" s="1" customFormat="1" ht="75" hidden="1" x14ac:dyDescent="0.3">
      <c r="A178" s="43" t="s">
        <v>40</v>
      </c>
      <c r="B178" s="60" t="s">
        <v>203</v>
      </c>
      <c r="C178" s="60">
        <v>424</v>
      </c>
      <c r="D178" s="206"/>
      <c r="E178" s="238"/>
      <c r="F178" s="43" t="s">
        <v>659</v>
      </c>
      <c r="G178" s="44" t="s">
        <v>437</v>
      </c>
      <c r="H178" s="31">
        <v>0.2</v>
      </c>
      <c r="I178" s="202"/>
      <c r="J178" s="31">
        <v>0.1</v>
      </c>
      <c r="K178" s="31"/>
      <c r="L178" s="31">
        <v>0.1</v>
      </c>
      <c r="M178" s="31"/>
      <c r="N178" s="31">
        <v>0.1</v>
      </c>
      <c r="O178" s="31"/>
      <c r="P178" s="31">
        <v>0.1</v>
      </c>
      <c r="Q178" s="31"/>
      <c r="R178" s="31">
        <v>0.1</v>
      </c>
      <c r="S178" s="31"/>
      <c r="T178" s="31">
        <v>0.1</v>
      </c>
      <c r="U178" s="31"/>
      <c r="V178" s="31">
        <v>0.1</v>
      </c>
      <c r="W178" s="31"/>
      <c r="X178" s="31">
        <v>0.1</v>
      </c>
      <c r="Y178" s="31"/>
      <c r="Z178" s="31">
        <v>0.1</v>
      </c>
      <c r="AA178" s="31"/>
      <c r="AB178" s="31">
        <v>0.1</v>
      </c>
      <c r="AC178" s="31"/>
      <c r="AD178" s="31"/>
      <c r="AE178" s="31"/>
      <c r="AF178" s="31"/>
      <c r="AG178" s="31"/>
      <c r="AH178" s="31">
        <f t="shared" si="7"/>
        <v>0.99999999999999989</v>
      </c>
      <c r="AI178" s="62">
        <v>44928</v>
      </c>
      <c r="AJ178" s="62">
        <v>45230</v>
      </c>
      <c r="AK178" s="44" t="s">
        <v>438</v>
      </c>
      <c r="AL178" s="43" t="s">
        <v>429</v>
      </c>
      <c r="AM178" s="43" t="s">
        <v>612</v>
      </c>
      <c r="AN178" s="44" t="s">
        <v>711</v>
      </c>
      <c r="AO178" s="43" t="s">
        <v>430</v>
      </c>
    </row>
    <row r="179" spans="1:42" s="1" customFormat="1" ht="75" hidden="1" x14ac:dyDescent="0.3">
      <c r="A179" s="43" t="s">
        <v>40</v>
      </c>
      <c r="B179" s="60" t="s">
        <v>203</v>
      </c>
      <c r="C179" s="60">
        <v>424</v>
      </c>
      <c r="D179" s="207"/>
      <c r="E179" s="238"/>
      <c r="F179" s="43" t="s">
        <v>659</v>
      </c>
      <c r="G179" s="44" t="s">
        <v>439</v>
      </c>
      <c r="H179" s="31">
        <v>0.05</v>
      </c>
      <c r="I179" s="203"/>
      <c r="J179" s="31"/>
      <c r="K179" s="31"/>
      <c r="L179" s="31"/>
      <c r="M179" s="31"/>
      <c r="N179" s="31"/>
      <c r="O179" s="31"/>
      <c r="P179" s="31"/>
      <c r="Q179" s="31"/>
      <c r="R179" s="31">
        <v>0.2</v>
      </c>
      <c r="S179" s="31"/>
      <c r="T179" s="31">
        <v>0.2</v>
      </c>
      <c r="U179" s="31"/>
      <c r="V179" s="31">
        <v>0.2</v>
      </c>
      <c r="W179" s="31"/>
      <c r="X179" s="31">
        <v>0.2</v>
      </c>
      <c r="Y179" s="31"/>
      <c r="Z179" s="31">
        <v>0.2</v>
      </c>
      <c r="AA179" s="31"/>
      <c r="AB179" s="31"/>
      <c r="AC179" s="31"/>
      <c r="AD179" s="31"/>
      <c r="AE179" s="31"/>
      <c r="AF179" s="31"/>
      <c r="AG179" s="31"/>
      <c r="AH179" s="31">
        <f t="shared" si="7"/>
        <v>1</v>
      </c>
      <c r="AI179" s="62">
        <v>45047</v>
      </c>
      <c r="AJ179" s="62">
        <v>45199</v>
      </c>
      <c r="AK179" s="44" t="s">
        <v>440</v>
      </c>
      <c r="AL179" s="43" t="s">
        <v>429</v>
      </c>
      <c r="AM179" s="43" t="s">
        <v>612</v>
      </c>
      <c r="AN179" s="44" t="s">
        <v>711</v>
      </c>
      <c r="AO179" s="43" t="s">
        <v>430</v>
      </c>
    </row>
    <row r="180" spans="1:42" s="1" customFormat="1" ht="60" hidden="1" x14ac:dyDescent="0.3">
      <c r="A180" s="43" t="s">
        <v>40</v>
      </c>
      <c r="B180" s="60" t="s">
        <v>203</v>
      </c>
      <c r="C180" s="60">
        <v>424</v>
      </c>
      <c r="D180" s="206">
        <v>1200</v>
      </c>
      <c r="E180" s="238"/>
      <c r="F180" s="43" t="s">
        <v>661</v>
      </c>
      <c r="G180" s="44" t="s">
        <v>441</v>
      </c>
      <c r="H180" s="31">
        <v>0.2</v>
      </c>
      <c r="I180" s="202">
        <f>+H180+H181+H182+H183</f>
        <v>1</v>
      </c>
      <c r="J180" s="31"/>
      <c r="K180" s="31"/>
      <c r="L180" s="31"/>
      <c r="M180" s="31"/>
      <c r="N180" s="161">
        <v>0.12</v>
      </c>
      <c r="O180" s="161"/>
      <c r="P180" s="161">
        <v>0.12</v>
      </c>
      <c r="Q180" s="161"/>
      <c r="R180" s="161">
        <v>0.12</v>
      </c>
      <c r="S180" s="161"/>
      <c r="T180" s="161">
        <v>0.12</v>
      </c>
      <c r="U180" s="161"/>
      <c r="V180" s="161">
        <v>0.12</v>
      </c>
      <c r="W180" s="161"/>
      <c r="X180" s="161">
        <v>0.1</v>
      </c>
      <c r="Y180" s="161"/>
      <c r="Z180" s="161">
        <v>0.1</v>
      </c>
      <c r="AA180" s="161"/>
      <c r="AB180" s="161">
        <v>0.2</v>
      </c>
      <c r="AC180" s="161"/>
      <c r="AD180" s="161"/>
      <c r="AE180" s="161"/>
      <c r="AF180" s="161"/>
      <c r="AG180" s="161"/>
      <c r="AH180" s="161">
        <f t="shared" si="7"/>
        <v>1</v>
      </c>
      <c r="AI180" s="168">
        <v>44986</v>
      </c>
      <c r="AJ180" s="168">
        <v>45230</v>
      </c>
      <c r="AK180" s="44" t="s">
        <v>440</v>
      </c>
      <c r="AL180" s="43" t="s">
        <v>429</v>
      </c>
      <c r="AM180" s="43" t="s">
        <v>612</v>
      </c>
      <c r="AN180" s="44" t="s">
        <v>711</v>
      </c>
      <c r="AO180" s="43" t="s">
        <v>430</v>
      </c>
    </row>
    <row r="181" spans="1:42" s="1" customFormat="1" ht="135" hidden="1" x14ac:dyDescent="0.3">
      <c r="A181" s="43" t="s">
        <v>40</v>
      </c>
      <c r="B181" s="60" t="s">
        <v>203</v>
      </c>
      <c r="C181" s="60">
        <v>424</v>
      </c>
      <c r="D181" s="206"/>
      <c r="E181" s="238"/>
      <c r="F181" s="43" t="s">
        <v>661</v>
      </c>
      <c r="G181" s="44" t="s">
        <v>442</v>
      </c>
      <c r="H181" s="31">
        <v>0.3</v>
      </c>
      <c r="I181" s="202"/>
      <c r="J181" s="31"/>
      <c r="K181" s="31"/>
      <c r="L181" s="31"/>
      <c r="M181" s="31"/>
      <c r="N181" s="161">
        <v>0.1</v>
      </c>
      <c r="O181" s="161"/>
      <c r="P181" s="161">
        <v>0.2</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7"/>
        <v>1</v>
      </c>
      <c r="AI181" s="168">
        <v>44986</v>
      </c>
      <c r="AJ181" s="168">
        <v>45230</v>
      </c>
      <c r="AK181" s="44" t="s">
        <v>434</v>
      </c>
      <c r="AL181" s="43" t="s">
        <v>429</v>
      </c>
      <c r="AM181" s="43" t="s">
        <v>612</v>
      </c>
      <c r="AN181" s="44" t="s">
        <v>711</v>
      </c>
      <c r="AO181" s="43" t="s">
        <v>430</v>
      </c>
    </row>
    <row r="182" spans="1:42" s="1" customFormat="1" ht="134.25" hidden="1" customHeight="1" x14ac:dyDescent="0.3">
      <c r="A182" s="43" t="s">
        <v>40</v>
      </c>
      <c r="B182" s="60" t="s">
        <v>203</v>
      </c>
      <c r="C182" s="60">
        <v>424</v>
      </c>
      <c r="D182" s="206"/>
      <c r="E182" s="238"/>
      <c r="F182" s="43" t="s">
        <v>661</v>
      </c>
      <c r="G182" s="44" t="s">
        <v>443</v>
      </c>
      <c r="H182" s="31">
        <v>0.4</v>
      </c>
      <c r="I182" s="202"/>
      <c r="J182" s="31"/>
      <c r="K182" s="31"/>
      <c r="L182" s="31"/>
      <c r="M182" s="31"/>
      <c r="N182" s="161">
        <v>0.15</v>
      </c>
      <c r="O182" s="161"/>
      <c r="P182" s="161">
        <v>0.15</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7"/>
        <v>1</v>
      </c>
      <c r="AI182" s="168">
        <v>44986</v>
      </c>
      <c r="AJ182" s="168">
        <v>45230</v>
      </c>
      <c r="AK182" s="44" t="s">
        <v>444</v>
      </c>
      <c r="AL182" s="43" t="s">
        <v>429</v>
      </c>
      <c r="AM182" s="43" t="s">
        <v>612</v>
      </c>
      <c r="AN182" s="44" t="s">
        <v>711</v>
      </c>
      <c r="AO182" s="43" t="s">
        <v>430</v>
      </c>
    </row>
    <row r="183" spans="1:42" s="1" customFormat="1" ht="75" x14ac:dyDescent="0.3">
      <c r="A183" s="43" t="s">
        <v>40</v>
      </c>
      <c r="B183" s="60" t="s">
        <v>203</v>
      </c>
      <c r="C183" s="60">
        <v>424</v>
      </c>
      <c r="D183" s="207"/>
      <c r="E183" s="238"/>
      <c r="F183" s="43" t="s">
        <v>661</v>
      </c>
      <c r="G183" s="44" t="s">
        <v>445</v>
      </c>
      <c r="H183" s="31">
        <v>0.1</v>
      </c>
      <c r="I183" s="203"/>
      <c r="J183" s="31"/>
      <c r="K183" s="31"/>
      <c r="L183" s="31"/>
      <c r="M183" s="31"/>
      <c r="N183" s="31"/>
      <c r="O183" s="31"/>
      <c r="P183" s="31"/>
      <c r="Q183" s="31"/>
      <c r="R183" s="31"/>
      <c r="S183" s="31"/>
      <c r="T183" s="31"/>
      <c r="U183" s="31"/>
      <c r="V183" s="31"/>
      <c r="W183" s="31"/>
      <c r="X183" s="161">
        <v>1</v>
      </c>
      <c r="Y183" s="161"/>
      <c r="Z183" s="161"/>
      <c r="AA183" s="161"/>
      <c r="AB183" s="161"/>
      <c r="AC183" s="161"/>
      <c r="AD183" s="161"/>
      <c r="AE183" s="161"/>
      <c r="AF183" s="161"/>
      <c r="AG183" s="161"/>
      <c r="AH183" s="161">
        <f t="shared" si="7"/>
        <v>1</v>
      </c>
      <c r="AI183" s="168">
        <v>45139</v>
      </c>
      <c r="AJ183" s="168">
        <v>45168</v>
      </c>
      <c r="AK183" s="44" t="s">
        <v>438</v>
      </c>
      <c r="AL183" s="43" t="s">
        <v>429</v>
      </c>
      <c r="AM183" s="43" t="s">
        <v>612</v>
      </c>
      <c r="AN183" s="44" t="s">
        <v>711</v>
      </c>
      <c r="AO183" s="43" t="s">
        <v>430</v>
      </c>
    </row>
    <row r="184" spans="1:42" s="38" customFormat="1" ht="75" x14ac:dyDescent="0.3">
      <c r="A184" s="106" t="s">
        <v>40</v>
      </c>
      <c r="B184" s="107" t="s">
        <v>203</v>
      </c>
      <c r="C184" s="107">
        <v>424</v>
      </c>
      <c r="D184" s="153"/>
      <c r="E184" s="156"/>
      <c r="F184" s="106" t="s">
        <v>661</v>
      </c>
      <c r="G184" s="180" t="s">
        <v>820</v>
      </c>
      <c r="H184" s="109">
        <v>0.1</v>
      </c>
      <c r="I184" s="157"/>
      <c r="J184" s="109"/>
      <c r="K184" s="109"/>
      <c r="L184" s="109"/>
      <c r="M184" s="109"/>
      <c r="N184" s="109"/>
      <c r="O184" s="109"/>
      <c r="P184" s="109"/>
      <c r="Q184" s="109"/>
      <c r="R184" s="109"/>
      <c r="S184" s="109"/>
      <c r="T184" s="109"/>
      <c r="U184" s="109"/>
      <c r="V184" s="109"/>
      <c r="W184" s="109"/>
      <c r="X184" s="109">
        <v>1</v>
      </c>
      <c r="Y184" s="109"/>
      <c r="Z184" s="109"/>
      <c r="AA184" s="109"/>
      <c r="AB184" s="109"/>
      <c r="AC184" s="109"/>
      <c r="AD184" s="109"/>
      <c r="AE184" s="109"/>
      <c r="AF184" s="109"/>
      <c r="AG184" s="109"/>
      <c r="AH184" s="109">
        <f t="shared" ref="AH184" si="11">+J184+L184+N184+P184+R184+T184+V184+X184+Z184+AB184+AD184+AF184</f>
        <v>1</v>
      </c>
      <c r="AI184" s="124">
        <v>45139</v>
      </c>
      <c r="AJ184" s="124">
        <v>45168</v>
      </c>
      <c r="AK184" s="108" t="s">
        <v>438</v>
      </c>
      <c r="AL184" s="106" t="s">
        <v>429</v>
      </c>
      <c r="AM184" s="106" t="s">
        <v>612</v>
      </c>
      <c r="AN184" s="108" t="s">
        <v>711</v>
      </c>
      <c r="AO184" s="106" t="s">
        <v>430</v>
      </c>
      <c r="AP184" s="144" t="s">
        <v>821</v>
      </c>
    </row>
    <row r="185" spans="1:42" s="1" customFormat="1" ht="75" hidden="1" x14ac:dyDescent="0.3">
      <c r="A185" s="43" t="s">
        <v>40</v>
      </c>
      <c r="B185" s="60" t="s">
        <v>203</v>
      </c>
      <c r="C185" s="60">
        <v>424</v>
      </c>
      <c r="D185" s="61" t="s">
        <v>70</v>
      </c>
      <c r="E185" s="61" t="s">
        <v>70</v>
      </c>
      <c r="F185" s="43" t="s">
        <v>446</v>
      </c>
      <c r="G185" s="44" t="s">
        <v>447</v>
      </c>
      <c r="H185" s="89">
        <v>0.1</v>
      </c>
      <c r="I185" s="201">
        <f>+H185+H186+H187+H188+H189+H190+H191+H193</f>
        <v>1</v>
      </c>
      <c r="J185" s="33"/>
      <c r="K185" s="60"/>
      <c r="L185" s="63"/>
      <c r="M185" s="60"/>
      <c r="N185" s="164">
        <v>1</v>
      </c>
      <c r="O185" s="159"/>
      <c r="P185" s="164"/>
      <c r="Q185" s="159"/>
      <c r="R185" s="164"/>
      <c r="S185" s="159"/>
      <c r="T185" s="164"/>
      <c r="U185" s="159"/>
      <c r="V185" s="164"/>
      <c r="W185" s="159"/>
      <c r="X185" s="159"/>
      <c r="Y185" s="159"/>
      <c r="Z185" s="159"/>
      <c r="AA185" s="159"/>
      <c r="AB185" s="159"/>
      <c r="AC185" s="159"/>
      <c r="AD185" s="159"/>
      <c r="AE185" s="159"/>
      <c r="AF185" s="159"/>
      <c r="AG185" s="159"/>
      <c r="AH185" s="161">
        <f t="shared" si="7"/>
        <v>1</v>
      </c>
      <c r="AI185" s="168">
        <v>44986</v>
      </c>
      <c r="AJ185" s="168">
        <v>45015</v>
      </c>
      <c r="AK185" s="44" t="s">
        <v>448</v>
      </c>
      <c r="AL185" s="43" t="s">
        <v>429</v>
      </c>
      <c r="AM185" s="43" t="s">
        <v>612</v>
      </c>
      <c r="AN185" s="44" t="s">
        <v>711</v>
      </c>
      <c r="AO185" s="43" t="s">
        <v>430</v>
      </c>
    </row>
    <row r="186" spans="1:42" s="1" customFormat="1" ht="105" hidden="1" x14ac:dyDescent="0.3">
      <c r="A186" s="43" t="s">
        <v>40</v>
      </c>
      <c r="B186" s="60" t="s">
        <v>203</v>
      </c>
      <c r="C186" s="60">
        <v>424</v>
      </c>
      <c r="D186" s="61" t="s">
        <v>70</v>
      </c>
      <c r="E186" s="61" t="s">
        <v>70</v>
      </c>
      <c r="F186" s="43" t="s">
        <v>446</v>
      </c>
      <c r="G186" s="44" t="s">
        <v>449</v>
      </c>
      <c r="H186" s="89">
        <v>0.1</v>
      </c>
      <c r="I186" s="202"/>
      <c r="J186" s="31"/>
      <c r="K186" s="31"/>
      <c r="L186" s="31"/>
      <c r="M186" s="31"/>
      <c r="N186" s="161">
        <v>0.15</v>
      </c>
      <c r="O186" s="161"/>
      <c r="P186" s="161">
        <v>0.15</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+J186+L186+N186+P186+R186+T186+V186+X186+Z186+AB186+AD186+AF186</f>
        <v>1</v>
      </c>
      <c r="AI186" s="168">
        <v>44986</v>
      </c>
      <c r="AJ186" s="168">
        <v>45230</v>
      </c>
      <c r="AK186" s="44" t="s">
        <v>450</v>
      </c>
      <c r="AL186" s="43" t="s">
        <v>429</v>
      </c>
      <c r="AM186" s="43" t="s">
        <v>612</v>
      </c>
      <c r="AN186" s="44" t="s">
        <v>711</v>
      </c>
      <c r="AO186" s="43" t="s">
        <v>430</v>
      </c>
    </row>
    <row r="187" spans="1:42" s="1" customFormat="1" ht="60" hidden="1" x14ac:dyDescent="0.3">
      <c r="A187" s="43" t="s">
        <v>40</v>
      </c>
      <c r="B187" s="60" t="s">
        <v>203</v>
      </c>
      <c r="C187" s="60">
        <v>424</v>
      </c>
      <c r="D187" s="61" t="s">
        <v>70</v>
      </c>
      <c r="E187" s="61" t="s">
        <v>70</v>
      </c>
      <c r="F187" s="43" t="s">
        <v>446</v>
      </c>
      <c r="G187" s="44" t="s">
        <v>451</v>
      </c>
      <c r="H187" s="89">
        <v>0.1</v>
      </c>
      <c r="I187" s="202"/>
      <c r="J187" s="78">
        <v>0.08</v>
      </c>
      <c r="K187" s="78" t="s">
        <v>127</v>
      </c>
      <c r="L187" s="78">
        <v>0.08</v>
      </c>
      <c r="M187" s="78" t="s">
        <v>127</v>
      </c>
      <c r="N187" s="78">
        <v>0.08</v>
      </c>
      <c r="O187" s="78" t="s">
        <v>127</v>
      </c>
      <c r="P187" s="78">
        <v>0.08</v>
      </c>
      <c r="Q187" s="78" t="s">
        <v>127</v>
      </c>
      <c r="R187" s="78">
        <v>0.08</v>
      </c>
      <c r="S187" s="78" t="s">
        <v>127</v>
      </c>
      <c r="T187" s="78">
        <v>0.08</v>
      </c>
      <c r="U187" s="78" t="s">
        <v>127</v>
      </c>
      <c r="V187" s="78">
        <v>0.08</v>
      </c>
      <c r="W187" s="78" t="s">
        <v>127</v>
      </c>
      <c r="X187" s="78">
        <v>0.08</v>
      </c>
      <c r="Y187" s="78" t="s">
        <v>127</v>
      </c>
      <c r="Z187" s="78">
        <v>0.09</v>
      </c>
      <c r="AA187" s="78" t="s">
        <v>127</v>
      </c>
      <c r="AB187" s="78">
        <v>0.09</v>
      </c>
      <c r="AC187" s="78" t="s">
        <v>127</v>
      </c>
      <c r="AD187" s="78">
        <v>0.09</v>
      </c>
      <c r="AE187" s="78" t="s">
        <v>127</v>
      </c>
      <c r="AF187" s="78">
        <v>0.09</v>
      </c>
      <c r="AG187" s="78" t="s">
        <v>127</v>
      </c>
      <c r="AH187" s="31">
        <f t="shared" si="7"/>
        <v>0.99999999999999989</v>
      </c>
      <c r="AI187" s="62">
        <v>44927</v>
      </c>
      <c r="AJ187" s="62">
        <v>45291</v>
      </c>
      <c r="AK187" s="44" t="s">
        <v>452</v>
      </c>
      <c r="AL187" s="43" t="s">
        <v>429</v>
      </c>
      <c r="AM187" s="43" t="s">
        <v>612</v>
      </c>
      <c r="AN187" s="44" t="s">
        <v>711</v>
      </c>
      <c r="AO187" s="43" t="s">
        <v>430</v>
      </c>
    </row>
    <row r="188" spans="1:42" s="1" customFormat="1" ht="60" hidden="1" x14ac:dyDescent="0.3">
      <c r="A188" s="43" t="s">
        <v>40</v>
      </c>
      <c r="B188" s="60" t="s">
        <v>203</v>
      </c>
      <c r="C188" s="60">
        <v>424</v>
      </c>
      <c r="D188" s="61" t="s">
        <v>70</v>
      </c>
      <c r="E188" s="61" t="s">
        <v>70</v>
      </c>
      <c r="F188" s="43" t="s">
        <v>446</v>
      </c>
      <c r="G188" s="44" t="s">
        <v>453</v>
      </c>
      <c r="H188" s="89">
        <v>0.1</v>
      </c>
      <c r="I188" s="202"/>
      <c r="J188" s="31"/>
      <c r="K188" s="31"/>
      <c r="L188" s="31"/>
      <c r="M188" s="31"/>
      <c r="N188" s="31"/>
      <c r="O188" s="31"/>
      <c r="P188" s="31"/>
      <c r="Q188" s="31"/>
      <c r="R188" s="31"/>
      <c r="S188" s="31"/>
      <c r="T188" s="31"/>
      <c r="U188" s="31"/>
      <c r="V188" s="31"/>
      <c r="W188" s="31"/>
      <c r="X188" s="31"/>
      <c r="Y188" s="31"/>
      <c r="Z188" s="31"/>
      <c r="AA188" s="31"/>
      <c r="AB188" s="31"/>
      <c r="AC188" s="31"/>
      <c r="AD188" s="31">
        <v>1</v>
      </c>
      <c r="AE188" s="31"/>
      <c r="AF188" s="31"/>
      <c r="AG188" s="31"/>
      <c r="AH188" s="31">
        <f t="shared" si="7"/>
        <v>1</v>
      </c>
      <c r="AI188" s="62">
        <v>45231</v>
      </c>
      <c r="AJ188" s="62">
        <v>45260</v>
      </c>
      <c r="AK188" s="44" t="s">
        <v>454</v>
      </c>
      <c r="AL188" s="43" t="s">
        <v>429</v>
      </c>
      <c r="AM188" s="43" t="s">
        <v>612</v>
      </c>
      <c r="AN188" s="44" t="s">
        <v>711</v>
      </c>
      <c r="AO188" s="43" t="s">
        <v>430</v>
      </c>
    </row>
    <row r="189" spans="1:42" s="1" customFormat="1" ht="60" hidden="1" x14ac:dyDescent="0.3">
      <c r="A189" s="43" t="s">
        <v>40</v>
      </c>
      <c r="B189" s="60" t="s">
        <v>203</v>
      </c>
      <c r="C189" s="60">
        <v>424</v>
      </c>
      <c r="D189" s="61" t="s">
        <v>70</v>
      </c>
      <c r="E189" s="61" t="s">
        <v>70</v>
      </c>
      <c r="F189" s="43" t="s">
        <v>446</v>
      </c>
      <c r="G189" s="44" t="s">
        <v>455</v>
      </c>
      <c r="H189" s="89">
        <v>0.1</v>
      </c>
      <c r="I189" s="202"/>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7"/>
        <v>1</v>
      </c>
      <c r="AI189" s="62">
        <v>45231</v>
      </c>
      <c r="AJ189" s="62">
        <v>45260</v>
      </c>
      <c r="AK189" s="44" t="s">
        <v>454</v>
      </c>
      <c r="AL189" s="43" t="s">
        <v>429</v>
      </c>
      <c r="AM189" s="43" t="s">
        <v>612</v>
      </c>
      <c r="AN189" s="44" t="s">
        <v>711</v>
      </c>
      <c r="AO189" s="43" t="s">
        <v>430</v>
      </c>
    </row>
    <row r="190" spans="1:42" s="1" customFormat="1" ht="108.75" hidden="1" customHeight="1" x14ac:dyDescent="0.3">
      <c r="A190" s="43" t="s">
        <v>40</v>
      </c>
      <c r="B190" s="60" t="s">
        <v>203</v>
      </c>
      <c r="C190" s="60">
        <v>424</v>
      </c>
      <c r="D190" s="61" t="s">
        <v>70</v>
      </c>
      <c r="E190" s="61" t="s">
        <v>70</v>
      </c>
      <c r="F190" s="43" t="s">
        <v>446</v>
      </c>
      <c r="G190" s="44" t="s">
        <v>456</v>
      </c>
      <c r="H190" s="89">
        <v>0.1</v>
      </c>
      <c r="I190" s="202"/>
      <c r="J190" s="31"/>
      <c r="K190" s="31"/>
      <c r="L190" s="31">
        <v>0.15</v>
      </c>
      <c r="M190" s="31"/>
      <c r="N190" s="31">
        <v>0.25</v>
      </c>
      <c r="O190" s="31"/>
      <c r="P190" s="31"/>
      <c r="Q190" s="31"/>
      <c r="R190" s="31">
        <v>0.15</v>
      </c>
      <c r="S190" s="31"/>
      <c r="T190" s="31">
        <v>0.2</v>
      </c>
      <c r="U190" s="31"/>
      <c r="V190" s="31">
        <v>0.25</v>
      </c>
      <c r="W190" s="31"/>
      <c r="X190" s="31"/>
      <c r="Y190" s="31"/>
      <c r="Z190" s="31"/>
      <c r="AA190" s="31"/>
      <c r="AB190" s="31"/>
      <c r="AC190" s="31"/>
      <c r="AD190" s="31"/>
      <c r="AE190" s="31"/>
      <c r="AF190" s="31"/>
      <c r="AG190" s="31"/>
      <c r="AH190" s="31">
        <f t="shared" si="7"/>
        <v>1</v>
      </c>
      <c r="AI190" s="62">
        <v>44958</v>
      </c>
      <c r="AJ190" s="62">
        <v>45138</v>
      </c>
      <c r="AK190" s="44" t="s">
        <v>457</v>
      </c>
      <c r="AL190" s="43" t="s">
        <v>429</v>
      </c>
      <c r="AM190" s="43" t="s">
        <v>612</v>
      </c>
      <c r="AN190" s="44" t="s">
        <v>711</v>
      </c>
      <c r="AO190" s="43" t="s">
        <v>430</v>
      </c>
    </row>
    <row r="191" spans="1:42" s="175" customFormat="1" ht="114.75" customHeight="1" x14ac:dyDescent="0.3">
      <c r="A191" s="158" t="s">
        <v>40</v>
      </c>
      <c r="B191" s="159" t="s">
        <v>203</v>
      </c>
      <c r="C191" s="159">
        <v>424</v>
      </c>
      <c r="D191" s="173" t="s">
        <v>70</v>
      </c>
      <c r="E191" s="61" t="s">
        <v>70</v>
      </c>
      <c r="F191" s="158" t="s">
        <v>446</v>
      </c>
      <c r="G191" s="158" t="s">
        <v>801</v>
      </c>
      <c r="H191" s="174">
        <v>0.1</v>
      </c>
      <c r="I191" s="202"/>
      <c r="J191" s="161"/>
      <c r="K191" s="161"/>
      <c r="L191" s="161"/>
      <c r="M191" s="161"/>
      <c r="N191" s="161">
        <v>0.1</v>
      </c>
      <c r="O191" s="161"/>
      <c r="P191" s="161">
        <v>0.1</v>
      </c>
      <c r="Q191" s="161"/>
      <c r="R191" s="161">
        <v>0.1</v>
      </c>
      <c r="S191" s="161"/>
      <c r="T191" s="161">
        <v>0.1</v>
      </c>
      <c r="U191" s="161"/>
      <c r="V191" s="161">
        <v>0.1</v>
      </c>
      <c r="W191" s="161"/>
      <c r="X191" s="161">
        <v>0.1</v>
      </c>
      <c r="Y191" s="161"/>
      <c r="Z191" s="161">
        <v>0.1</v>
      </c>
      <c r="AA191" s="161"/>
      <c r="AB191" s="161">
        <v>0.1</v>
      </c>
      <c r="AC191" s="161"/>
      <c r="AD191" s="161">
        <v>0.1</v>
      </c>
      <c r="AE191" s="161"/>
      <c r="AF191" s="161">
        <v>0.1</v>
      </c>
      <c r="AG191" s="161"/>
      <c r="AH191" s="161">
        <f t="shared" si="7"/>
        <v>0.99999999999999989</v>
      </c>
      <c r="AI191" s="168">
        <v>44986</v>
      </c>
      <c r="AJ191" s="168">
        <v>45275</v>
      </c>
      <c r="AK191" s="160" t="s">
        <v>458</v>
      </c>
      <c r="AL191" s="158" t="s">
        <v>429</v>
      </c>
      <c r="AM191" s="158" t="s">
        <v>612</v>
      </c>
      <c r="AN191" s="160" t="s">
        <v>711</v>
      </c>
      <c r="AO191" s="158" t="s">
        <v>430</v>
      </c>
    </row>
    <row r="192" spans="1:42" s="186" customFormat="1" ht="183" customHeight="1" x14ac:dyDescent="0.3">
      <c r="A192" s="106" t="s">
        <v>40</v>
      </c>
      <c r="B192" s="107" t="s">
        <v>203</v>
      </c>
      <c r="C192" s="107">
        <v>424</v>
      </c>
      <c r="D192" s="153" t="s">
        <v>70</v>
      </c>
      <c r="E192" s="153" t="s">
        <v>70</v>
      </c>
      <c r="F192" s="106" t="s">
        <v>446</v>
      </c>
      <c r="G192" s="125" t="s">
        <v>831</v>
      </c>
      <c r="H192" s="154">
        <v>0.1</v>
      </c>
      <c r="I192" s="202"/>
      <c r="J192" s="109"/>
      <c r="K192" s="109"/>
      <c r="L192" s="109"/>
      <c r="M192" s="109"/>
      <c r="N192" s="109">
        <v>0.1</v>
      </c>
      <c r="O192" s="109"/>
      <c r="P192" s="109">
        <v>0.1</v>
      </c>
      <c r="Q192" s="109"/>
      <c r="R192" s="109">
        <v>0.1</v>
      </c>
      <c r="S192" s="109"/>
      <c r="T192" s="109">
        <v>0.1</v>
      </c>
      <c r="U192" s="109"/>
      <c r="V192" s="109">
        <v>0.1</v>
      </c>
      <c r="W192" s="109"/>
      <c r="X192" s="109">
        <v>0.1</v>
      </c>
      <c r="Y192" s="109"/>
      <c r="Z192" s="109">
        <v>0.1</v>
      </c>
      <c r="AA192" s="109"/>
      <c r="AB192" s="109">
        <v>0.1</v>
      </c>
      <c r="AC192" s="109"/>
      <c r="AD192" s="109">
        <v>0.1</v>
      </c>
      <c r="AE192" s="109"/>
      <c r="AF192" s="109">
        <v>0.1</v>
      </c>
      <c r="AG192" s="109"/>
      <c r="AH192" s="109">
        <f t="shared" ref="AH192" si="12">+J192+L192+N192+P192+R192+T192+V192+X192+Z192+AB192+AD192+AF192</f>
        <v>0.99999999999999989</v>
      </c>
      <c r="AI192" s="124">
        <v>44986</v>
      </c>
      <c r="AJ192" s="124">
        <v>45275</v>
      </c>
      <c r="AK192" s="108" t="s">
        <v>458</v>
      </c>
      <c r="AL192" s="106" t="s">
        <v>429</v>
      </c>
      <c r="AM192" s="106" t="s">
        <v>612</v>
      </c>
      <c r="AN192" s="108" t="s">
        <v>711</v>
      </c>
      <c r="AO192" s="106" t="s">
        <v>430</v>
      </c>
      <c r="AP192" s="131" t="s">
        <v>830</v>
      </c>
    </row>
    <row r="193" spans="1:41" s="1" customFormat="1" ht="60" hidden="1" x14ac:dyDescent="0.3">
      <c r="A193" s="43" t="s">
        <v>40</v>
      </c>
      <c r="B193" s="60" t="s">
        <v>203</v>
      </c>
      <c r="C193" s="60">
        <v>424</v>
      </c>
      <c r="D193" s="61" t="s">
        <v>70</v>
      </c>
      <c r="E193" s="61" t="s">
        <v>70</v>
      </c>
      <c r="F193" s="43" t="s">
        <v>446</v>
      </c>
      <c r="G193" s="43" t="s">
        <v>459</v>
      </c>
      <c r="H193" s="89">
        <v>0.3</v>
      </c>
      <c r="I193" s="203"/>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7"/>
        <v>0.99999999999999989</v>
      </c>
      <c r="AI193" s="62">
        <v>44986</v>
      </c>
      <c r="AJ193" s="62">
        <v>45272</v>
      </c>
      <c r="AK193" s="44" t="s">
        <v>460</v>
      </c>
      <c r="AL193" s="43" t="s">
        <v>429</v>
      </c>
      <c r="AM193" s="43" t="s">
        <v>612</v>
      </c>
      <c r="AN193" s="44" t="s">
        <v>711</v>
      </c>
      <c r="AO193" s="43" t="s">
        <v>430</v>
      </c>
    </row>
    <row r="194" spans="1:41" s="1" customFormat="1" ht="60" hidden="1" x14ac:dyDescent="0.3">
      <c r="A194" s="43" t="s">
        <v>40</v>
      </c>
      <c r="B194" s="60" t="s">
        <v>203</v>
      </c>
      <c r="C194" s="60">
        <v>424</v>
      </c>
      <c r="D194" s="60" t="s">
        <v>70</v>
      </c>
      <c r="E194" s="60" t="s">
        <v>70</v>
      </c>
      <c r="F194" s="43" t="s">
        <v>446</v>
      </c>
      <c r="G194" s="43" t="s">
        <v>628</v>
      </c>
      <c r="H194" s="89">
        <v>1</v>
      </c>
      <c r="I194" s="63">
        <f>+H194</f>
        <v>1</v>
      </c>
      <c r="J194" s="60"/>
      <c r="K194" s="60"/>
      <c r="L194" s="60"/>
      <c r="M194" s="60"/>
      <c r="N194" s="60"/>
      <c r="O194" s="60"/>
      <c r="P194" s="63">
        <v>0.25</v>
      </c>
      <c r="Q194" s="60"/>
      <c r="R194" s="60"/>
      <c r="S194" s="60"/>
      <c r="T194" s="60"/>
      <c r="U194" s="60"/>
      <c r="V194" s="63">
        <v>0.25</v>
      </c>
      <c r="W194" s="60"/>
      <c r="X194" s="60"/>
      <c r="Y194" s="60"/>
      <c r="Z194" s="60"/>
      <c r="AA194" s="60"/>
      <c r="AB194" s="63">
        <v>0.25</v>
      </c>
      <c r="AC194" s="60"/>
      <c r="AD194" s="60"/>
      <c r="AE194" s="60"/>
      <c r="AF194" s="63">
        <v>0.25</v>
      </c>
      <c r="AG194" s="60"/>
      <c r="AH194" s="31">
        <f>+J194+L194+N194+P194+R194+T194+V194+X194+Z194+AB194+AD194+AF194</f>
        <v>1</v>
      </c>
      <c r="AI194" s="64">
        <v>45017</v>
      </c>
      <c r="AJ194" s="64">
        <v>45291</v>
      </c>
      <c r="AK194" s="43" t="s">
        <v>629</v>
      </c>
      <c r="AL194" s="43" t="s">
        <v>429</v>
      </c>
      <c r="AM194" s="43" t="s">
        <v>612</v>
      </c>
      <c r="AN194" s="44" t="s">
        <v>711</v>
      </c>
      <c r="AO194" s="43" t="s">
        <v>430</v>
      </c>
    </row>
    <row r="195" spans="1:41" s="36" customFormat="1" ht="134.25" hidden="1" customHeight="1" x14ac:dyDescent="0.3">
      <c r="A195" s="43" t="s">
        <v>40</v>
      </c>
      <c r="B195" s="60" t="s">
        <v>203</v>
      </c>
      <c r="C195" s="60">
        <v>424</v>
      </c>
      <c r="D195" s="205">
        <v>130</v>
      </c>
      <c r="E195" s="234">
        <v>3691930000</v>
      </c>
      <c r="F195" s="43" t="s">
        <v>662</v>
      </c>
      <c r="G195" s="44" t="s">
        <v>461</v>
      </c>
      <c r="H195" s="31">
        <v>0.1</v>
      </c>
      <c r="I195" s="219">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row>
    <row r="196" spans="1:41" s="36" customFormat="1" ht="121.5" hidden="1" customHeight="1" x14ac:dyDescent="0.3">
      <c r="A196" s="43" t="s">
        <v>40</v>
      </c>
      <c r="B196" s="60" t="s">
        <v>203</v>
      </c>
      <c r="C196" s="60">
        <v>424</v>
      </c>
      <c r="D196" s="206"/>
      <c r="E196" s="235"/>
      <c r="F196" s="43" t="s">
        <v>662</v>
      </c>
      <c r="G196" s="44" t="s">
        <v>466</v>
      </c>
      <c r="H196" s="31">
        <v>0.2</v>
      </c>
      <c r="I196" s="220"/>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3">SUM(J196+L196+N196+P196+R196+T196+V196+X196+Z196+AB196+AD196+AF196)</f>
        <v>1</v>
      </c>
      <c r="AI196" s="64">
        <v>45017</v>
      </c>
      <c r="AJ196" s="64">
        <v>45107</v>
      </c>
      <c r="AK196" s="44" t="s">
        <v>467</v>
      </c>
      <c r="AL196" s="43" t="s">
        <v>463</v>
      </c>
      <c r="AM196" s="44" t="s">
        <v>464</v>
      </c>
      <c r="AN196" s="25" t="s">
        <v>465</v>
      </c>
      <c r="AO196" s="25" t="s">
        <v>785</v>
      </c>
    </row>
    <row r="197" spans="1:41" s="36" customFormat="1" ht="126" hidden="1" customHeight="1" x14ac:dyDescent="0.3">
      <c r="A197" s="43" t="s">
        <v>40</v>
      </c>
      <c r="B197" s="60" t="s">
        <v>203</v>
      </c>
      <c r="C197" s="60">
        <v>424</v>
      </c>
      <c r="D197" s="206"/>
      <c r="E197" s="235"/>
      <c r="F197" s="43" t="s">
        <v>662</v>
      </c>
      <c r="G197" s="44" t="s">
        <v>468</v>
      </c>
      <c r="H197" s="31">
        <v>0.2</v>
      </c>
      <c r="I197" s="220"/>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3"/>
        <v>1</v>
      </c>
      <c r="AI197" s="64">
        <v>45078</v>
      </c>
      <c r="AJ197" s="64">
        <v>45138</v>
      </c>
      <c r="AK197" s="44" t="s">
        <v>469</v>
      </c>
      <c r="AL197" s="43" t="s">
        <v>463</v>
      </c>
      <c r="AM197" s="44" t="s">
        <v>464</v>
      </c>
      <c r="AN197" s="25" t="s">
        <v>465</v>
      </c>
      <c r="AO197" s="25" t="s">
        <v>785</v>
      </c>
    </row>
    <row r="198" spans="1:41" s="36" customFormat="1" ht="120.75" hidden="1" customHeight="1" x14ac:dyDescent="0.3">
      <c r="A198" s="43" t="s">
        <v>40</v>
      </c>
      <c r="B198" s="60" t="s">
        <v>203</v>
      </c>
      <c r="C198" s="60">
        <v>424</v>
      </c>
      <c r="D198" s="206"/>
      <c r="E198" s="235"/>
      <c r="F198" s="43" t="s">
        <v>662</v>
      </c>
      <c r="G198" s="44" t="s">
        <v>470</v>
      </c>
      <c r="H198" s="31">
        <v>0.25</v>
      </c>
      <c r="I198" s="220"/>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3"/>
        <v>1</v>
      </c>
      <c r="AI198" s="64">
        <v>45078</v>
      </c>
      <c r="AJ198" s="64">
        <v>45199</v>
      </c>
      <c r="AK198" s="44" t="s">
        <v>471</v>
      </c>
      <c r="AL198" s="43" t="s">
        <v>463</v>
      </c>
      <c r="AM198" s="44" t="s">
        <v>464</v>
      </c>
      <c r="AN198" s="25" t="s">
        <v>465</v>
      </c>
      <c r="AO198" s="25" t="s">
        <v>785</v>
      </c>
    </row>
    <row r="199" spans="1:41" s="36" customFormat="1" ht="119.25" hidden="1" customHeight="1" x14ac:dyDescent="0.3">
      <c r="A199" s="43" t="s">
        <v>40</v>
      </c>
      <c r="B199" s="60" t="s">
        <v>203</v>
      </c>
      <c r="C199" s="60">
        <v>424</v>
      </c>
      <c r="D199" s="206"/>
      <c r="E199" s="235"/>
      <c r="F199" s="43" t="s">
        <v>662</v>
      </c>
      <c r="G199" s="44" t="s">
        <v>472</v>
      </c>
      <c r="H199" s="31">
        <v>0.2</v>
      </c>
      <c r="I199" s="220"/>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3"/>
        <v>1</v>
      </c>
      <c r="AI199" s="64">
        <v>45139</v>
      </c>
      <c r="AJ199" s="64">
        <v>45260</v>
      </c>
      <c r="AK199" s="44" t="s">
        <v>473</v>
      </c>
      <c r="AL199" s="43" t="s">
        <v>463</v>
      </c>
      <c r="AM199" s="44" t="s">
        <v>464</v>
      </c>
      <c r="AN199" s="25" t="s">
        <v>465</v>
      </c>
      <c r="AO199" s="25" t="s">
        <v>785</v>
      </c>
    </row>
    <row r="200" spans="1:41" s="36" customFormat="1" ht="134.25" hidden="1" customHeight="1" x14ac:dyDescent="0.3">
      <c r="A200" s="43" t="s">
        <v>40</v>
      </c>
      <c r="B200" s="60" t="s">
        <v>203</v>
      </c>
      <c r="C200" s="60">
        <v>424</v>
      </c>
      <c r="D200" s="207"/>
      <c r="E200" s="235"/>
      <c r="F200" s="43" t="s">
        <v>662</v>
      </c>
      <c r="G200" s="44" t="s">
        <v>474</v>
      </c>
      <c r="H200" s="31">
        <v>0.05</v>
      </c>
      <c r="I200" s="221"/>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row>
    <row r="201" spans="1:41" s="36" customFormat="1" ht="105" hidden="1" x14ac:dyDescent="0.3">
      <c r="A201" s="43" t="s">
        <v>40</v>
      </c>
      <c r="B201" s="60" t="s">
        <v>203</v>
      </c>
      <c r="C201" s="60">
        <v>424</v>
      </c>
      <c r="D201" s="205">
        <v>183</v>
      </c>
      <c r="E201" s="235"/>
      <c r="F201" s="43" t="s">
        <v>662</v>
      </c>
      <c r="G201" s="44" t="s">
        <v>476</v>
      </c>
      <c r="H201" s="31">
        <v>0.2</v>
      </c>
      <c r="I201" s="219">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row>
    <row r="202" spans="1:41" s="36" customFormat="1" ht="90.6" hidden="1" x14ac:dyDescent="0.3">
      <c r="A202" s="43" t="s">
        <v>40</v>
      </c>
      <c r="B202" s="60" t="s">
        <v>203</v>
      </c>
      <c r="C202" s="60">
        <v>424</v>
      </c>
      <c r="D202" s="206"/>
      <c r="E202" s="235"/>
      <c r="F202" s="43" t="s">
        <v>662</v>
      </c>
      <c r="G202" s="44" t="s">
        <v>477</v>
      </c>
      <c r="H202" s="31">
        <v>0.05</v>
      </c>
      <c r="I202" s="206"/>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row>
    <row r="203" spans="1:41" s="36" customFormat="1" ht="90.6" hidden="1" x14ac:dyDescent="0.3">
      <c r="A203" s="43" t="s">
        <v>40</v>
      </c>
      <c r="B203" s="60" t="s">
        <v>203</v>
      </c>
      <c r="C203" s="60">
        <v>424</v>
      </c>
      <c r="D203" s="206"/>
      <c r="E203" s="235"/>
      <c r="F203" s="43" t="s">
        <v>662</v>
      </c>
      <c r="G203" s="44" t="s">
        <v>478</v>
      </c>
      <c r="H203" s="31">
        <v>0.25</v>
      </c>
      <c r="I203" s="206"/>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3"/>
        <v>1</v>
      </c>
      <c r="AI203" s="64">
        <v>45078</v>
      </c>
      <c r="AJ203" s="64">
        <v>45138</v>
      </c>
      <c r="AK203" s="44" t="s">
        <v>469</v>
      </c>
      <c r="AL203" s="43" t="s">
        <v>463</v>
      </c>
      <c r="AM203" s="44" t="s">
        <v>464</v>
      </c>
      <c r="AN203" s="25" t="s">
        <v>465</v>
      </c>
      <c r="AO203" s="25" t="s">
        <v>785</v>
      </c>
    </row>
    <row r="204" spans="1:41" s="36" customFormat="1" ht="150" hidden="1" x14ac:dyDescent="0.3">
      <c r="A204" s="43" t="s">
        <v>40</v>
      </c>
      <c r="B204" s="60" t="s">
        <v>203</v>
      </c>
      <c r="C204" s="60">
        <v>424</v>
      </c>
      <c r="D204" s="206"/>
      <c r="E204" s="235"/>
      <c r="F204" s="43" t="s">
        <v>662</v>
      </c>
      <c r="G204" s="44" t="s">
        <v>479</v>
      </c>
      <c r="H204" s="31">
        <v>0.25</v>
      </c>
      <c r="I204" s="206"/>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row>
    <row r="205" spans="1:41" s="36" customFormat="1" ht="90.6" hidden="1" x14ac:dyDescent="0.3">
      <c r="A205" s="43" t="s">
        <v>40</v>
      </c>
      <c r="B205" s="60" t="s">
        <v>203</v>
      </c>
      <c r="C205" s="60">
        <v>424</v>
      </c>
      <c r="D205" s="206"/>
      <c r="E205" s="235"/>
      <c r="F205" s="43" t="s">
        <v>662</v>
      </c>
      <c r="G205" s="44" t="s">
        <v>481</v>
      </c>
      <c r="H205" s="31">
        <v>0.2</v>
      </c>
      <c r="I205" s="206"/>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row>
    <row r="206" spans="1:41" s="36" customFormat="1" ht="90.6" hidden="1" x14ac:dyDescent="0.3">
      <c r="A206" s="43" t="s">
        <v>40</v>
      </c>
      <c r="B206" s="60" t="s">
        <v>203</v>
      </c>
      <c r="C206" s="60">
        <v>424</v>
      </c>
      <c r="D206" s="207"/>
      <c r="E206" s="236"/>
      <c r="F206" s="84" t="s">
        <v>662</v>
      </c>
      <c r="G206" s="46" t="s">
        <v>482</v>
      </c>
      <c r="H206" s="37">
        <v>0.05</v>
      </c>
      <c r="I206" s="206"/>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row>
    <row r="207" spans="1:41" s="36" customFormat="1" ht="98.25" hidden="1" customHeight="1" x14ac:dyDescent="0.3">
      <c r="A207" s="43" t="s">
        <v>40</v>
      </c>
      <c r="B207" s="60" t="s">
        <v>203</v>
      </c>
      <c r="C207" s="60">
        <v>420</v>
      </c>
      <c r="D207" s="60" t="s">
        <v>70</v>
      </c>
      <c r="E207" s="60" t="s">
        <v>70</v>
      </c>
      <c r="F207" s="43" t="s">
        <v>483</v>
      </c>
      <c r="G207" s="44" t="s">
        <v>484</v>
      </c>
      <c r="H207" s="31">
        <v>0.2</v>
      </c>
      <c r="I207" s="219">
        <v>1</v>
      </c>
      <c r="J207" s="63"/>
      <c r="K207" s="63"/>
      <c r="L207" s="63"/>
      <c r="M207" s="63"/>
      <c r="N207" s="63"/>
      <c r="O207" s="63"/>
      <c r="P207" s="63">
        <v>0.15</v>
      </c>
      <c r="Q207" s="63"/>
      <c r="R207" s="63">
        <v>0.25</v>
      </c>
      <c r="S207" s="63"/>
      <c r="T207" s="63">
        <v>0.3</v>
      </c>
      <c r="U207" s="63"/>
      <c r="V207" s="63">
        <v>0.3</v>
      </c>
      <c r="W207" s="63"/>
      <c r="X207" s="56"/>
      <c r="Y207" s="63"/>
      <c r="Z207" s="56"/>
      <c r="AA207" s="63"/>
      <c r="AB207" s="63"/>
      <c r="AC207" s="63"/>
      <c r="AD207" s="63"/>
      <c r="AE207" s="63"/>
      <c r="AF207" s="63"/>
      <c r="AG207" s="63"/>
      <c r="AH207" s="85">
        <f>SUM(J207+L207+N207+P207+R207+T207+AD207+AB207+AF207+V207)</f>
        <v>1</v>
      </c>
      <c r="AI207" s="64">
        <v>45017</v>
      </c>
      <c r="AJ207" s="64">
        <v>45137</v>
      </c>
      <c r="AK207" s="44" t="s">
        <v>485</v>
      </c>
      <c r="AL207" s="84" t="s">
        <v>463</v>
      </c>
      <c r="AM207" s="46" t="s">
        <v>464</v>
      </c>
      <c r="AN207" s="25" t="s">
        <v>465</v>
      </c>
      <c r="AO207" s="25" t="s">
        <v>785</v>
      </c>
    </row>
    <row r="208" spans="1:41" s="35" customFormat="1" ht="85.5" hidden="1" customHeight="1" x14ac:dyDescent="0.3">
      <c r="A208" s="43" t="s">
        <v>40</v>
      </c>
      <c r="B208" s="60" t="s">
        <v>203</v>
      </c>
      <c r="C208" s="60">
        <v>420</v>
      </c>
      <c r="D208" s="60" t="s">
        <v>70</v>
      </c>
      <c r="E208" s="60" t="s">
        <v>70</v>
      </c>
      <c r="F208" s="43" t="s">
        <v>483</v>
      </c>
      <c r="G208" s="44" t="s">
        <v>486</v>
      </c>
      <c r="H208" s="31">
        <v>0.15</v>
      </c>
      <c r="I208" s="220"/>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row>
    <row r="209" spans="1:41" s="35" customFormat="1" ht="85.5" hidden="1" customHeight="1" x14ac:dyDescent="0.3">
      <c r="A209" s="43" t="s">
        <v>40</v>
      </c>
      <c r="B209" s="60" t="s">
        <v>203</v>
      </c>
      <c r="C209" s="60">
        <v>420</v>
      </c>
      <c r="D209" s="60" t="s">
        <v>70</v>
      </c>
      <c r="E209" s="60" t="s">
        <v>70</v>
      </c>
      <c r="F209" s="43" t="s">
        <v>483</v>
      </c>
      <c r="G209" s="44" t="s">
        <v>487</v>
      </c>
      <c r="H209" s="31">
        <v>0.1</v>
      </c>
      <c r="I209" s="220"/>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row>
    <row r="210" spans="1:41" s="35" customFormat="1" ht="85.5" hidden="1" customHeight="1" x14ac:dyDescent="0.3">
      <c r="A210" s="43" t="s">
        <v>40</v>
      </c>
      <c r="B210" s="60" t="s">
        <v>203</v>
      </c>
      <c r="C210" s="60">
        <v>420</v>
      </c>
      <c r="D210" s="60" t="s">
        <v>70</v>
      </c>
      <c r="E210" s="60" t="s">
        <v>70</v>
      </c>
      <c r="F210" s="43" t="s">
        <v>483</v>
      </c>
      <c r="G210" s="44" t="s">
        <v>488</v>
      </c>
      <c r="H210" s="31">
        <v>0.1</v>
      </c>
      <c r="I210" s="220"/>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row>
    <row r="211" spans="1:41" s="35" customFormat="1" ht="165" hidden="1" x14ac:dyDescent="0.3">
      <c r="A211" s="43" t="s">
        <v>40</v>
      </c>
      <c r="B211" s="60" t="s">
        <v>203</v>
      </c>
      <c r="C211" s="60">
        <v>420</v>
      </c>
      <c r="D211" s="60" t="s">
        <v>70</v>
      </c>
      <c r="E211" s="60" t="s">
        <v>70</v>
      </c>
      <c r="F211" s="43" t="s">
        <v>483</v>
      </c>
      <c r="G211" s="43" t="s">
        <v>490</v>
      </c>
      <c r="H211" s="63">
        <v>0.05</v>
      </c>
      <c r="I211" s="220"/>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4">SUM(J211+L211+N211+P211+R211+T211+AD211+AB211+AF211+V211+X211+Z211)</f>
        <v>1</v>
      </c>
      <c r="AI211" s="64">
        <v>45017</v>
      </c>
      <c r="AJ211" s="64">
        <v>45291</v>
      </c>
      <c r="AK211" s="43" t="s">
        <v>491</v>
      </c>
      <c r="AL211" s="43" t="s">
        <v>463</v>
      </c>
      <c r="AM211" s="44" t="s">
        <v>464</v>
      </c>
      <c r="AN211" s="25" t="s">
        <v>465</v>
      </c>
      <c r="AO211" s="25" t="s">
        <v>785</v>
      </c>
    </row>
    <row r="212" spans="1:41" s="35" customFormat="1" ht="60" hidden="1" x14ac:dyDescent="0.3">
      <c r="A212" s="43" t="s">
        <v>40</v>
      </c>
      <c r="B212" s="60" t="s">
        <v>203</v>
      </c>
      <c r="C212" s="60">
        <v>420</v>
      </c>
      <c r="D212" s="60" t="s">
        <v>70</v>
      </c>
      <c r="E212" s="60" t="s">
        <v>70</v>
      </c>
      <c r="F212" s="43" t="s">
        <v>483</v>
      </c>
      <c r="G212" s="43" t="s">
        <v>492</v>
      </c>
      <c r="H212" s="63">
        <v>0.15</v>
      </c>
      <c r="I212" s="220"/>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4"/>
        <v>1</v>
      </c>
      <c r="AI212" s="64">
        <v>45139</v>
      </c>
      <c r="AJ212" s="64">
        <v>45260</v>
      </c>
      <c r="AK212" s="43" t="s">
        <v>493</v>
      </c>
      <c r="AL212" s="43" t="s">
        <v>463</v>
      </c>
      <c r="AM212" s="44" t="s">
        <v>464</v>
      </c>
      <c r="AN212" s="25" t="s">
        <v>465</v>
      </c>
      <c r="AO212" s="25" t="s">
        <v>785</v>
      </c>
    </row>
    <row r="213" spans="1:41" s="35" customFormat="1" ht="150" hidden="1" x14ac:dyDescent="0.3">
      <c r="A213" s="43" t="s">
        <v>40</v>
      </c>
      <c r="B213" s="60" t="s">
        <v>203</v>
      </c>
      <c r="C213" s="60">
        <v>420</v>
      </c>
      <c r="D213" s="60" t="s">
        <v>70</v>
      </c>
      <c r="E213" s="60" t="s">
        <v>70</v>
      </c>
      <c r="F213" s="84" t="s">
        <v>483</v>
      </c>
      <c r="G213" s="84" t="s">
        <v>494</v>
      </c>
      <c r="H213" s="85">
        <v>0.25</v>
      </c>
      <c r="I213" s="220"/>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4"/>
        <v>1</v>
      </c>
      <c r="AI213" s="64">
        <v>44986</v>
      </c>
      <c r="AJ213" s="64">
        <v>45260</v>
      </c>
      <c r="AK213" s="43" t="s">
        <v>495</v>
      </c>
      <c r="AL213" s="43" t="s">
        <v>463</v>
      </c>
      <c r="AM213" s="44" t="s">
        <v>464</v>
      </c>
      <c r="AN213" s="25" t="s">
        <v>465</v>
      </c>
      <c r="AO213" s="25" t="s">
        <v>785</v>
      </c>
    </row>
    <row r="214" spans="1:41" s="1" customFormat="1" ht="105" hidden="1" x14ac:dyDescent="0.3">
      <c r="A214" s="43" t="s">
        <v>40</v>
      </c>
      <c r="B214" s="60" t="s">
        <v>203</v>
      </c>
      <c r="C214" s="60">
        <v>424</v>
      </c>
      <c r="D214" s="60" t="s">
        <v>70</v>
      </c>
      <c r="E214" s="60" t="s">
        <v>70</v>
      </c>
      <c r="F214" s="43" t="s">
        <v>483</v>
      </c>
      <c r="G214" s="46" t="s">
        <v>627</v>
      </c>
      <c r="H214" s="85">
        <v>0.5</v>
      </c>
      <c r="I214" s="219">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row>
    <row r="215" spans="1:41" s="1" customFormat="1" ht="60" hidden="1" x14ac:dyDescent="0.3">
      <c r="A215" s="43" t="s">
        <v>40</v>
      </c>
      <c r="B215" s="60" t="s">
        <v>203</v>
      </c>
      <c r="C215" s="60">
        <v>424</v>
      </c>
      <c r="D215" s="60" t="s">
        <v>70</v>
      </c>
      <c r="E215" s="60" t="s">
        <v>70</v>
      </c>
      <c r="F215" s="43" t="s">
        <v>483</v>
      </c>
      <c r="G215" s="43" t="s">
        <v>631</v>
      </c>
      <c r="H215" s="85">
        <v>0.5</v>
      </c>
      <c r="I215" s="221"/>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row>
    <row r="216" spans="1:41" s="35" customFormat="1" ht="90.6" hidden="1" x14ac:dyDescent="0.3">
      <c r="A216" s="43" t="s">
        <v>40</v>
      </c>
      <c r="B216" s="60" t="s">
        <v>203</v>
      </c>
      <c r="C216" s="60">
        <v>420</v>
      </c>
      <c r="D216" s="219">
        <v>0.3</v>
      </c>
      <c r="E216" s="210">
        <v>227872000</v>
      </c>
      <c r="F216" s="43" t="s">
        <v>663</v>
      </c>
      <c r="G216" s="43" t="s">
        <v>789</v>
      </c>
      <c r="H216" s="63">
        <v>0.2</v>
      </c>
      <c r="I216" s="208">
        <f>+H216+H217+H218+H219+H222</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5">SUM(J216+L216+N216+P216+R216+T216+AD216+AB216+AF216+V216+X216+Z216)</f>
        <v>0.99999999999999989</v>
      </c>
      <c r="AI216" s="162">
        <v>44986</v>
      </c>
      <c r="AJ216" s="162">
        <v>45230</v>
      </c>
      <c r="AK216" s="43" t="s">
        <v>497</v>
      </c>
      <c r="AL216" s="43" t="s">
        <v>463</v>
      </c>
      <c r="AM216" s="44" t="s">
        <v>464</v>
      </c>
      <c r="AN216" s="25" t="s">
        <v>465</v>
      </c>
      <c r="AO216" s="25" t="s">
        <v>785</v>
      </c>
    </row>
    <row r="217" spans="1:41" s="35" customFormat="1" ht="113.25" hidden="1" customHeight="1" x14ac:dyDescent="0.3">
      <c r="A217" s="43" t="s">
        <v>40</v>
      </c>
      <c r="B217" s="60" t="s">
        <v>203</v>
      </c>
      <c r="C217" s="60">
        <v>420</v>
      </c>
      <c r="D217" s="206"/>
      <c r="E217" s="211"/>
      <c r="F217" s="43" t="s">
        <v>663</v>
      </c>
      <c r="G217" s="43" t="s">
        <v>498</v>
      </c>
      <c r="H217" s="63">
        <v>0.2</v>
      </c>
      <c r="I217" s="209"/>
      <c r="J217" s="60"/>
      <c r="K217" s="60"/>
      <c r="L217" s="63"/>
      <c r="M217" s="60"/>
      <c r="N217" s="164">
        <v>0.1</v>
      </c>
      <c r="O217" s="159"/>
      <c r="P217" s="164">
        <v>0.15</v>
      </c>
      <c r="Q217" s="159"/>
      <c r="R217" s="164">
        <v>0.2</v>
      </c>
      <c r="S217" s="159"/>
      <c r="T217" s="164">
        <v>0.2</v>
      </c>
      <c r="U217" s="159"/>
      <c r="V217" s="164">
        <v>0.2</v>
      </c>
      <c r="W217" s="159"/>
      <c r="X217" s="164">
        <v>0.15</v>
      </c>
      <c r="Y217" s="159"/>
      <c r="Z217" s="159"/>
      <c r="AA217" s="159"/>
      <c r="AB217" s="159"/>
      <c r="AC217" s="159"/>
      <c r="AD217" s="159"/>
      <c r="AE217" s="159"/>
      <c r="AF217" s="159"/>
      <c r="AG217" s="159"/>
      <c r="AH217" s="177">
        <f>SUM(J217+L217+N217+P217+R217+T217+AD217+AB217+AF217+V217+X217+Z217)</f>
        <v>1</v>
      </c>
      <c r="AI217" s="162">
        <v>44986</v>
      </c>
      <c r="AJ217" s="162">
        <v>45169</v>
      </c>
      <c r="AK217" s="43" t="s">
        <v>499</v>
      </c>
      <c r="AL217" s="43" t="s">
        <v>463</v>
      </c>
      <c r="AM217" s="44" t="s">
        <v>464</v>
      </c>
      <c r="AN217" s="25" t="s">
        <v>465</v>
      </c>
      <c r="AO217" s="25" t="s">
        <v>785</v>
      </c>
    </row>
    <row r="218" spans="1:41" s="35" customFormat="1" ht="108" hidden="1" customHeight="1" x14ac:dyDescent="0.3">
      <c r="A218" s="43" t="s">
        <v>40</v>
      </c>
      <c r="B218" s="60" t="s">
        <v>203</v>
      </c>
      <c r="C218" s="60">
        <v>420</v>
      </c>
      <c r="D218" s="206"/>
      <c r="E218" s="211"/>
      <c r="F218" s="43" t="s">
        <v>663</v>
      </c>
      <c r="G218" s="43" t="s">
        <v>500</v>
      </c>
      <c r="H218" s="63">
        <v>0.2</v>
      </c>
      <c r="I218" s="209"/>
      <c r="J218" s="60"/>
      <c r="K218" s="60"/>
      <c r="L218" s="63"/>
      <c r="M218" s="60"/>
      <c r="N218" s="164">
        <v>0.2</v>
      </c>
      <c r="O218" s="159"/>
      <c r="P218" s="164">
        <v>0.2</v>
      </c>
      <c r="Q218" s="159"/>
      <c r="R218" s="164">
        <v>0.2</v>
      </c>
      <c r="S218" s="159"/>
      <c r="T218" s="164">
        <v>0.2</v>
      </c>
      <c r="U218" s="159"/>
      <c r="V218" s="164">
        <v>0.2</v>
      </c>
      <c r="W218" s="159"/>
      <c r="X218" s="159"/>
      <c r="Y218" s="159"/>
      <c r="Z218" s="159"/>
      <c r="AA218" s="159"/>
      <c r="AB218" s="159"/>
      <c r="AC218" s="159"/>
      <c r="AD218" s="159"/>
      <c r="AE218" s="159"/>
      <c r="AF218" s="159"/>
      <c r="AG218" s="159"/>
      <c r="AH218" s="177">
        <f t="shared" ref="AH218:AH222" si="16">SUM(J218+L218+N218+P218+R218+T218+AD218+AB218+AF218+V218+X218+Z218)</f>
        <v>1</v>
      </c>
      <c r="AI218" s="162">
        <v>44986</v>
      </c>
      <c r="AJ218" s="162">
        <v>45138</v>
      </c>
      <c r="AK218" s="43" t="s">
        <v>501</v>
      </c>
      <c r="AL218" s="43" t="s">
        <v>463</v>
      </c>
      <c r="AM218" s="44" t="s">
        <v>464</v>
      </c>
      <c r="AN218" s="25" t="s">
        <v>465</v>
      </c>
      <c r="AO218" s="25" t="s">
        <v>785</v>
      </c>
    </row>
    <row r="219" spans="1:41" s="35" customFormat="1" ht="99" hidden="1" customHeight="1" x14ac:dyDescent="0.3">
      <c r="A219" s="43" t="s">
        <v>40</v>
      </c>
      <c r="B219" s="60" t="s">
        <v>203</v>
      </c>
      <c r="C219" s="60">
        <v>420</v>
      </c>
      <c r="D219" s="206"/>
      <c r="E219" s="211"/>
      <c r="F219" s="43" t="s">
        <v>663</v>
      </c>
      <c r="G219" s="43" t="s">
        <v>502</v>
      </c>
      <c r="H219" s="83">
        <v>0.2</v>
      </c>
      <c r="I219" s="209"/>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25" t="s">
        <v>785</v>
      </c>
    </row>
    <row r="220" spans="1:41" s="35" customFormat="1" ht="96.75" hidden="1" customHeight="1" x14ac:dyDescent="0.3">
      <c r="A220" s="43" t="s">
        <v>40</v>
      </c>
      <c r="B220" s="60" t="s">
        <v>203</v>
      </c>
      <c r="C220" s="60">
        <v>420</v>
      </c>
      <c r="D220" s="206"/>
      <c r="E220" s="211"/>
      <c r="F220" s="43" t="s">
        <v>663</v>
      </c>
      <c r="G220" s="43" t="s">
        <v>504</v>
      </c>
      <c r="H220" s="254">
        <v>0.2</v>
      </c>
      <c r="I220" s="209"/>
      <c r="J220" s="60"/>
      <c r="K220" s="60"/>
      <c r="L220" s="63"/>
      <c r="M220" s="60"/>
      <c r="N220" s="63"/>
      <c r="O220" s="60"/>
      <c r="P220" s="164">
        <v>0.1</v>
      </c>
      <c r="Q220" s="159"/>
      <c r="R220" s="164">
        <v>0.1</v>
      </c>
      <c r="S220" s="159"/>
      <c r="T220" s="164">
        <v>0.1</v>
      </c>
      <c r="U220" s="159"/>
      <c r="V220" s="164">
        <v>0.4</v>
      </c>
      <c r="W220" s="159"/>
      <c r="X220" s="164">
        <v>0.3</v>
      </c>
      <c r="Y220" s="159"/>
      <c r="Z220" s="159"/>
      <c r="AA220" s="159"/>
      <c r="AB220" s="159"/>
      <c r="AC220" s="159"/>
      <c r="AD220" s="159"/>
      <c r="AE220" s="159"/>
      <c r="AF220" s="159"/>
      <c r="AG220" s="159"/>
      <c r="AH220" s="177">
        <f t="shared" si="16"/>
        <v>1</v>
      </c>
      <c r="AI220" s="162">
        <v>45017</v>
      </c>
      <c r="AJ220" s="162">
        <v>45169</v>
      </c>
      <c r="AK220" s="43" t="s">
        <v>505</v>
      </c>
      <c r="AL220" s="43" t="s">
        <v>463</v>
      </c>
      <c r="AM220" s="44" t="s">
        <v>464</v>
      </c>
      <c r="AN220" s="25" t="s">
        <v>465</v>
      </c>
      <c r="AO220" s="25" t="s">
        <v>785</v>
      </c>
    </row>
    <row r="221" spans="1:41" s="35" customFormat="1" ht="90.6" hidden="1" x14ac:dyDescent="0.3">
      <c r="A221" s="43" t="s">
        <v>40</v>
      </c>
      <c r="B221" s="60" t="s">
        <v>203</v>
      </c>
      <c r="C221" s="60">
        <v>420</v>
      </c>
      <c r="D221" s="206"/>
      <c r="E221" s="211"/>
      <c r="F221" s="43" t="s">
        <v>663</v>
      </c>
      <c r="G221" s="43" t="s">
        <v>506</v>
      </c>
      <c r="H221" s="255"/>
      <c r="I221" s="209"/>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6"/>
        <v>0.99990000000000001</v>
      </c>
      <c r="AI221" s="162">
        <v>44986</v>
      </c>
      <c r="AJ221" s="162">
        <v>45077</v>
      </c>
      <c r="AK221" s="43" t="s">
        <v>507</v>
      </c>
      <c r="AL221" s="43" t="s">
        <v>463</v>
      </c>
      <c r="AM221" s="44" t="s">
        <v>464</v>
      </c>
      <c r="AN221" s="25" t="s">
        <v>465</v>
      </c>
      <c r="AO221" s="25" t="s">
        <v>785</v>
      </c>
    </row>
    <row r="222" spans="1:41" s="35" customFormat="1" ht="90.6" hidden="1" x14ac:dyDescent="0.3">
      <c r="A222" s="43" t="s">
        <v>40</v>
      </c>
      <c r="B222" s="60" t="s">
        <v>203</v>
      </c>
      <c r="C222" s="60">
        <v>420</v>
      </c>
      <c r="D222" s="207"/>
      <c r="E222" s="212"/>
      <c r="F222" s="43" t="s">
        <v>663</v>
      </c>
      <c r="G222" s="43" t="s">
        <v>508</v>
      </c>
      <c r="H222" s="63">
        <v>0.2</v>
      </c>
      <c r="I222" s="209"/>
      <c r="J222" s="60"/>
      <c r="K222" s="60"/>
      <c r="L222" s="60"/>
      <c r="M222" s="60"/>
      <c r="N222" s="164">
        <v>0.1</v>
      </c>
      <c r="O222" s="159"/>
      <c r="P222" s="164">
        <v>0.15</v>
      </c>
      <c r="Q222" s="159"/>
      <c r="R222" s="164">
        <v>0.25</v>
      </c>
      <c r="S222" s="159"/>
      <c r="T222" s="164">
        <v>0.25</v>
      </c>
      <c r="U222" s="159"/>
      <c r="V222" s="164">
        <v>0.25</v>
      </c>
      <c r="W222" s="159"/>
      <c r="X222" s="159"/>
      <c r="Y222" s="159"/>
      <c r="Z222" s="159"/>
      <c r="AA222" s="159"/>
      <c r="AB222" s="159"/>
      <c r="AC222" s="159"/>
      <c r="AD222" s="159"/>
      <c r="AE222" s="159"/>
      <c r="AF222" s="159"/>
      <c r="AG222" s="159"/>
      <c r="AH222" s="177">
        <f t="shared" si="16"/>
        <v>1</v>
      </c>
      <c r="AI222" s="162">
        <v>44986</v>
      </c>
      <c r="AJ222" s="162">
        <v>45138</v>
      </c>
      <c r="AK222" s="43" t="s">
        <v>509</v>
      </c>
      <c r="AL222" s="43" t="s">
        <v>463</v>
      </c>
      <c r="AM222" s="44" t="s">
        <v>464</v>
      </c>
      <c r="AN222" s="25" t="s">
        <v>465</v>
      </c>
      <c r="AO222" s="25" t="s">
        <v>785</v>
      </c>
    </row>
    <row r="223" spans="1:41" s="35" customFormat="1" ht="60" hidden="1" x14ac:dyDescent="0.3">
      <c r="A223" s="43" t="s">
        <v>40</v>
      </c>
      <c r="B223" s="60" t="s">
        <v>41</v>
      </c>
      <c r="C223" s="60">
        <v>528</v>
      </c>
      <c r="D223" s="60" t="s">
        <v>70</v>
      </c>
      <c r="E223" s="60" t="s">
        <v>70</v>
      </c>
      <c r="F223" s="43" t="s">
        <v>510</v>
      </c>
      <c r="G223" s="50" t="s">
        <v>511</v>
      </c>
      <c r="H223" s="33">
        <v>0.05</v>
      </c>
      <c r="I223" s="219">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758</v>
      </c>
      <c r="AO223" s="43" t="s">
        <v>710</v>
      </c>
    </row>
    <row r="224" spans="1:41" s="35" customFormat="1" ht="90" hidden="1" x14ac:dyDescent="0.3">
      <c r="A224" s="43" t="s">
        <v>40</v>
      </c>
      <c r="B224" s="60" t="s">
        <v>41</v>
      </c>
      <c r="C224" s="60">
        <v>528</v>
      </c>
      <c r="D224" s="60" t="s">
        <v>70</v>
      </c>
      <c r="E224" s="60" t="s">
        <v>70</v>
      </c>
      <c r="F224" s="43" t="s">
        <v>510</v>
      </c>
      <c r="G224" s="50" t="s">
        <v>514</v>
      </c>
      <c r="H224" s="33">
        <v>0.9</v>
      </c>
      <c r="I224" s="206"/>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758</v>
      </c>
      <c r="AO224" s="43" t="s">
        <v>710</v>
      </c>
    </row>
    <row r="225" spans="1:41" s="35" customFormat="1" ht="75" hidden="1" x14ac:dyDescent="0.3">
      <c r="A225" s="43" t="s">
        <v>40</v>
      </c>
      <c r="B225" s="60" t="s">
        <v>41</v>
      </c>
      <c r="C225" s="60">
        <v>528</v>
      </c>
      <c r="D225" s="60" t="s">
        <v>70</v>
      </c>
      <c r="E225" s="60" t="s">
        <v>70</v>
      </c>
      <c r="F225" s="43" t="s">
        <v>510</v>
      </c>
      <c r="G225" s="50" t="s">
        <v>516</v>
      </c>
      <c r="H225" s="33">
        <v>0.05</v>
      </c>
      <c r="I225" s="207"/>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758</v>
      </c>
      <c r="AO225" s="43" t="s">
        <v>710</v>
      </c>
    </row>
    <row r="226" spans="1:41" s="35" customFormat="1" ht="75.75" hidden="1" customHeight="1" x14ac:dyDescent="0.3">
      <c r="A226" s="43" t="s">
        <v>40</v>
      </c>
      <c r="B226" s="60" t="s">
        <v>41</v>
      </c>
      <c r="C226" s="76">
        <v>527</v>
      </c>
      <c r="D226" s="76" t="s">
        <v>70</v>
      </c>
      <c r="E226" s="76" t="s">
        <v>70</v>
      </c>
      <c r="F226" s="50" t="s">
        <v>518</v>
      </c>
      <c r="G226" s="50" t="s">
        <v>519</v>
      </c>
      <c r="H226" s="78">
        <v>0.5</v>
      </c>
      <c r="I226" s="232">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row>
    <row r="227" spans="1:41" s="35" customFormat="1" ht="60" hidden="1" x14ac:dyDescent="0.3">
      <c r="A227" s="43" t="s">
        <v>40</v>
      </c>
      <c r="B227" s="60" t="s">
        <v>41</v>
      </c>
      <c r="C227" s="76">
        <v>527</v>
      </c>
      <c r="D227" s="76" t="s">
        <v>70</v>
      </c>
      <c r="E227" s="76" t="s">
        <v>70</v>
      </c>
      <c r="F227" s="50" t="s">
        <v>518</v>
      </c>
      <c r="G227" s="50" t="s">
        <v>521</v>
      </c>
      <c r="H227" s="78">
        <v>0.5</v>
      </c>
      <c r="I227" s="232"/>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row>
    <row r="228" spans="1:41" s="35" customFormat="1" ht="112.5" hidden="1" customHeight="1" x14ac:dyDescent="0.3">
      <c r="A228" s="43" t="s">
        <v>40</v>
      </c>
      <c r="B228" s="60" t="s">
        <v>41</v>
      </c>
      <c r="C228" s="76" t="s">
        <v>70</v>
      </c>
      <c r="D228" s="76" t="s">
        <v>70</v>
      </c>
      <c r="E228" s="76" t="s">
        <v>70</v>
      </c>
      <c r="F228" s="45" t="s">
        <v>672</v>
      </c>
      <c r="G228" s="43" t="s">
        <v>723</v>
      </c>
      <c r="H228" s="33">
        <v>0.15</v>
      </c>
      <c r="I228" s="232">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7">+J228+L228+N228+P228+R228+T228+V228+X228+Z228+AB228+AD228+AF228</f>
        <v>1</v>
      </c>
      <c r="AI228" s="79">
        <v>44986</v>
      </c>
      <c r="AJ228" s="79">
        <v>45275</v>
      </c>
      <c r="AK228" s="50" t="s">
        <v>724</v>
      </c>
      <c r="AL228" s="44" t="s">
        <v>55</v>
      </c>
      <c r="AM228" s="44" t="s">
        <v>745</v>
      </c>
      <c r="AN228" s="50" t="s">
        <v>56</v>
      </c>
      <c r="AO228" s="50" t="s">
        <v>57</v>
      </c>
    </row>
    <row r="229" spans="1:41" s="1" customFormat="1" ht="168" hidden="1" customHeight="1" x14ac:dyDescent="0.3">
      <c r="A229" s="43" t="s">
        <v>40</v>
      </c>
      <c r="B229" s="60" t="s">
        <v>41</v>
      </c>
      <c r="C229" s="76" t="s">
        <v>70</v>
      </c>
      <c r="D229" s="76" t="s">
        <v>70</v>
      </c>
      <c r="E229" s="76" t="s">
        <v>70</v>
      </c>
      <c r="F229" s="45" t="s">
        <v>672</v>
      </c>
      <c r="G229" s="43" t="s">
        <v>604</v>
      </c>
      <c r="H229" s="33">
        <v>0.1</v>
      </c>
      <c r="I229" s="232"/>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7"/>
        <v>1</v>
      </c>
      <c r="AI229" s="64">
        <v>44928</v>
      </c>
      <c r="AJ229" s="62">
        <v>45275</v>
      </c>
      <c r="AK229" s="44" t="s">
        <v>605</v>
      </c>
      <c r="AL229" s="44" t="s">
        <v>534</v>
      </c>
      <c r="AM229" s="44" t="s">
        <v>535</v>
      </c>
      <c r="AN229" s="25" t="s">
        <v>701</v>
      </c>
      <c r="AO229" s="25" t="s">
        <v>57</v>
      </c>
    </row>
    <row r="230" spans="1:41" s="1" customFormat="1" ht="199.5" hidden="1" customHeight="1" x14ac:dyDescent="0.3">
      <c r="A230" s="43" t="s">
        <v>40</v>
      </c>
      <c r="B230" s="60" t="s">
        <v>41</v>
      </c>
      <c r="C230" s="76" t="s">
        <v>70</v>
      </c>
      <c r="D230" s="76" t="s">
        <v>70</v>
      </c>
      <c r="E230" s="76" t="s">
        <v>70</v>
      </c>
      <c r="F230" s="45" t="s">
        <v>672</v>
      </c>
      <c r="G230" s="43" t="s">
        <v>596</v>
      </c>
      <c r="H230" s="33">
        <v>0.1</v>
      </c>
      <c r="I230" s="232"/>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7"/>
        <v>1</v>
      </c>
      <c r="AI230" s="64">
        <v>45017</v>
      </c>
      <c r="AJ230" s="62">
        <v>45291</v>
      </c>
      <c r="AK230" s="44" t="s">
        <v>597</v>
      </c>
      <c r="AL230" s="44" t="s">
        <v>55</v>
      </c>
      <c r="AM230" s="44" t="s">
        <v>745</v>
      </c>
      <c r="AN230" s="25" t="s">
        <v>56</v>
      </c>
      <c r="AO230" s="25" t="s">
        <v>57</v>
      </c>
    </row>
    <row r="231" spans="1:41" s="1" customFormat="1" ht="105" hidden="1" customHeight="1" x14ac:dyDescent="0.3">
      <c r="A231" s="43" t="s">
        <v>40</v>
      </c>
      <c r="B231" s="60" t="s">
        <v>41</v>
      </c>
      <c r="C231" s="76" t="s">
        <v>70</v>
      </c>
      <c r="D231" s="76" t="s">
        <v>70</v>
      </c>
      <c r="E231" s="76" t="s">
        <v>70</v>
      </c>
      <c r="F231" s="45" t="s">
        <v>672</v>
      </c>
      <c r="G231" s="43" t="s">
        <v>602</v>
      </c>
      <c r="H231" s="33">
        <v>0.05</v>
      </c>
      <c r="I231" s="232"/>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7"/>
        <v>0.99999999999999978</v>
      </c>
      <c r="AI231" s="64">
        <v>44928</v>
      </c>
      <c r="AJ231" s="62">
        <v>45291</v>
      </c>
      <c r="AK231" s="44" t="s">
        <v>603</v>
      </c>
      <c r="AL231" s="44" t="s">
        <v>157</v>
      </c>
      <c r="AM231" s="44" t="s">
        <v>158</v>
      </c>
      <c r="AN231" s="25" t="s">
        <v>159</v>
      </c>
      <c r="AO231" s="25" t="s">
        <v>57</v>
      </c>
    </row>
    <row r="232" spans="1:41" s="35" customFormat="1" ht="99" hidden="1" customHeight="1" x14ac:dyDescent="0.3">
      <c r="A232" s="43" t="s">
        <v>40</v>
      </c>
      <c r="B232" s="60" t="s">
        <v>41</v>
      </c>
      <c r="C232" s="76" t="s">
        <v>70</v>
      </c>
      <c r="D232" s="76" t="s">
        <v>70</v>
      </c>
      <c r="E232" s="76" t="s">
        <v>70</v>
      </c>
      <c r="F232" s="45" t="s">
        <v>673</v>
      </c>
      <c r="G232" s="50" t="s">
        <v>674</v>
      </c>
      <c r="H232" s="78">
        <v>0.1</v>
      </c>
      <c r="I232" s="232"/>
      <c r="J232" s="76"/>
      <c r="K232" s="76"/>
      <c r="L232" s="76"/>
      <c r="M232" s="76"/>
      <c r="N232" s="76"/>
      <c r="O232" s="76"/>
      <c r="P232" s="78"/>
      <c r="Q232" s="76"/>
      <c r="R232" s="31">
        <v>0.2</v>
      </c>
      <c r="S232" s="76"/>
      <c r="T232" s="31">
        <v>0.3</v>
      </c>
      <c r="U232" s="78"/>
      <c r="V232" s="78">
        <v>0.5</v>
      </c>
      <c r="W232" s="76"/>
      <c r="X232" s="76"/>
      <c r="Y232" s="76"/>
      <c r="Z232" s="76"/>
      <c r="AA232" s="76"/>
      <c r="AB232" s="78"/>
      <c r="AC232" s="76"/>
      <c r="AD232" s="76"/>
      <c r="AE232" s="76"/>
      <c r="AF232" s="78"/>
      <c r="AG232" s="76"/>
      <c r="AH232" s="31">
        <f t="shared" si="17"/>
        <v>1</v>
      </c>
      <c r="AI232" s="79">
        <v>45047</v>
      </c>
      <c r="AJ232" s="79">
        <v>45138</v>
      </c>
      <c r="AK232" s="50" t="s">
        <v>725</v>
      </c>
      <c r="AL232" s="44" t="s">
        <v>55</v>
      </c>
      <c r="AM232" s="44" t="s">
        <v>745</v>
      </c>
      <c r="AN232" s="25" t="s">
        <v>56</v>
      </c>
      <c r="AO232" s="25" t="s">
        <v>57</v>
      </c>
    </row>
    <row r="233" spans="1:41" s="35" customFormat="1" ht="105" hidden="1" x14ac:dyDescent="0.3">
      <c r="A233" s="43" t="s">
        <v>40</v>
      </c>
      <c r="B233" s="60" t="s">
        <v>41</v>
      </c>
      <c r="C233" s="76" t="s">
        <v>70</v>
      </c>
      <c r="D233" s="76" t="s">
        <v>70</v>
      </c>
      <c r="E233" s="76" t="s">
        <v>70</v>
      </c>
      <c r="F233" s="45" t="s">
        <v>675</v>
      </c>
      <c r="G233" s="50" t="s">
        <v>759</v>
      </c>
      <c r="H233" s="78">
        <v>0.1</v>
      </c>
      <c r="I233" s="232"/>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7"/>
        <v>1</v>
      </c>
      <c r="AI233" s="79">
        <v>45047</v>
      </c>
      <c r="AJ233" s="79">
        <v>45138</v>
      </c>
      <c r="AK233" s="50" t="s">
        <v>727</v>
      </c>
      <c r="AL233" s="43" t="s">
        <v>726</v>
      </c>
      <c r="AM233" s="50" t="s">
        <v>74</v>
      </c>
      <c r="AN233" s="25" t="s">
        <v>47</v>
      </c>
      <c r="AO233" s="50" t="s">
        <v>57</v>
      </c>
    </row>
    <row r="234" spans="1:41" s="28" customFormat="1" ht="98.25" hidden="1" customHeight="1" x14ac:dyDescent="0.3">
      <c r="A234" s="43" t="s">
        <v>40</v>
      </c>
      <c r="B234" s="60" t="s">
        <v>41</v>
      </c>
      <c r="C234" s="76" t="s">
        <v>70</v>
      </c>
      <c r="D234" s="76" t="s">
        <v>70</v>
      </c>
      <c r="E234" s="76" t="s">
        <v>70</v>
      </c>
      <c r="F234" s="45" t="s">
        <v>649</v>
      </c>
      <c r="G234" s="43" t="s">
        <v>589</v>
      </c>
      <c r="H234" s="78">
        <v>0.1</v>
      </c>
      <c r="I234" s="232"/>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7"/>
        <v>0.99999999999999989</v>
      </c>
      <c r="AI234" s="64">
        <v>45078</v>
      </c>
      <c r="AJ234" s="64">
        <v>45260</v>
      </c>
      <c r="AK234" s="43" t="s">
        <v>590</v>
      </c>
      <c r="AL234" s="43" t="s">
        <v>703</v>
      </c>
      <c r="AM234" s="43" t="s">
        <v>549</v>
      </c>
      <c r="AN234" s="25" t="s">
        <v>47</v>
      </c>
      <c r="AO234" s="25" t="s">
        <v>57</v>
      </c>
    </row>
    <row r="235" spans="1:41" s="1" customFormat="1" ht="76.8" hidden="1" x14ac:dyDescent="0.3">
      <c r="A235" s="43" t="s">
        <v>40</v>
      </c>
      <c r="B235" s="60" t="s">
        <v>41</v>
      </c>
      <c r="C235" s="76" t="s">
        <v>70</v>
      </c>
      <c r="D235" s="76" t="s">
        <v>70</v>
      </c>
      <c r="E235" s="76" t="s">
        <v>70</v>
      </c>
      <c r="F235" s="45" t="s">
        <v>649</v>
      </c>
      <c r="G235" s="43" t="s">
        <v>600</v>
      </c>
      <c r="H235" s="78">
        <v>0.1</v>
      </c>
      <c r="I235" s="232"/>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row>
    <row r="236" spans="1:41" s="1" customFormat="1" ht="103.5" hidden="1" customHeight="1" x14ac:dyDescent="0.3">
      <c r="A236" s="43" t="s">
        <v>40</v>
      </c>
      <c r="B236" s="60" t="s">
        <v>41</v>
      </c>
      <c r="C236" s="76" t="s">
        <v>70</v>
      </c>
      <c r="D236" s="76" t="s">
        <v>70</v>
      </c>
      <c r="E236" s="76" t="s">
        <v>70</v>
      </c>
      <c r="F236" s="45" t="s">
        <v>651</v>
      </c>
      <c r="G236" s="43" t="s">
        <v>665</v>
      </c>
      <c r="H236" s="78">
        <v>0.1</v>
      </c>
      <c r="I236" s="232"/>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row>
    <row r="237" spans="1:41" s="1" customFormat="1" ht="76.8" hidden="1" x14ac:dyDescent="0.3">
      <c r="A237" s="43" t="s">
        <v>40</v>
      </c>
      <c r="B237" s="60" t="s">
        <v>41</v>
      </c>
      <c r="C237" s="76" t="s">
        <v>70</v>
      </c>
      <c r="D237" s="76" t="s">
        <v>70</v>
      </c>
      <c r="E237" s="76" t="s">
        <v>70</v>
      </c>
      <c r="F237" s="45" t="s">
        <v>651</v>
      </c>
      <c r="G237" s="43" t="s">
        <v>593</v>
      </c>
      <c r="H237" s="33">
        <v>0.1</v>
      </c>
      <c r="I237" s="232"/>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row>
    <row r="238" spans="1:41" s="1" customFormat="1" ht="77.25" hidden="1" customHeight="1" x14ac:dyDescent="0.3">
      <c r="A238" s="43" t="s">
        <v>40</v>
      </c>
      <c r="B238" s="60" t="s">
        <v>41</v>
      </c>
      <c r="C238" s="76" t="s">
        <v>70</v>
      </c>
      <c r="D238" s="76" t="s">
        <v>70</v>
      </c>
      <c r="E238" s="76" t="s">
        <v>70</v>
      </c>
      <c r="F238" s="44" t="s">
        <v>642</v>
      </c>
      <c r="G238" s="43" t="s">
        <v>664</v>
      </c>
      <c r="H238" s="31">
        <v>0.05</v>
      </c>
      <c r="I238" s="233"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row>
    <row r="239" spans="1:41" s="1" customFormat="1" ht="61.2" hidden="1" x14ac:dyDescent="0.3">
      <c r="A239" s="43" t="s">
        <v>40</v>
      </c>
      <c r="B239" s="60" t="s">
        <v>41</v>
      </c>
      <c r="C239" s="76" t="s">
        <v>70</v>
      </c>
      <c r="D239" s="76" t="s">
        <v>70</v>
      </c>
      <c r="E239" s="76" t="s">
        <v>70</v>
      </c>
      <c r="F239" s="44" t="s">
        <v>642</v>
      </c>
      <c r="G239" s="43" t="s">
        <v>564</v>
      </c>
      <c r="H239" s="31">
        <v>0.2</v>
      </c>
      <c r="I239" s="233"/>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row>
    <row r="240" spans="1:41" s="1" customFormat="1" ht="76.2" hidden="1" x14ac:dyDescent="0.3">
      <c r="A240" s="43" t="s">
        <v>40</v>
      </c>
      <c r="B240" s="60" t="s">
        <v>41</v>
      </c>
      <c r="C240" s="76" t="s">
        <v>70</v>
      </c>
      <c r="D240" s="76" t="s">
        <v>70</v>
      </c>
      <c r="E240" s="76" t="s">
        <v>70</v>
      </c>
      <c r="F240" s="44" t="s">
        <v>643</v>
      </c>
      <c r="G240" s="43" t="s">
        <v>562</v>
      </c>
      <c r="H240" s="31">
        <v>0.05</v>
      </c>
      <c r="I240" s="233"/>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row>
    <row r="241" spans="1:41" s="1" customFormat="1" ht="76.2" hidden="1" x14ac:dyDescent="0.3">
      <c r="A241" s="43" t="s">
        <v>40</v>
      </c>
      <c r="B241" s="60" t="s">
        <v>41</v>
      </c>
      <c r="C241" s="76" t="s">
        <v>70</v>
      </c>
      <c r="D241" s="76" t="s">
        <v>70</v>
      </c>
      <c r="E241" s="76" t="s">
        <v>70</v>
      </c>
      <c r="F241" s="44" t="s">
        <v>646</v>
      </c>
      <c r="G241" s="43" t="s">
        <v>572</v>
      </c>
      <c r="H241" s="31">
        <v>0.2</v>
      </c>
      <c r="I241" s="233"/>
      <c r="J241" s="31"/>
      <c r="K241" s="31"/>
      <c r="L241" s="31">
        <v>0.1</v>
      </c>
      <c r="M241" s="31"/>
      <c r="N241" s="31">
        <v>0.1</v>
      </c>
      <c r="O241" s="31"/>
      <c r="P241" s="31">
        <v>0.8</v>
      </c>
      <c r="Q241" s="31"/>
      <c r="R241" s="31"/>
      <c r="S241" s="31"/>
      <c r="T241" s="31"/>
      <c r="U241" s="31"/>
      <c r="V241" s="31"/>
      <c r="W241" s="31"/>
      <c r="X241" s="31"/>
      <c r="Y241" s="31"/>
      <c r="Z241" s="31"/>
      <c r="AA241" s="31"/>
      <c r="AB241" s="31"/>
      <c r="AC241" s="31"/>
      <c r="AD241" s="31"/>
      <c r="AE241" s="31"/>
      <c r="AF241" s="31"/>
      <c r="AG241" s="31"/>
      <c r="AH241" s="31">
        <f t="shared" si="17"/>
        <v>1</v>
      </c>
      <c r="AI241" s="64">
        <v>44958</v>
      </c>
      <c r="AJ241" s="62">
        <v>45046</v>
      </c>
      <c r="AK241" s="44" t="s">
        <v>544</v>
      </c>
      <c r="AL241" s="44" t="s">
        <v>157</v>
      </c>
      <c r="AM241" s="44" t="s">
        <v>158</v>
      </c>
      <c r="AN241" s="25" t="s">
        <v>159</v>
      </c>
      <c r="AO241" s="25" t="s">
        <v>57</v>
      </c>
    </row>
    <row r="242" spans="1:41" s="1" customFormat="1" ht="76.2" hidden="1" x14ac:dyDescent="0.3">
      <c r="A242" s="43" t="s">
        <v>40</v>
      </c>
      <c r="B242" s="60" t="s">
        <v>41</v>
      </c>
      <c r="C242" s="76" t="s">
        <v>70</v>
      </c>
      <c r="D242" s="76" t="s">
        <v>70</v>
      </c>
      <c r="E242" s="76" t="s">
        <v>70</v>
      </c>
      <c r="F242" s="44" t="s">
        <v>646</v>
      </c>
      <c r="G242" s="43" t="s">
        <v>574</v>
      </c>
      <c r="H242" s="31">
        <v>0.05</v>
      </c>
      <c r="I242" s="233"/>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row>
    <row r="243" spans="1:41" s="1" customFormat="1" ht="76.2" hidden="1" x14ac:dyDescent="0.3">
      <c r="A243" s="43" t="s">
        <v>40</v>
      </c>
      <c r="B243" s="60" t="s">
        <v>41</v>
      </c>
      <c r="C243" s="76" t="s">
        <v>70</v>
      </c>
      <c r="D243" s="76" t="s">
        <v>70</v>
      </c>
      <c r="E243" s="76" t="s">
        <v>70</v>
      </c>
      <c r="F243" s="44" t="s">
        <v>641</v>
      </c>
      <c r="G243" s="43" t="s">
        <v>576</v>
      </c>
      <c r="H243" s="31">
        <v>0.05</v>
      </c>
      <c r="I243" s="233"/>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row>
    <row r="244" spans="1:41" s="1" customFormat="1" ht="76.2" hidden="1" x14ac:dyDescent="0.3">
      <c r="A244" s="43" t="s">
        <v>40</v>
      </c>
      <c r="B244" s="60" t="s">
        <v>41</v>
      </c>
      <c r="C244" s="76" t="s">
        <v>70</v>
      </c>
      <c r="D244" s="76" t="s">
        <v>70</v>
      </c>
      <c r="E244" s="76" t="s">
        <v>70</v>
      </c>
      <c r="F244" s="44" t="s">
        <v>641</v>
      </c>
      <c r="G244" s="43" t="s">
        <v>578</v>
      </c>
      <c r="H244" s="31">
        <v>0.1</v>
      </c>
      <c r="I244" s="233"/>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row>
    <row r="245" spans="1:41" s="1" customFormat="1" ht="76.2" hidden="1" x14ac:dyDescent="0.3">
      <c r="A245" s="43" t="s">
        <v>40</v>
      </c>
      <c r="B245" s="60" t="s">
        <v>41</v>
      </c>
      <c r="C245" s="76" t="s">
        <v>70</v>
      </c>
      <c r="D245" s="76" t="s">
        <v>70</v>
      </c>
      <c r="E245" s="76" t="s">
        <v>70</v>
      </c>
      <c r="F245" s="44" t="s">
        <v>641</v>
      </c>
      <c r="G245" s="43" t="s">
        <v>559</v>
      </c>
      <c r="H245" s="31">
        <v>0.1</v>
      </c>
      <c r="I245" s="233"/>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row>
    <row r="246" spans="1:41" s="28" customFormat="1" ht="75" hidden="1" customHeight="1" x14ac:dyDescent="0.3">
      <c r="A246" s="43" t="s">
        <v>40</v>
      </c>
      <c r="B246" s="60" t="s">
        <v>41</v>
      </c>
      <c r="C246" s="76" t="s">
        <v>70</v>
      </c>
      <c r="D246" s="76" t="s">
        <v>70</v>
      </c>
      <c r="E246" s="76" t="s">
        <v>70</v>
      </c>
      <c r="F246" s="44" t="s">
        <v>641</v>
      </c>
      <c r="G246" s="43" t="s">
        <v>621</v>
      </c>
      <c r="H246" s="31">
        <v>0.1</v>
      </c>
      <c r="I246" s="233"/>
      <c r="J246" s="43"/>
      <c r="K246" s="43"/>
      <c r="L246" s="43"/>
      <c r="M246" s="43"/>
      <c r="N246" s="57">
        <v>0.25</v>
      </c>
      <c r="O246" s="43"/>
      <c r="P246" s="43"/>
      <c r="Q246" s="43"/>
      <c r="R246" s="43"/>
      <c r="S246" s="43"/>
      <c r="T246" s="57">
        <v>0.25</v>
      </c>
      <c r="U246" s="43"/>
      <c r="V246" s="43"/>
      <c r="W246" s="43"/>
      <c r="X246" s="43"/>
      <c r="Y246" s="43"/>
      <c r="Z246" s="57">
        <v>0.25</v>
      </c>
      <c r="AA246" s="43"/>
      <c r="AB246" s="43"/>
      <c r="AC246" s="43"/>
      <c r="AD246" s="43"/>
      <c r="AE246" s="43"/>
      <c r="AF246" s="57">
        <v>0.25</v>
      </c>
      <c r="AG246" s="43"/>
      <c r="AH246" s="31">
        <f t="shared" si="17"/>
        <v>1</v>
      </c>
      <c r="AI246" s="64">
        <v>44986</v>
      </c>
      <c r="AJ246" s="64">
        <v>45291</v>
      </c>
      <c r="AK246" s="43" t="s">
        <v>102</v>
      </c>
      <c r="AL246" s="43" t="s">
        <v>703</v>
      </c>
      <c r="AM246" s="43" t="s">
        <v>549</v>
      </c>
      <c r="AN246" s="25" t="s">
        <v>47</v>
      </c>
      <c r="AO246" s="25" t="s">
        <v>57</v>
      </c>
    </row>
    <row r="247" spans="1:41" s="28" customFormat="1" ht="61.2" hidden="1" x14ac:dyDescent="0.3">
      <c r="A247" s="43" t="s">
        <v>40</v>
      </c>
      <c r="B247" s="60" t="s">
        <v>41</v>
      </c>
      <c r="C247" s="76" t="s">
        <v>70</v>
      </c>
      <c r="D247" s="76" t="s">
        <v>70</v>
      </c>
      <c r="E247" s="76" t="s">
        <v>70</v>
      </c>
      <c r="F247" s="44" t="s">
        <v>678</v>
      </c>
      <c r="G247" s="43" t="s">
        <v>679</v>
      </c>
      <c r="H247" s="31">
        <v>0.05</v>
      </c>
      <c r="I247" s="233"/>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row>
    <row r="248" spans="1:41" s="1" customFormat="1" ht="90" hidden="1" x14ac:dyDescent="0.3">
      <c r="A248" s="43" t="s">
        <v>40</v>
      </c>
      <c r="B248" s="60" t="s">
        <v>41</v>
      </c>
      <c r="C248" s="76" t="s">
        <v>70</v>
      </c>
      <c r="D248" s="76" t="s">
        <v>70</v>
      </c>
      <c r="E248" s="76" t="s">
        <v>70</v>
      </c>
      <c r="F248" s="44" t="s">
        <v>645</v>
      </c>
      <c r="G248" s="43" t="s">
        <v>570</v>
      </c>
      <c r="H248" s="31">
        <v>0.05</v>
      </c>
      <c r="I248" s="233"/>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row>
    <row r="249" spans="1:41" s="1" customFormat="1" ht="91.2" hidden="1" x14ac:dyDescent="0.3">
      <c r="A249" s="43" t="s">
        <v>40</v>
      </c>
      <c r="B249" s="60" t="s">
        <v>41</v>
      </c>
      <c r="C249" s="76" t="s">
        <v>70</v>
      </c>
      <c r="D249" s="76" t="s">
        <v>70</v>
      </c>
      <c r="E249" s="76" t="s">
        <v>70</v>
      </c>
      <c r="F249" s="44" t="s">
        <v>644</v>
      </c>
      <c r="G249" s="43" t="s">
        <v>568</v>
      </c>
      <c r="H249" s="31">
        <v>0.05</v>
      </c>
      <c r="I249" s="201">
        <f>+H249+H250+H251+H252+H253+H254+H255+H256+H257+H258+H259+H260+H261+H262+H263+H264+H265+H266</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row>
    <row r="250" spans="1:41" s="28" customFormat="1" ht="105" hidden="1" customHeight="1" x14ac:dyDescent="0.3">
      <c r="A250" s="43" t="s">
        <v>40</v>
      </c>
      <c r="B250" s="60" t="s">
        <v>41</v>
      </c>
      <c r="C250" s="76" t="s">
        <v>70</v>
      </c>
      <c r="D250" s="76" t="s">
        <v>70</v>
      </c>
      <c r="E250" s="76" t="s">
        <v>70</v>
      </c>
      <c r="F250" s="44" t="s">
        <v>644</v>
      </c>
      <c r="G250" s="43" t="s">
        <v>585</v>
      </c>
      <c r="H250" s="31">
        <v>0.05</v>
      </c>
      <c r="I250" s="202"/>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row>
    <row r="251" spans="1:41" s="28" customFormat="1" ht="93.6" hidden="1" customHeight="1" x14ac:dyDescent="0.3">
      <c r="A251" s="43" t="s">
        <v>40</v>
      </c>
      <c r="B251" s="60" t="s">
        <v>41</v>
      </c>
      <c r="C251" s="76" t="s">
        <v>70</v>
      </c>
      <c r="D251" s="76" t="s">
        <v>70</v>
      </c>
      <c r="E251" s="76" t="s">
        <v>70</v>
      </c>
      <c r="F251" s="44" t="s">
        <v>639</v>
      </c>
      <c r="G251" s="43" t="s">
        <v>587</v>
      </c>
      <c r="H251" s="31">
        <v>0.05</v>
      </c>
      <c r="I251" s="202"/>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row>
    <row r="252" spans="1:41" s="28" customFormat="1" ht="110.1" hidden="1" customHeight="1" x14ac:dyDescent="0.3">
      <c r="A252" s="43" t="s">
        <v>40</v>
      </c>
      <c r="B252" s="60" t="s">
        <v>41</v>
      </c>
      <c r="C252" s="76" t="s">
        <v>70</v>
      </c>
      <c r="D252" s="76" t="s">
        <v>70</v>
      </c>
      <c r="E252" s="76" t="s">
        <v>70</v>
      </c>
      <c r="F252" s="44" t="s">
        <v>639</v>
      </c>
      <c r="G252" s="43" t="s">
        <v>548</v>
      </c>
      <c r="H252" s="31">
        <v>0.05</v>
      </c>
      <c r="I252" s="202"/>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row>
    <row r="253" spans="1:41" s="28" customFormat="1" ht="76.2" hidden="1" x14ac:dyDescent="0.3">
      <c r="A253" s="43" t="s">
        <v>40</v>
      </c>
      <c r="B253" s="60" t="s">
        <v>41</v>
      </c>
      <c r="C253" s="76" t="s">
        <v>70</v>
      </c>
      <c r="D253" s="76" t="s">
        <v>70</v>
      </c>
      <c r="E253" s="76" t="s">
        <v>70</v>
      </c>
      <c r="F253" s="44" t="s">
        <v>639</v>
      </c>
      <c r="G253" s="43" t="s">
        <v>550</v>
      </c>
      <c r="H253" s="31">
        <v>0.05</v>
      </c>
      <c r="I253" s="202"/>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row>
    <row r="254" spans="1:41" s="28" customFormat="1" ht="76.2" hidden="1" x14ac:dyDescent="0.3">
      <c r="A254" s="43" t="s">
        <v>40</v>
      </c>
      <c r="B254" s="60" t="s">
        <v>41</v>
      </c>
      <c r="C254" s="76" t="s">
        <v>70</v>
      </c>
      <c r="D254" s="76" t="s">
        <v>70</v>
      </c>
      <c r="E254" s="76" t="s">
        <v>70</v>
      </c>
      <c r="F254" s="44" t="s">
        <v>639</v>
      </c>
      <c r="G254" s="43" t="s">
        <v>552</v>
      </c>
      <c r="H254" s="31">
        <v>0.05</v>
      </c>
      <c r="I254" s="202"/>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row>
    <row r="255" spans="1:41" s="28" customFormat="1" ht="88.5" hidden="1" customHeight="1" x14ac:dyDescent="0.3">
      <c r="A255" s="43" t="s">
        <v>40</v>
      </c>
      <c r="B255" s="60" t="s">
        <v>41</v>
      </c>
      <c r="C255" s="50" t="s">
        <v>70</v>
      </c>
      <c r="D255" s="50" t="s">
        <v>70</v>
      </c>
      <c r="E255" s="50" t="s">
        <v>70</v>
      </c>
      <c r="F255" s="44" t="s">
        <v>639</v>
      </c>
      <c r="G255" s="43" t="s">
        <v>622</v>
      </c>
      <c r="H255" s="31">
        <v>0.1</v>
      </c>
      <c r="I255" s="202"/>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7"/>
        <v>1</v>
      </c>
      <c r="AI255" s="49">
        <v>45047</v>
      </c>
      <c r="AJ255" s="49">
        <v>45199</v>
      </c>
      <c r="AK255" s="43" t="s">
        <v>623</v>
      </c>
      <c r="AL255" s="43" t="s">
        <v>703</v>
      </c>
      <c r="AM255" s="43" t="s">
        <v>549</v>
      </c>
      <c r="AN255" s="25" t="s">
        <v>47</v>
      </c>
      <c r="AO255" s="25" t="s">
        <v>57</v>
      </c>
    </row>
    <row r="256" spans="1:41" s="1" customFormat="1" ht="76.2" hidden="1" x14ac:dyDescent="0.3">
      <c r="A256" s="43" t="s">
        <v>40</v>
      </c>
      <c r="B256" s="60" t="s">
        <v>41</v>
      </c>
      <c r="C256" s="47" t="s">
        <v>70</v>
      </c>
      <c r="D256" s="47" t="s">
        <v>70</v>
      </c>
      <c r="E256" s="47" t="s">
        <v>70</v>
      </c>
      <c r="F256" s="44" t="s">
        <v>639</v>
      </c>
      <c r="G256" s="47" t="s">
        <v>632</v>
      </c>
      <c r="H256" s="31">
        <v>0.1</v>
      </c>
      <c r="I256" s="202"/>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row>
    <row r="257" spans="1:116" s="28" customFormat="1" ht="103.5" hidden="1" customHeight="1" x14ac:dyDescent="0.3">
      <c r="A257" s="43" t="s">
        <v>40</v>
      </c>
      <c r="B257" s="60" t="s">
        <v>41</v>
      </c>
      <c r="C257" s="76" t="s">
        <v>70</v>
      </c>
      <c r="D257" s="76" t="s">
        <v>70</v>
      </c>
      <c r="E257" s="76" t="s">
        <v>70</v>
      </c>
      <c r="F257" s="44" t="s">
        <v>650</v>
      </c>
      <c r="G257" s="43" t="s">
        <v>591</v>
      </c>
      <c r="H257" s="33">
        <v>0.04</v>
      </c>
      <c r="I257" s="202"/>
      <c r="J257" s="60"/>
      <c r="K257" s="60"/>
      <c r="L257" s="60"/>
      <c r="M257" s="60"/>
      <c r="N257" s="63">
        <v>0.1</v>
      </c>
      <c r="O257" s="60"/>
      <c r="P257" s="63">
        <v>0.2</v>
      </c>
      <c r="Q257" s="60"/>
      <c r="R257" s="63">
        <v>0.2</v>
      </c>
      <c r="S257" s="60"/>
      <c r="T257" s="63">
        <v>0.2</v>
      </c>
      <c r="U257" s="60"/>
      <c r="V257" s="63">
        <v>0.1</v>
      </c>
      <c r="W257" s="60"/>
      <c r="X257" s="63">
        <v>0.2</v>
      </c>
      <c r="Y257" s="60"/>
      <c r="Z257" s="60"/>
      <c r="AA257" s="60"/>
      <c r="AB257" s="60"/>
      <c r="AC257" s="60"/>
      <c r="AD257" s="60"/>
      <c r="AE257" s="60"/>
      <c r="AF257" s="60"/>
      <c r="AG257" s="60"/>
      <c r="AH257" s="31">
        <f t="shared" ref="AH257:AH264" si="18">+J257+L257+N257+P257+R257+T257+V257+X257+Z257+AB257+AD257+AF257</f>
        <v>1</v>
      </c>
      <c r="AI257" s="64">
        <v>44986</v>
      </c>
      <c r="AJ257" s="64">
        <v>45169</v>
      </c>
      <c r="AK257" s="44" t="s">
        <v>592</v>
      </c>
      <c r="AL257" s="43" t="s">
        <v>703</v>
      </c>
      <c r="AM257" s="43" t="s">
        <v>549</v>
      </c>
      <c r="AN257" s="25" t="s">
        <v>47</v>
      </c>
      <c r="AO257" s="25" t="s">
        <v>57</v>
      </c>
    </row>
    <row r="258" spans="1:116" s="1" customFormat="1" ht="88.5" hidden="1" customHeight="1" x14ac:dyDescent="0.3">
      <c r="A258" s="43" t="s">
        <v>40</v>
      </c>
      <c r="B258" s="60" t="s">
        <v>41</v>
      </c>
      <c r="C258" s="76" t="s">
        <v>70</v>
      </c>
      <c r="D258" s="76" t="s">
        <v>70</v>
      </c>
      <c r="E258" s="76" t="s">
        <v>70</v>
      </c>
      <c r="F258" s="44" t="s">
        <v>650</v>
      </c>
      <c r="G258" s="43" t="s">
        <v>668</v>
      </c>
      <c r="H258" s="33">
        <v>0.04</v>
      </c>
      <c r="I258" s="202"/>
      <c r="J258" s="31"/>
      <c r="K258" s="31"/>
      <c r="L258" s="31">
        <v>0.25</v>
      </c>
      <c r="M258" s="31"/>
      <c r="N258" s="31"/>
      <c r="O258" s="31"/>
      <c r="P258" s="31"/>
      <c r="Q258" s="31"/>
      <c r="R258" s="31">
        <v>0.25</v>
      </c>
      <c r="S258" s="31"/>
      <c r="T258" s="31"/>
      <c r="U258" s="31"/>
      <c r="V258" s="31"/>
      <c r="W258" s="31"/>
      <c r="X258" s="31">
        <v>0.25</v>
      </c>
      <c r="Y258" s="31"/>
      <c r="Z258" s="31"/>
      <c r="AA258" s="31"/>
      <c r="AB258" s="31"/>
      <c r="AC258" s="31"/>
      <c r="AD258" s="31">
        <v>0.25</v>
      </c>
      <c r="AE258" s="31"/>
      <c r="AF258" s="31"/>
      <c r="AG258" s="31"/>
      <c r="AH258" s="31">
        <f t="shared" si="18"/>
        <v>1</v>
      </c>
      <c r="AI258" s="64">
        <v>44958</v>
      </c>
      <c r="AJ258" s="62">
        <v>45260</v>
      </c>
      <c r="AK258" s="44" t="s">
        <v>575</v>
      </c>
      <c r="AL258" s="44" t="s">
        <v>45</v>
      </c>
      <c r="AM258" s="43" t="s">
        <v>549</v>
      </c>
      <c r="AN258" s="25" t="s">
        <v>47</v>
      </c>
      <c r="AO258" s="25" t="s">
        <v>57</v>
      </c>
    </row>
    <row r="259" spans="1:116" s="1" customFormat="1" ht="98.25" hidden="1" customHeight="1" x14ac:dyDescent="0.3">
      <c r="A259" s="43" t="s">
        <v>40</v>
      </c>
      <c r="B259" s="60" t="s">
        <v>41</v>
      </c>
      <c r="C259" s="76" t="s">
        <v>70</v>
      </c>
      <c r="D259" s="76" t="s">
        <v>70</v>
      </c>
      <c r="E259" s="76" t="s">
        <v>70</v>
      </c>
      <c r="F259" s="44" t="s">
        <v>650</v>
      </c>
      <c r="G259" s="43" t="s">
        <v>595</v>
      </c>
      <c r="H259" s="33">
        <v>0.04</v>
      </c>
      <c r="I259" s="202"/>
      <c r="J259" s="31"/>
      <c r="K259" s="31"/>
      <c r="L259" s="31"/>
      <c r="M259" s="31"/>
      <c r="N259" s="31">
        <v>0.33333000000000002</v>
      </c>
      <c r="O259" s="31"/>
      <c r="P259" s="31"/>
      <c r="Q259" s="31"/>
      <c r="R259" s="31"/>
      <c r="S259" s="31"/>
      <c r="T259" s="31"/>
      <c r="U259" s="31"/>
      <c r="V259" s="31">
        <v>0.33333000000000002</v>
      </c>
      <c r="W259" s="31"/>
      <c r="X259" s="31"/>
      <c r="Y259" s="31"/>
      <c r="Z259" s="31"/>
      <c r="AA259" s="31"/>
      <c r="AB259" s="31"/>
      <c r="AC259" s="31"/>
      <c r="AD259" s="31">
        <v>0.33333000000000002</v>
      </c>
      <c r="AE259" s="31"/>
      <c r="AF259" s="31"/>
      <c r="AG259" s="31"/>
      <c r="AH259" s="31">
        <f t="shared" si="18"/>
        <v>0.99999000000000005</v>
      </c>
      <c r="AI259" s="64">
        <v>44986</v>
      </c>
      <c r="AJ259" s="62">
        <v>45260</v>
      </c>
      <c r="AK259" s="44" t="s">
        <v>575</v>
      </c>
      <c r="AL259" s="44" t="s">
        <v>55</v>
      </c>
      <c r="AM259" s="25" t="s">
        <v>745</v>
      </c>
      <c r="AN259" s="25" t="s">
        <v>56</v>
      </c>
      <c r="AO259" s="25" t="s">
        <v>57</v>
      </c>
    </row>
    <row r="260" spans="1:116" s="28" customFormat="1" ht="94.5" hidden="1" customHeight="1" x14ac:dyDescent="0.3">
      <c r="A260" s="43" t="s">
        <v>40</v>
      </c>
      <c r="B260" s="60" t="s">
        <v>41</v>
      </c>
      <c r="C260" s="76" t="s">
        <v>70</v>
      </c>
      <c r="D260" s="76" t="s">
        <v>70</v>
      </c>
      <c r="E260" s="76" t="s">
        <v>70</v>
      </c>
      <c r="F260" s="44" t="s">
        <v>640</v>
      </c>
      <c r="G260" s="43" t="s">
        <v>554</v>
      </c>
      <c r="H260" s="31">
        <v>0.05</v>
      </c>
      <c r="I260" s="202"/>
      <c r="J260" s="60"/>
      <c r="K260" s="60"/>
      <c r="L260" s="60"/>
      <c r="M260" s="60"/>
      <c r="N260" s="60"/>
      <c r="O260" s="60"/>
      <c r="P260" s="63"/>
      <c r="Q260" s="60"/>
      <c r="R260" s="63">
        <v>0.5</v>
      </c>
      <c r="S260" s="60"/>
      <c r="T260" s="60"/>
      <c r="U260" s="60"/>
      <c r="V260" s="60"/>
      <c r="W260" s="60"/>
      <c r="X260" s="60"/>
      <c r="Y260" s="60"/>
      <c r="Z260" s="60"/>
      <c r="AA260" s="60"/>
      <c r="AB260" s="63">
        <v>0.5</v>
      </c>
      <c r="AC260" s="60"/>
      <c r="AD260" s="60"/>
      <c r="AE260" s="60"/>
      <c r="AF260" s="60"/>
      <c r="AG260" s="60"/>
      <c r="AH260" s="31">
        <f t="shared" si="18"/>
        <v>1</v>
      </c>
      <c r="AI260" s="64">
        <v>45047</v>
      </c>
      <c r="AJ260" s="64">
        <v>45230</v>
      </c>
      <c r="AK260" s="43" t="s">
        <v>551</v>
      </c>
      <c r="AL260" s="43" t="s">
        <v>703</v>
      </c>
      <c r="AM260" s="43" t="s">
        <v>549</v>
      </c>
      <c r="AN260" s="25" t="s">
        <v>47</v>
      </c>
      <c r="AO260" s="25" t="s">
        <v>57</v>
      </c>
    </row>
    <row r="261" spans="1:116" s="28" customFormat="1" ht="91.5" hidden="1" customHeight="1" x14ac:dyDescent="0.3">
      <c r="A261" s="43" t="s">
        <v>40</v>
      </c>
      <c r="B261" s="60" t="s">
        <v>41</v>
      </c>
      <c r="C261" s="76" t="s">
        <v>70</v>
      </c>
      <c r="D261" s="76" t="s">
        <v>70</v>
      </c>
      <c r="E261" s="76" t="s">
        <v>70</v>
      </c>
      <c r="F261" s="44" t="s">
        <v>640</v>
      </c>
      <c r="G261" s="43" t="s">
        <v>555</v>
      </c>
      <c r="H261" s="31">
        <v>0.05</v>
      </c>
      <c r="I261" s="202"/>
      <c r="J261" s="60"/>
      <c r="K261" s="60"/>
      <c r="L261" s="63">
        <v>0.5</v>
      </c>
      <c r="M261" s="60"/>
      <c r="N261" s="63">
        <v>0.5</v>
      </c>
      <c r="O261" s="60"/>
      <c r="P261" s="60"/>
      <c r="Q261" s="60"/>
      <c r="R261" s="60"/>
      <c r="S261" s="60"/>
      <c r="T261" s="60"/>
      <c r="U261" s="60"/>
      <c r="V261" s="60"/>
      <c r="W261" s="60"/>
      <c r="X261" s="60"/>
      <c r="Y261" s="60"/>
      <c r="Z261" s="60"/>
      <c r="AA261" s="60"/>
      <c r="AB261" s="60"/>
      <c r="AC261" s="60"/>
      <c r="AD261" s="60"/>
      <c r="AE261" s="60"/>
      <c r="AF261" s="60"/>
      <c r="AG261" s="60"/>
      <c r="AH261" s="31">
        <f t="shared" si="18"/>
        <v>1</v>
      </c>
      <c r="AI261" s="64">
        <v>44958</v>
      </c>
      <c r="AJ261" s="64">
        <v>45016</v>
      </c>
      <c r="AK261" s="43" t="s">
        <v>556</v>
      </c>
      <c r="AL261" s="43" t="s">
        <v>703</v>
      </c>
      <c r="AM261" s="43" t="s">
        <v>549</v>
      </c>
      <c r="AN261" s="25" t="s">
        <v>47</v>
      </c>
      <c r="AO261" s="25" t="s">
        <v>57</v>
      </c>
    </row>
    <row r="262" spans="1:116" s="28" customFormat="1" ht="108" hidden="1" customHeight="1" x14ac:dyDescent="0.3">
      <c r="A262" s="43" t="s">
        <v>40</v>
      </c>
      <c r="B262" s="60" t="s">
        <v>41</v>
      </c>
      <c r="C262" s="76" t="s">
        <v>70</v>
      </c>
      <c r="D262" s="76" t="s">
        <v>70</v>
      </c>
      <c r="E262" s="76" t="s">
        <v>70</v>
      </c>
      <c r="F262" s="44" t="s">
        <v>640</v>
      </c>
      <c r="G262" s="43" t="s">
        <v>557</v>
      </c>
      <c r="H262" s="31">
        <v>0.05</v>
      </c>
      <c r="I262" s="202"/>
      <c r="J262" s="60"/>
      <c r="K262" s="60"/>
      <c r="L262" s="60"/>
      <c r="M262" s="60"/>
      <c r="N262" s="60"/>
      <c r="O262" s="60"/>
      <c r="P262" s="63">
        <v>0.1</v>
      </c>
      <c r="Q262" s="60"/>
      <c r="R262" s="63">
        <v>0.1</v>
      </c>
      <c r="S262" s="60"/>
      <c r="T262" s="63">
        <v>0.1</v>
      </c>
      <c r="U262" s="60"/>
      <c r="V262" s="63">
        <v>0.1</v>
      </c>
      <c r="W262" s="60"/>
      <c r="X262" s="63">
        <v>0.1</v>
      </c>
      <c r="Y262" s="60"/>
      <c r="Z262" s="63">
        <v>0.1</v>
      </c>
      <c r="AA262" s="60"/>
      <c r="AB262" s="63">
        <v>0.15</v>
      </c>
      <c r="AC262" s="60"/>
      <c r="AD262" s="63">
        <v>0.1</v>
      </c>
      <c r="AE262" s="60"/>
      <c r="AF262" s="63">
        <v>0.15</v>
      </c>
      <c r="AG262" s="60"/>
      <c r="AH262" s="31">
        <f t="shared" si="18"/>
        <v>1</v>
      </c>
      <c r="AI262" s="64">
        <v>45017</v>
      </c>
      <c r="AJ262" s="64">
        <v>45291</v>
      </c>
      <c r="AK262" s="43" t="s">
        <v>558</v>
      </c>
      <c r="AL262" s="43" t="s">
        <v>703</v>
      </c>
      <c r="AM262" s="43" t="s">
        <v>535</v>
      </c>
      <c r="AN262" s="25" t="s">
        <v>536</v>
      </c>
      <c r="AO262" s="25" t="s">
        <v>57</v>
      </c>
    </row>
    <row r="263" spans="1:116" ht="96.75" hidden="1" customHeight="1" x14ac:dyDescent="0.3">
      <c r="A263" s="43" t="s">
        <v>40</v>
      </c>
      <c r="B263" s="60" t="s">
        <v>41</v>
      </c>
      <c r="C263" s="76" t="s">
        <v>70</v>
      </c>
      <c r="D263" s="76" t="s">
        <v>70</v>
      </c>
      <c r="E263" s="76" t="s">
        <v>70</v>
      </c>
      <c r="F263" s="44" t="s">
        <v>647</v>
      </c>
      <c r="G263" s="43" t="s">
        <v>669</v>
      </c>
      <c r="H263" s="31">
        <v>0.03</v>
      </c>
      <c r="I263" s="202"/>
      <c r="J263" s="31"/>
      <c r="K263" s="31"/>
      <c r="L263" s="31"/>
      <c r="M263" s="31"/>
      <c r="N263" s="31"/>
      <c r="O263" s="31"/>
      <c r="P263" s="31">
        <v>0.33329999999999999</v>
      </c>
      <c r="Q263" s="31"/>
      <c r="R263" s="31"/>
      <c r="S263" s="31"/>
      <c r="T263" s="31"/>
      <c r="U263" s="31"/>
      <c r="V263" s="31">
        <v>0.33329999999999999</v>
      </c>
      <c r="W263" s="31"/>
      <c r="X263" s="31"/>
      <c r="Y263" s="31"/>
      <c r="Z263" s="31"/>
      <c r="AA263" s="31"/>
      <c r="AB263" s="31"/>
      <c r="AC263" s="31"/>
      <c r="AD263" s="31">
        <v>0.33329999999999999</v>
      </c>
      <c r="AE263" s="31"/>
      <c r="AF263" s="31"/>
      <c r="AG263" s="31"/>
      <c r="AH263" s="31">
        <f t="shared" si="18"/>
        <v>0.99990000000000001</v>
      </c>
      <c r="AI263" s="64">
        <v>45017</v>
      </c>
      <c r="AJ263" s="62">
        <v>45260</v>
      </c>
      <c r="AK263" s="44" t="s">
        <v>580</v>
      </c>
      <c r="AL263" s="44" t="s">
        <v>45</v>
      </c>
      <c r="AM263" s="43" t="s">
        <v>549</v>
      </c>
      <c r="AN263" s="25" t="s">
        <v>47</v>
      </c>
      <c r="AO263" s="25" t="s">
        <v>57</v>
      </c>
    </row>
    <row r="264" spans="1:116" ht="102.75" hidden="1" customHeight="1" x14ac:dyDescent="0.3">
      <c r="A264" s="43" t="s">
        <v>40</v>
      </c>
      <c r="B264" s="60" t="s">
        <v>41</v>
      </c>
      <c r="C264" s="76" t="s">
        <v>70</v>
      </c>
      <c r="D264" s="76" t="s">
        <v>70</v>
      </c>
      <c r="E264" s="76" t="s">
        <v>70</v>
      </c>
      <c r="F264" s="44" t="s">
        <v>647</v>
      </c>
      <c r="G264" s="43" t="s">
        <v>581</v>
      </c>
      <c r="H264" s="31">
        <v>0.05</v>
      </c>
      <c r="I264" s="202"/>
      <c r="J264" s="31"/>
      <c r="K264" s="31"/>
      <c r="L264" s="31"/>
      <c r="M264" s="31"/>
      <c r="N264" s="31">
        <v>0.25</v>
      </c>
      <c r="O264" s="31"/>
      <c r="P264" s="31"/>
      <c r="Q264" s="31"/>
      <c r="R264" s="31"/>
      <c r="S264" s="31"/>
      <c r="T264" s="31">
        <v>0.25</v>
      </c>
      <c r="U264" s="31"/>
      <c r="V264" s="31"/>
      <c r="W264" s="31"/>
      <c r="X264" s="31"/>
      <c r="Y264" s="31"/>
      <c r="Z264" s="31">
        <v>0.25</v>
      </c>
      <c r="AA264" s="31"/>
      <c r="AB264" s="31"/>
      <c r="AC264" s="31"/>
      <c r="AD264" s="31"/>
      <c r="AE264" s="31"/>
      <c r="AF264" s="31">
        <v>0.25</v>
      </c>
      <c r="AG264" s="31"/>
      <c r="AH264" s="31">
        <f t="shared" si="18"/>
        <v>1</v>
      </c>
      <c r="AI264" s="64">
        <v>44986</v>
      </c>
      <c r="AJ264" s="62">
        <v>45291</v>
      </c>
      <c r="AK264" s="44" t="s">
        <v>582</v>
      </c>
      <c r="AL264" s="44" t="s">
        <v>45</v>
      </c>
      <c r="AM264" s="43" t="s">
        <v>549</v>
      </c>
      <c r="AN264" s="25" t="s">
        <v>47</v>
      </c>
      <c r="AO264" s="25" t="s">
        <v>57</v>
      </c>
    </row>
    <row r="265" spans="1:116" s="28" customFormat="1" ht="101.25" hidden="1" customHeight="1" x14ac:dyDescent="0.3">
      <c r="A265" s="43" t="s">
        <v>40</v>
      </c>
      <c r="B265" s="60" t="s">
        <v>41</v>
      </c>
      <c r="C265" s="76" t="s">
        <v>70</v>
      </c>
      <c r="D265" s="76" t="s">
        <v>70</v>
      </c>
      <c r="E265" s="76" t="s">
        <v>70</v>
      </c>
      <c r="F265" s="44" t="s">
        <v>647</v>
      </c>
      <c r="G265" s="43" t="s">
        <v>583</v>
      </c>
      <c r="H265" s="33">
        <v>0.05</v>
      </c>
      <c r="I265" s="202"/>
      <c r="J265" s="60"/>
      <c r="K265" s="60"/>
      <c r="L265" s="60"/>
      <c r="M265" s="60"/>
      <c r="N265" s="60"/>
      <c r="O265" s="60"/>
      <c r="P265" s="60"/>
      <c r="Q265" s="60"/>
      <c r="R265" s="60"/>
      <c r="S265" s="60"/>
      <c r="T265" s="63">
        <v>0.33</v>
      </c>
      <c r="U265" s="60"/>
      <c r="V265" s="63">
        <v>0.33</v>
      </c>
      <c r="W265" s="60"/>
      <c r="X265" s="63">
        <v>0.34</v>
      </c>
      <c r="Y265" s="60"/>
      <c r="Z265" s="60"/>
      <c r="AA265" s="60"/>
      <c r="AB265" s="60"/>
      <c r="AC265" s="60"/>
      <c r="AD265" s="60"/>
      <c r="AE265" s="60"/>
      <c r="AF265" s="60"/>
      <c r="AG265" s="60"/>
      <c r="AH265" s="31">
        <f>+J265+L265+N265+P265+R265+T265+V265+X265+Z265+AB265+AD265+AF265</f>
        <v>1</v>
      </c>
      <c r="AI265" s="64">
        <v>45078</v>
      </c>
      <c r="AJ265" s="64">
        <v>45169</v>
      </c>
      <c r="AK265" s="43" t="s">
        <v>584</v>
      </c>
      <c r="AL265" s="43" t="s">
        <v>703</v>
      </c>
      <c r="AM265" s="43" t="s">
        <v>549</v>
      </c>
      <c r="AN265" s="25" t="s">
        <v>47</v>
      </c>
      <c r="AO265" s="25" t="s">
        <v>57</v>
      </c>
    </row>
    <row r="266" spans="1:116" ht="115.5" hidden="1" customHeight="1" x14ac:dyDescent="0.3">
      <c r="A266" s="43" t="s">
        <v>40</v>
      </c>
      <c r="B266" s="60" t="s">
        <v>203</v>
      </c>
      <c r="C266" s="76" t="s">
        <v>70</v>
      </c>
      <c r="D266" s="60" t="s">
        <v>70</v>
      </c>
      <c r="E266" s="60" t="s">
        <v>70</v>
      </c>
      <c r="F266" s="44" t="s">
        <v>760</v>
      </c>
      <c r="G266" s="43" t="s">
        <v>539</v>
      </c>
      <c r="H266" s="33">
        <v>0.1</v>
      </c>
      <c r="I266" s="203"/>
      <c r="J266" s="33"/>
      <c r="K266" s="33"/>
      <c r="L266" s="33"/>
      <c r="M266" s="33"/>
      <c r="N266" s="33"/>
      <c r="O266" s="33"/>
      <c r="P266" s="33">
        <v>0.5</v>
      </c>
      <c r="Q266" s="33"/>
      <c r="R266" s="33"/>
      <c r="S266" s="33"/>
      <c r="T266" s="33"/>
      <c r="U266" s="33"/>
      <c r="V266" s="33"/>
      <c r="W266" s="33"/>
      <c r="X266" s="33"/>
      <c r="Y266" s="33"/>
      <c r="Z266" s="33"/>
      <c r="AA266" s="33"/>
      <c r="AB266" s="33">
        <v>0.5</v>
      </c>
      <c r="AC266" s="33"/>
      <c r="AD266" s="33"/>
      <c r="AE266" s="33"/>
      <c r="AF266" s="33"/>
      <c r="AG266" s="33"/>
      <c r="AH266" s="33">
        <f t="shared" ref="AH266" si="19">J266+L266+N266+P266+R266+T266+V266+X266+Z266+AB266+AD266+AF266</f>
        <v>1</v>
      </c>
      <c r="AI266" s="64">
        <v>45017</v>
      </c>
      <c r="AJ266" s="64">
        <v>45230</v>
      </c>
      <c r="AK266" s="43" t="s">
        <v>540</v>
      </c>
      <c r="AL266" s="43" t="s">
        <v>541</v>
      </c>
      <c r="AM266" s="43" t="s">
        <v>199</v>
      </c>
      <c r="AN266" s="43" t="s">
        <v>200</v>
      </c>
      <c r="AO266" s="43" t="s">
        <v>200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93.75" hidden="1" customHeight="1" x14ac:dyDescent="0.3">
      <c r="A267" s="43" t="s">
        <v>40</v>
      </c>
      <c r="B267" s="60" t="s">
        <v>41</v>
      </c>
      <c r="C267" s="76" t="s">
        <v>70</v>
      </c>
      <c r="D267" s="76" t="s">
        <v>70</v>
      </c>
      <c r="E267" s="76" t="s">
        <v>70</v>
      </c>
      <c r="F267" s="45" t="s">
        <v>648</v>
      </c>
      <c r="G267" s="43" t="s">
        <v>680</v>
      </c>
      <c r="H267" s="33">
        <v>0.5</v>
      </c>
      <c r="I267" s="219">
        <f>+H267+H268</f>
        <v>1</v>
      </c>
      <c r="J267" s="31">
        <v>1</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f t="shared" ref="AH267" si="20">+J267+L267+N267+P267+R267+T267+V267+X267+Z267+AB267+AD267+AF267</f>
        <v>1</v>
      </c>
      <c r="AI267" s="64">
        <v>44928</v>
      </c>
      <c r="AJ267" s="62">
        <v>44957</v>
      </c>
      <c r="AK267" s="44" t="s">
        <v>729</v>
      </c>
      <c r="AL267" s="44" t="s">
        <v>429</v>
      </c>
      <c r="AM267" s="44" t="s">
        <v>525</v>
      </c>
      <c r="AN267" s="25" t="s">
        <v>430</v>
      </c>
      <c r="AO267" s="25" t="s">
        <v>57</v>
      </c>
    </row>
    <row r="268" spans="1:116" ht="90.75" hidden="1" customHeight="1" x14ac:dyDescent="0.3">
      <c r="A268" s="43" t="s">
        <v>40</v>
      </c>
      <c r="B268" s="60" t="s">
        <v>41</v>
      </c>
      <c r="C268" s="76" t="s">
        <v>70</v>
      </c>
      <c r="D268" s="76" t="s">
        <v>70</v>
      </c>
      <c r="E268" s="76" t="s">
        <v>70</v>
      </c>
      <c r="F268" s="45" t="s">
        <v>676</v>
      </c>
      <c r="G268" s="43" t="s">
        <v>677</v>
      </c>
      <c r="H268" s="33">
        <v>0.5</v>
      </c>
      <c r="I268" s="220"/>
      <c r="J268" s="31"/>
      <c r="K268" s="31"/>
      <c r="L268" s="31"/>
      <c r="M268" s="31"/>
      <c r="N268" s="31"/>
      <c r="O268" s="31"/>
      <c r="P268" s="31"/>
      <c r="Q268" s="31"/>
      <c r="R268" s="31"/>
      <c r="S268" s="31"/>
      <c r="T268" s="31"/>
      <c r="U268" s="31"/>
      <c r="V268" s="31"/>
      <c r="W268" s="31"/>
      <c r="X268" s="31">
        <v>0.5</v>
      </c>
      <c r="Y268" s="31"/>
      <c r="Z268" s="31">
        <v>0.5</v>
      </c>
      <c r="AA268" s="31"/>
      <c r="AB268" s="31"/>
      <c r="AC268" s="31"/>
      <c r="AD268" s="31"/>
      <c r="AE268" s="31"/>
      <c r="AF268" s="31"/>
      <c r="AG268" s="31"/>
      <c r="AH268" s="31">
        <f>+J268+L268+N268+P268+R268+T268+V268+X268+Z268+AB268+AD268+AF268</f>
        <v>1</v>
      </c>
      <c r="AI268" s="64">
        <v>45139</v>
      </c>
      <c r="AJ268" s="62">
        <v>45199</v>
      </c>
      <c r="AK268" s="44" t="s">
        <v>730</v>
      </c>
      <c r="AL268" s="44" t="s">
        <v>55</v>
      </c>
      <c r="AM268" s="44" t="s">
        <v>549</v>
      </c>
      <c r="AN268" s="25" t="s">
        <v>47</v>
      </c>
      <c r="AO268" s="25" t="s">
        <v>57</v>
      </c>
    </row>
    <row r="269" spans="1:116" ht="105" hidden="1" x14ac:dyDescent="0.3">
      <c r="A269" s="43" t="s">
        <v>40</v>
      </c>
      <c r="B269" s="60" t="s">
        <v>203</v>
      </c>
      <c r="C269" s="50" t="s">
        <v>70</v>
      </c>
      <c r="D269" s="43" t="s">
        <v>70</v>
      </c>
      <c r="E269" s="43" t="s">
        <v>70</v>
      </c>
      <c r="F269" s="44" t="s">
        <v>653</v>
      </c>
      <c r="G269" s="50" t="s">
        <v>624</v>
      </c>
      <c r="H269" s="33">
        <v>0.3</v>
      </c>
      <c r="I269" s="208">
        <f>+H269+H270+H271+H272+H273+H274+H275+H276+H277+H278+H279+H280+H281+H282</f>
        <v>1</v>
      </c>
      <c r="J269" s="26"/>
      <c r="K269" s="26"/>
      <c r="L269" s="26"/>
      <c r="M269" s="26"/>
      <c r="N269" s="26">
        <v>0.15</v>
      </c>
      <c r="O269" s="26"/>
      <c r="P269" s="26">
        <v>0.15</v>
      </c>
      <c r="Q269" s="48"/>
      <c r="R269" s="26">
        <v>0.12</v>
      </c>
      <c r="S269" s="48"/>
      <c r="T269" s="26">
        <v>0.1</v>
      </c>
      <c r="U269" s="48"/>
      <c r="V269" s="26">
        <v>0.12</v>
      </c>
      <c r="W269" s="48"/>
      <c r="X269" s="26">
        <v>0.12</v>
      </c>
      <c r="Y269" s="48"/>
      <c r="Z269" s="26">
        <v>0.12</v>
      </c>
      <c r="AA269" s="48"/>
      <c r="AB269" s="26">
        <v>0.12</v>
      </c>
      <c r="AC269" s="48"/>
      <c r="AD269" s="48"/>
      <c r="AE269" s="48"/>
      <c r="AF269" s="48"/>
      <c r="AG269" s="48"/>
      <c r="AH269" s="26">
        <f t="shared" ref="AH269" si="21">J269+L269+N269+P269+R269+T269+V269+X269+Z269+AB269+AD269+AF269</f>
        <v>1</v>
      </c>
      <c r="AI269" s="62">
        <v>45078</v>
      </c>
      <c r="AJ269" s="64">
        <v>45230</v>
      </c>
      <c r="AK269" s="50" t="s">
        <v>625</v>
      </c>
      <c r="AL269" s="43" t="s">
        <v>698</v>
      </c>
      <c r="AM269" s="43" t="s">
        <v>705</v>
      </c>
      <c r="AN269" s="43" t="s">
        <v>46</v>
      </c>
      <c r="AO269" s="25" t="s">
        <v>47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3">
      <c r="A270" s="43" t="s">
        <v>40</v>
      </c>
      <c r="B270" s="60" t="s">
        <v>203</v>
      </c>
      <c r="C270" s="76" t="s">
        <v>70</v>
      </c>
      <c r="D270" s="60" t="s">
        <v>70</v>
      </c>
      <c r="E270" s="60" t="s">
        <v>70</v>
      </c>
      <c r="F270" s="44" t="s">
        <v>653</v>
      </c>
      <c r="G270" s="43" t="s">
        <v>607</v>
      </c>
      <c r="H270" s="33">
        <v>0.05</v>
      </c>
      <c r="I270" s="209"/>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J270+L270+N270+P270+R270+T270+V270+X270+Z270+AB270+AD270+AF270</f>
        <v>0.99999999999999978</v>
      </c>
      <c r="AI270" s="64">
        <v>44939</v>
      </c>
      <c r="AJ270" s="64">
        <v>45290</v>
      </c>
      <c r="AK270" s="43" t="s">
        <v>608</v>
      </c>
      <c r="AL270" s="43" t="s">
        <v>463</v>
      </c>
      <c r="AM270" s="43" t="s">
        <v>609</v>
      </c>
      <c r="AN270" s="25" t="s">
        <v>465</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3">
      <c r="A271" s="43" t="s">
        <v>40</v>
      </c>
      <c r="B271" s="60" t="s">
        <v>203</v>
      </c>
      <c r="C271" s="76" t="s">
        <v>70</v>
      </c>
      <c r="D271" s="60" t="s">
        <v>70</v>
      </c>
      <c r="E271" s="60" t="s">
        <v>70</v>
      </c>
      <c r="F271" s="44" t="s">
        <v>653</v>
      </c>
      <c r="G271" s="43" t="s">
        <v>610</v>
      </c>
      <c r="H271" s="33">
        <v>0.05</v>
      </c>
      <c r="I271" s="20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ref="AH271:AH278" si="22">J271+L271+N271+P271+R271+T271+V271+X271+Z271+AB271+AD271+AF271</f>
        <v>0.99999999999999978</v>
      </c>
      <c r="AI271" s="64">
        <v>44939</v>
      </c>
      <c r="AJ271" s="64">
        <v>45290</v>
      </c>
      <c r="AK271" s="43" t="s">
        <v>608</v>
      </c>
      <c r="AL271" s="43" t="s">
        <v>287</v>
      </c>
      <c r="AM271" s="43" t="s">
        <v>708</v>
      </c>
      <c r="AN271" s="43" t="s">
        <v>708</v>
      </c>
      <c r="AO271" s="43" t="s">
        <v>160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50" hidden="1" x14ac:dyDescent="0.3">
      <c r="A272" s="43" t="s">
        <v>40</v>
      </c>
      <c r="B272" s="60" t="s">
        <v>203</v>
      </c>
      <c r="C272" s="76" t="s">
        <v>70</v>
      </c>
      <c r="D272" s="60" t="s">
        <v>70</v>
      </c>
      <c r="E272" s="60" t="s">
        <v>70</v>
      </c>
      <c r="F272" s="44" t="s">
        <v>653</v>
      </c>
      <c r="G272" s="43" t="s">
        <v>611</v>
      </c>
      <c r="H272" s="33">
        <v>0.05</v>
      </c>
      <c r="I272" s="209"/>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2"/>
        <v>0.99999999999999978</v>
      </c>
      <c r="AI272" s="64">
        <v>44939</v>
      </c>
      <c r="AJ272" s="64">
        <v>45290</v>
      </c>
      <c r="AK272" s="43" t="s">
        <v>608</v>
      </c>
      <c r="AL272" s="43" t="s">
        <v>429</v>
      </c>
      <c r="AM272" s="43" t="s">
        <v>612</v>
      </c>
      <c r="AN272" s="44" t="s">
        <v>711</v>
      </c>
      <c r="AO272" s="43" t="s">
        <v>430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0" hidden="1" x14ac:dyDescent="0.3">
      <c r="A273" s="43" t="s">
        <v>40</v>
      </c>
      <c r="B273" s="60" t="s">
        <v>203</v>
      </c>
      <c r="C273" s="76" t="s">
        <v>70</v>
      </c>
      <c r="D273" s="60" t="s">
        <v>70</v>
      </c>
      <c r="E273" s="60" t="s">
        <v>70</v>
      </c>
      <c r="F273" s="44" t="s">
        <v>653</v>
      </c>
      <c r="G273" s="43" t="s">
        <v>613</v>
      </c>
      <c r="H273" s="33">
        <v>0.02</v>
      </c>
      <c r="I273" s="209"/>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50" t="s">
        <v>351</v>
      </c>
      <c r="AM273" s="50" t="s">
        <v>753</v>
      </c>
      <c r="AN273" s="43" t="s">
        <v>614</v>
      </c>
      <c r="AO273" s="43" t="s">
        <v>160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3">
      <c r="A274" s="43" t="s">
        <v>40</v>
      </c>
      <c r="B274" s="60" t="s">
        <v>203</v>
      </c>
      <c r="C274" s="76" t="s">
        <v>70</v>
      </c>
      <c r="D274" s="60" t="s">
        <v>70</v>
      </c>
      <c r="E274" s="60" t="s">
        <v>70</v>
      </c>
      <c r="F274" s="44" t="s">
        <v>653</v>
      </c>
      <c r="G274" s="43" t="s">
        <v>615</v>
      </c>
      <c r="H274" s="33">
        <v>0.02</v>
      </c>
      <c r="I274" s="209"/>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43" t="s">
        <v>381</v>
      </c>
      <c r="AM274" s="50" t="s">
        <v>382</v>
      </c>
      <c r="AN274" s="43" t="s">
        <v>713</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34.1" hidden="1" customHeight="1" x14ac:dyDescent="0.3">
      <c r="A275" s="43" t="s">
        <v>40</v>
      </c>
      <c r="B275" s="60" t="s">
        <v>203</v>
      </c>
      <c r="C275" s="76" t="s">
        <v>70</v>
      </c>
      <c r="D275" s="60" t="s">
        <v>70</v>
      </c>
      <c r="E275" s="60" t="s">
        <v>70</v>
      </c>
      <c r="F275" s="44" t="s">
        <v>653</v>
      </c>
      <c r="G275" s="43" t="s">
        <v>616</v>
      </c>
      <c r="H275" s="33">
        <v>0.05</v>
      </c>
      <c r="I275" s="209"/>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402</v>
      </c>
      <c r="AM275" s="43" t="s">
        <v>709</v>
      </c>
      <c r="AN275" s="25" t="s">
        <v>403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50" hidden="1" x14ac:dyDescent="0.3">
      <c r="A276" s="43" t="s">
        <v>40</v>
      </c>
      <c r="B276" s="60" t="s">
        <v>203</v>
      </c>
      <c r="C276" s="76" t="s">
        <v>70</v>
      </c>
      <c r="D276" s="60" t="s">
        <v>70</v>
      </c>
      <c r="E276" s="60" t="s">
        <v>70</v>
      </c>
      <c r="F276" s="44" t="s">
        <v>653</v>
      </c>
      <c r="G276" s="43" t="s">
        <v>617</v>
      </c>
      <c r="H276" s="33">
        <v>0.02</v>
      </c>
      <c r="I276" s="209"/>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618</v>
      </c>
      <c r="AM276" s="43" t="s">
        <v>207</v>
      </c>
      <c r="AN276" s="25" t="s">
        <v>712</v>
      </c>
      <c r="AO276" s="25" t="s">
        <v>57</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6" hidden="1" customHeight="1" x14ac:dyDescent="0.3">
      <c r="A277" s="43" t="s">
        <v>40</v>
      </c>
      <c r="B277" s="60" t="s">
        <v>203</v>
      </c>
      <c r="C277" s="76" t="s">
        <v>70</v>
      </c>
      <c r="D277" s="60" t="s">
        <v>70</v>
      </c>
      <c r="E277" s="60" t="s">
        <v>70</v>
      </c>
      <c r="F277" s="44" t="s">
        <v>653</v>
      </c>
      <c r="G277" s="43" t="s">
        <v>619</v>
      </c>
      <c r="H277" s="33">
        <v>0.02</v>
      </c>
      <c r="I277" s="209"/>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239</v>
      </c>
      <c r="AM277" s="44" t="s">
        <v>240</v>
      </c>
      <c r="AN277" s="43" t="s">
        <v>241</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0" hidden="1" x14ac:dyDescent="0.3">
      <c r="A278" s="43" t="s">
        <v>40</v>
      </c>
      <c r="B278" s="60" t="s">
        <v>203</v>
      </c>
      <c r="C278" s="76" t="s">
        <v>70</v>
      </c>
      <c r="D278" s="60" t="s">
        <v>70</v>
      </c>
      <c r="E278" s="60" t="s">
        <v>70</v>
      </c>
      <c r="F278" s="44" t="s">
        <v>653</v>
      </c>
      <c r="G278" s="43" t="s">
        <v>620</v>
      </c>
      <c r="H278" s="33">
        <v>0.02</v>
      </c>
      <c r="I278" s="209"/>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221</v>
      </c>
      <c r="AM278" s="43" t="s">
        <v>222</v>
      </c>
      <c r="AN278" s="43" t="s">
        <v>223</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s="1" customFormat="1" ht="126" hidden="1" customHeight="1" x14ac:dyDescent="0.3">
      <c r="A279" s="43" t="s">
        <v>40</v>
      </c>
      <c r="B279" s="60" t="s">
        <v>41</v>
      </c>
      <c r="C279" s="76" t="s">
        <v>70</v>
      </c>
      <c r="D279" s="76" t="s">
        <v>70</v>
      </c>
      <c r="E279" s="76" t="s">
        <v>70</v>
      </c>
      <c r="F279" s="45" t="s">
        <v>652</v>
      </c>
      <c r="G279" s="43" t="s">
        <v>598</v>
      </c>
      <c r="H279" s="33">
        <v>0.1</v>
      </c>
      <c r="I279" s="209"/>
      <c r="J279" s="31"/>
      <c r="K279" s="31"/>
      <c r="L279" s="31"/>
      <c r="M279" s="31"/>
      <c r="N279" s="31"/>
      <c r="O279" s="31"/>
      <c r="P279" s="31"/>
      <c r="Q279" s="31"/>
      <c r="R279" s="31"/>
      <c r="S279" s="31"/>
      <c r="T279" s="31"/>
      <c r="U279" s="31"/>
      <c r="V279" s="31"/>
      <c r="W279" s="31"/>
      <c r="X279" s="31"/>
      <c r="Y279" s="31"/>
      <c r="Z279" s="31"/>
      <c r="AA279" s="31"/>
      <c r="AB279" s="31">
        <v>0.3</v>
      </c>
      <c r="AC279" s="31"/>
      <c r="AD279" s="31">
        <v>0.7</v>
      </c>
      <c r="AE279" s="31"/>
      <c r="AF279" s="31"/>
      <c r="AG279" s="31"/>
      <c r="AH279" s="31">
        <f t="shared" ref="AH279:AH292" si="23">+J279+L279+N279+P279+R279+T279+V279+X279+Z279+AB279+AD279+AF279</f>
        <v>1</v>
      </c>
      <c r="AI279" s="79">
        <v>45200</v>
      </c>
      <c r="AJ279" s="79">
        <v>45260</v>
      </c>
      <c r="AK279" s="44" t="s">
        <v>599</v>
      </c>
      <c r="AL279" s="43" t="s">
        <v>698</v>
      </c>
      <c r="AM279" s="43" t="s">
        <v>705</v>
      </c>
      <c r="AN279" s="25" t="s">
        <v>47</v>
      </c>
      <c r="AO279" s="25" t="s">
        <v>57</v>
      </c>
    </row>
    <row r="280" spans="1:116" s="1" customFormat="1" ht="102" hidden="1" customHeight="1" x14ac:dyDescent="0.3">
      <c r="A280" s="43" t="s">
        <v>40</v>
      </c>
      <c r="B280" s="60" t="s">
        <v>41</v>
      </c>
      <c r="C280" s="76" t="s">
        <v>70</v>
      </c>
      <c r="D280" s="76" t="s">
        <v>70</v>
      </c>
      <c r="E280" s="76" t="s">
        <v>70</v>
      </c>
      <c r="F280" s="44" t="s">
        <v>681</v>
      </c>
      <c r="G280" s="43" t="s">
        <v>566</v>
      </c>
      <c r="H280" s="31">
        <v>0.1</v>
      </c>
      <c r="I280" s="209"/>
      <c r="J280" s="31">
        <v>0.08</v>
      </c>
      <c r="K280" s="31"/>
      <c r="L280" s="31">
        <v>0.08</v>
      </c>
      <c r="M280" s="31"/>
      <c r="N280" s="31">
        <v>0.08</v>
      </c>
      <c r="O280" s="31"/>
      <c r="P280" s="31">
        <v>0.1</v>
      </c>
      <c r="Q280" s="31"/>
      <c r="R280" s="31">
        <v>0.08</v>
      </c>
      <c r="S280" s="31"/>
      <c r="T280" s="31">
        <v>0.08</v>
      </c>
      <c r="U280" s="31"/>
      <c r="V280" s="31">
        <v>0.08</v>
      </c>
      <c r="W280" s="31"/>
      <c r="X280" s="31">
        <v>0.1</v>
      </c>
      <c r="Y280" s="31"/>
      <c r="Z280" s="31">
        <v>0.08</v>
      </c>
      <c r="AA280" s="31"/>
      <c r="AB280" s="31">
        <v>0.08</v>
      </c>
      <c r="AC280" s="31"/>
      <c r="AD280" s="31">
        <v>0.08</v>
      </c>
      <c r="AE280" s="31"/>
      <c r="AF280" s="31">
        <v>0.08</v>
      </c>
      <c r="AG280" s="31"/>
      <c r="AH280" s="31">
        <f t="shared" si="23"/>
        <v>0.99999999999999978</v>
      </c>
      <c r="AI280" s="64">
        <v>44928</v>
      </c>
      <c r="AJ280" s="62">
        <v>45291</v>
      </c>
      <c r="AK280" s="43" t="s">
        <v>567</v>
      </c>
      <c r="AL280" s="44" t="s">
        <v>699</v>
      </c>
      <c r="AM280" s="25" t="s">
        <v>715</v>
      </c>
      <c r="AN280" s="25" t="s">
        <v>714</v>
      </c>
      <c r="AO280" s="25" t="s">
        <v>57</v>
      </c>
    </row>
    <row r="281" spans="1:116" s="1" customFormat="1" ht="102" hidden="1" customHeight="1" x14ac:dyDescent="0.3">
      <c r="A281" s="43" t="s">
        <v>40</v>
      </c>
      <c r="B281" s="60" t="s">
        <v>41</v>
      </c>
      <c r="C281" s="76" t="s">
        <v>70</v>
      </c>
      <c r="D281" s="76" t="s">
        <v>70</v>
      </c>
      <c r="E281" s="76" t="s">
        <v>70</v>
      </c>
      <c r="F281" s="44" t="s">
        <v>682</v>
      </c>
      <c r="G281" s="43" t="s">
        <v>691</v>
      </c>
      <c r="H281" s="31">
        <v>0.1</v>
      </c>
      <c r="I281" s="209"/>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si="23"/>
        <v>0.99990000000000001</v>
      </c>
      <c r="AI281" s="64">
        <v>45017</v>
      </c>
      <c r="AJ281" s="62">
        <v>45291</v>
      </c>
      <c r="AK281" s="43" t="s">
        <v>731</v>
      </c>
      <c r="AL281" s="44" t="s">
        <v>732</v>
      </c>
      <c r="AM281" s="25" t="s">
        <v>733</v>
      </c>
      <c r="AN281" s="25" t="s">
        <v>47</v>
      </c>
      <c r="AO281" s="25" t="s">
        <v>57</v>
      </c>
    </row>
    <row r="282" spans="1:116" s="1" customFormat="1" ht="102" hidden="1" customHeight="1" x14ac:dyDescent="0.3">
      <c r="A282" s="43" t="s">
        <v>40</v>
      </c>
      <c r="B282" s="60" t="s">
        <v>41</v>
      </c>
      <c r="C282" s="76" t="s">
        <v>70</v>
      </c>
      <c r="D282" s="76" t="s">
        <v>70</v>
      </c>
      <c r="E282" s="76" t="s">
        <v>70</v>
      </c>
      <c r="F282" s="44" t="s">
        <v>683</v>
      </c>
      <c r="G282" s="43" t="s">
        <v>734</v>
      </c>
      <c r="H282" s="31">
        <v>0.1</v>
      </c>
      <c r="I282" s="209"/>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v>1</v>
      </c>
      <c r="AG282" s="31"/>
      <c r="AH282" s="31">
        <f t="shared" si="23"/>
        <v>1</v>
      </c>
      <c r="AI282" s="64">
        <v>45261</v>
      </c>
      <c r="AJ282" s="62">
        <v>45291</v>
      </c>
      <c r="AK282" s="43" t="s">
        <v>735</v>
      </c>
      <c r="AL282" s="43" t="s">
        <v>698</v>
      </c>
      <c r="AM282" s="43" t="s">
        <v>705</v>
      </c>
      <c r="AN282" s="25" t="s">
        <v>47</v>
      </c>
      <c r="AO282" s="25" t="s">
        <v>57</v>
      </c>
    </row>
    <row r="283" spans="1:116" s="1" customFormat="1" ht="102" hidden="1" customHeight="1" x14ac:dyDescent="0.3">
      <c r="A283" s="43" t="s">
        <v>40</v>
      </c>
      <c r="B283" s="60" t="s">
        <v>41</v>
      </c>
      <c r="C283" s="76" t="s">
        <v>70</v>
      </c>
      <c r="D283" s="76" t="s">
        <v>70</v>
      </c>
      <c r="E283" s="76" t="s">
        <v>70</v>
      </c>
      <c r="F283" s="44" t="s">
        <v>684</v>
      </c>
      <c r="G283" s="43" t="s">
        <v>692</v>
      </c>
      <c r="H283" s="31">
        <v>0.5</v>
      </c>
      <c r="I283" s="219">
        <f>+H283+H284</f>
        <v>1</v>
      </c>
      <c r="J283" s="31"/>
      <c r="K283" s="31"/>
      <c r="L283" s="31"/>
      <c r="M283" s="31"/>
      <c r="N283" s="31"/>
      <c r="O283" s="31"/>
      <c r="P283" s="31"/>
      <c r="Q283" s="31"/>
      <c r="R283" s="31">
        <v>0.4</v>
      </c>
      <c r="S283" s="31"/>
      <c r="T283" s="31">
        <v>0.6</v>
      </c>
      <c r="U283" s="31"/>
      <c r="V283" s="31"/>
      <c r="W283" s="31"/>
      <c r="X283" s="31"/>
      <c r="Y283" s="31"/>
      <c r="Z283" s="31"/>
      <c r="AA283" s="31"/>
      <c r="AB283" s="31"/>
      <c r="AC283" s="31"/>
      <c r="AD283" s="31"/>
      <c r="AE283" s="31"/>
      <c r="AF283" s="31"/>
      <c r="AG283" s="31"/>
      <c r="AH283" s="31">
        <f t="shared" si="23"/>
        <v>1</v>
      </c>
      <c r="AI283" s="64">
        <v>45047</v>
      </c>
      <c r="AJ283" s="62">
        <v>45107</v>
      </c>
      <c r="AK283" s="43" t="s">
        <v>736</v>
      </c>
      <c r="AL283" s="44" t="s">
        <v>55</v>
      </c>
      <c r="AM283" s="25" t="s">
        <v>745</v>
      </c>
      <c r="AN283" s="25" t="s">
        <v>56</v>
      </c>
      <c r="AO283" s="25" t="s">
        <v>57</v>
      </c>
    </row>
    <row r="284" spans="1:116" s="1" customFormat="1" ht="102" hidden="1" customHeight="1" x14ac:dyDescent="0.3">
      <c r="A284" s="43" t="s">
        <v>40</v>
      </c>
      <c r="B284" s="60" t="s">
        <v>41</v>
      </c>
      <c r="C284" s="76" t="s">
        <v>70</v>
      </c>
      <c r="D284" s="76" t="s">
        <v>70</v>
      </c>
      <c r="E284" s="76" t="s">
        <v>70</v>
      </c>
      <c r="F284" s="44" t="s">
        <v>685</v>
      </c>
      <c r="G284" s="43" t="s">
        <v>693</v>
      </c>
      <c r="H284" s="31">
        <v>0.5</v>
      </c>
      <c r="I284" s="221"/>
      <c r="J284" s="31"/>
      <c r="K284" s="31"/>
      <c r="L284" s="31"/>
      <c r="M284" s="31"/>
      <c r="N284" s="31"/>
      <c r="O284" s="31"/>
      <c r="P284" s="31"/>
      <c r="Q284" s="31"/>
      <c r="R284" s="31"/>
      <c r="S284" s="31"/>
      <c r="T284" s="31"/>
      <c r="U284" s="31"/>
      <c r="V284" s="31">
        <v>0.5</v>
      </c>
      <c r="W284" s="31"/>
      <c r="X284" s="31"/>
      <c r="Y284" s="31"/>
      <c r="Z284" s="31"/>
      <c r="AA284" s="31"/>
      <c r="AB284" s="31"/>
      <c r="AC284" s="31"/>
      <c r="AD284" s="31">
        <v>0.5</v>
      </c>
      <c r="AE284" s="31"/>
      <c r="AF284" s="31"/>
      <c r="AG284" s="31"/>
      <c r="AH284" s="31">
        <f t="shared" si="23"/>
        <v>1</v>
      </c>
      <c r="AI284" s="64">
        <v>45108</v>
      </c>
      <c r="AJ284" s="62">
        <v>45260</v>
      </c>
      <c r="AK284" s="43" t="s">
        <v>737</v>
      </c>
      <c r="AL284" s="44" t="s">
        <v>463</v>
      </c>
      <c r="AM284" s="25" t="s">
        <v>465</v>
      </c>
      <c r="AN284" s="25" t="s">
        <v>811</v>
      </c>
      <c r="AO284" s="25" t="s">
        <v>57</v>
      </c>
    </row>
    <row r="285" spans="1:116" s="1" customFormat="1" ht="76.8" hidden="1" x14ac:dyDescent="0.3">
      <c r="A285" s="43" t="s">
        <v>40</v>
      </c>
      <c r="B285" s="60" t="s">
        <v>41</v>
      </c>
      <c r="C285" s="76" t="s">
        <v>70</v>
      </c>
      <c r="D285" s="76" t="s">
        <v>70</v>
      </c>
      <c r="E285" s="76" t="s">
        <v>70</v>
      </c>
      <c r="F285" s="44" t="s">
        <v>638</v>
      </c>
      <c r="G285" s="43" t="s">
        <v>542</v>
      </c>
      <c r="H285" s="33">
        <v>0.1</v>
      </c>
      <c r="I285" s="219">
        <f>+H285+H286+H287+H288+H289+H290+H291+H292</f>
        <v>0.99999999999999989</v>
      </c>
      <c r="J285" s="31"/>
      <c r="K285" s="31"/>
      <c r="L285" s="31"/>
      <c r="M285" s="31"/>
      <c r="N285" s="31">
        <v>0.5</v>
      </c>
      <c r="O285" s="31"/>
      <c r="P285" s="31">
        <v>0.5</v>
      </c>
      <c r="Q285" s="31"/>
      <c r="R285" s="31"/>
      <c r="S285" s="31"/>
      <c r="T285" s="31"/>
      <c r="U285" s="31"/>
      <c r="V285" s="31"/>
      <c r="W285" s="31"/>
      <c r="X285" s="31"/>
      <c r="Y285" s="31"/>
      <c r="Z285" s="31"/>
      <c r="AA285" s="31"/>
      <c r="AB285" s="31"/>
      <c r="AC285" s="31"/>
      <c r="AD285" s="31"/>
      <c r="AE285" s="31"/>
      <c r="AF285" s="31"/>
      <c r="AG285" s="31"/>
      <c r="AH285" s="31">
        <f t="shared" si="23"/>
        <v>1</v>
      </c>
      <c r="AI285" s="64">
        <v>44986</v>
      </c>
      <c r="AJ285" s="62">
        <v>45046</v>
      </c>
      <c r="AK285" s="43" t="s">
        <v>543</v>
      </c>
      <c r="AL285" s="44" t="s">
        <v>45</v>
      </c>
      <c r="AM285" s="44" t="s">
        <v>707</v>
      </c>
      <c r="AN285" s="25" t="s">
        <v>47</v>
      </c>
      <c r="AO285" s="25" t="s">
        <v>57</v>
      </c>
    </row>
    <row r="286" spans="1:116" s="1" customFormat="1" ht="76.8" hidden="1" x14ac:dyDescent="0.3">
      <c r="A286" s="43" t="s">
        <v>40</v>
      </c>
      <c r="B286" s="60" t="s">
        <v>41</v>
      </c>
      <c r="C286" s="76" t="s">
        <v>70</v>
      </c>
      <c r="D286" s="76" t="s">
        <v>70</v>
      </c>
      <c r="E286" s="76" t="s">
        <v>70</v>
      </c>
      <c r="F286" s="44" t="s">
        <v>638</v>
      </c>
      <c r="G286" s="43" t="s">
        <v>666</v>
      </c>
      <c r="H286" s="33">
        <v>0.1</v>
      </c>
      <c r="I286" s="220"/>
      <c r="J286" s="31"/>
      <c r="K286" s="31"/>
      <c r="L286" s="31">
        <v>1</v>
      </c>
      <c r="M286" s="31"/>
      <c r="N286" s="31"/>
      <c r="O286" s="31"/>
      <c r="P286" s="31"/>
      <c r="Q286" s="31"/>
      <c r="R286" s="31"/>
      <c r="S286" s="31"/>
      <c r="T286" s="31"/>
      <c r="U286" s="31"/>
      <c r="V286" s="31"/>
      <c r="W286" s="31"/>
      <c r="X286" s="31"/>
      <c r="Y286" s="31"/>
      <c r="Z286" s="31"/>
      <c r="AA286" s="31"/>
      <c r="AB286" s="31"/>
      <c r="AC286" s="31"/>
      <c r="AD286" s="31"/>
      <c r="AE286" s="31"/>
      <c r="AF286" s="31"/>
      <c r="AG286" s="31"/>
      <c r="AH286" s="31">
        <f t="shared" si="23"/>
        <v>1</v>
      </c>
      <c r="AI286" s="64">
        <v>44958</v>
      </c>
      <c r="AJ286" s="62">
        <v>44985</v>
      </c>
      <c r="AK286" s="43" t="s">
        <v>545</v>
      </c>
      <c r="AL286" s="44" t="s">
        <v>45</v>
      </c>
      <c r="AM286" s="44" t="s">
        <v>707</v>
      </c>
      <c r="AN286" s="25" t="s">
        <v>47</v>
      </c>
      <c r="AO286" s="25" t="s">
        <v>57</v>
      </c>
    </row>
    <row r="287" spans="1:116" s="1" customFormat="1" ht="76.8" hidden="1" x14ac:dyDescent="0.3">
      <c r="A287" s="43" t="s">
        <v>40</v>
      </c>
      <c r="B287" s="60" t="s">
        <v>41</v>
      </c>
      <c r="C287" s="76" t="s">
        <v>70</v>
      </c>
      <c r="D287" s="76" t="s">
        <v>70</v>
      </c>
      <c r="E287" s="76" t="s">
        <v>70</v>
      </c>
      <c r="F287" s="44" t="s">
        <v>638</v>
      </c>
      <c r="G287" s="43" t="s">
        <v>667</v>
      </c>
      <c r="H287" s="33">
        <v>0.1</v>
      </c>
      <c r="I287" s="220"/>
      <c r="J287" s="31"/>
      <c r="K287" s="31"/>
      <c r="L287" s="31">
        <v>0.15</v>
      </c>
      <c r="M287" s="31"/>
      <c r="N287" s="31"/>
      <c r="O287" s="31"/>
      <c r="P287" s="31">
        <v>0.15</v>
      </c>
      <c r="Q287" s="31"/>
      <c r="R287" s="31"/>
      <c r="S287" s="31"/>
      <c r="T287" s="31">
        <v>0.15</v>
      </c>
      <c r="U287" s="31"/>
      <c r="V287" s="31"/>
      <c r="W287" s="31"/>
      <c r="X287" s="31">
        <v>0.15</v>
      </c>
      <c r="Y287" s="31"/>
      <c r="Z287" s="31"/>
      <c r="AA287" s="31"/>
      <c r="AB287" s="31">
        <v>0.15</v>
      </c>
      <c r="AC287" s="31"/>
      <c r="AD287" s="31"/>
      <c r="AE287" s="31"/>
      <c r="AF287" s="31">
        <v>0.25</v>
      </c>
      <c r="AG287" s="31"/>
      <c r="AH287" s="31">
        <f t="shared" si="23"/>
        <v>1</v>
      </c>
      <c r="AI287" s="64">
        <v>44958</v>
      </c>
      <c r="AJ287" s="62">
        <v>45291</v>
      </c>
      <c r="AK287" s="43" t="s">
        <v>727</v>
      </c>
      <c r="AL287" s="44" t="s">
        <v>45</v>
      </c>
      <c r="AM287" s="44" t="s">
        <v>707</v>
      </c>
      <c r="AN287" s="25" t="s">
        <v>47</v>
      </c>
      <c r="AO287" s="25" t="s">
        <v>57</v>
      </c>
    </row>
    <row r="288" spans="1:116" s="28" customFormat="1" ht="76.8" hidden="1" x14ac:dyDescent="0.3">
      <c r="A288" s="43" t="s">
        <v>40</v>
      </c>
      <c r="B288" s="60" t="s">
        <v>41</v>
      </c>
      <c r="C288" s="76" t="s">
        <v>70</v>
      </c>
      <c r="D288" s="76" t="s">
        <v>70</v>
      </c>
      <c r="E288" s="76" t="s">
        <v>70</v>
      </c>
      <c r="F288" s="44" t="s">
        <v>638</v>
      </c>
      <c r="G288" s="44" t="s">
        <v>546</v>
      </c>
      <c r="H288" s="31">
        <v>0.2</v>
      </c>
      <c r="I288" s="220"/>
      <c r="J288" s="31"/>
      <c r="K288" s="31"/>
      <c r="L288" s="31"/>
      <c r="M288" s="31"/>
      <c r="N288" s="31">
        <v>0.25</v>
      </c>
      <c r="O288" s="31"/>
      <c r="P288" s="31"/>
      <c r="Q288" s="31"/>
      <c r="R288" s="31"/>
      <c r="S288" s="31"/>
      <c r="T288" s="31">
        <v>0.25</v>
      </c>
      <c r="U288" s="31"/>
      <c r="V288" s="56"/>
      <c r="W288" s="31"/>
      <c r="X288" s="31"/>
      <c r="Y288" s="31"/>
      <c r="Z288" s="31">
        <v>0.25</v>
      </c>
      <c r="AA288" s="31"/>
      <c r="AB288" s="56"/>
      <c r="AC288" s="31"/>
      <c r="AD288" s="31"/>
      <c r="AE288" s="31"/>
      <c r="AF288" s="31">
        <v>0.25</v>
      </c>
      <c r="AG288" s="31"/>
      <c r="AH288" s="31">
        <f t="shared" si="23"/>
        <v>1</v>
      </c>
      <c r="AI288" s="64">
        <v>44986</v>
      </c>
      <c r="AJ288" s="62">
        <v>45291</v>
      </c>
      <c r="AK288" s="26" t="s">
        <v>547</v>
      </c>
      <c r="AL288" s="44" t="s">
        <v>94</v>
      </c>
      <c r="AM288" s="44" t="s">
        <v>95</v>
      </c>
      <c r="AN288" s="25" t="s">
        <v>47</v>
      </c>
      <c r="AO288" s="25" t="s">
        <v>57</v>
      </c>
    </row>
    <row r="289" spans="1:41" s="1" customFormat="1" ht="102" hidden="1" customHeight="1" x14ac:dyDescent="0.3">
      <c r="A289" s="43" t="s">
        <v>40</v>
      </c>
      <c r="B289" s="60" t="s">
        <v>41</v>
      </c>
      <c r="C289" s="76" t="s">
        <v>70</v>
      </c>
      <c r="D289" s="76" t="s">
        <v>70</v>
      </c>
      <c r="E289" s="76" t="s">
        <v>70</v>
      </c>
      <c r="F289" s="44" t="s">
        <v>686</v>
      </c>
      <c r="G289" s="43" t="s">
        <v>696</v>
      </c>
      <c r="H289" s="31">
        <v>0.2</v>
      </c>
      <c r="I289" s="220"/>
      <c r="J289" s="31"/>
      <c r="K289" s="31"/>
      <c r="L289" s="31"/>
      <c r="M289" s="31"/>
      <c r="N289" s="31"/>
      <c r="O289" s="31"/>
      <c r="P289" s="31">
        <v>0.33329999999999999</v>
      </c>
      <c r="Q289" s="31"/>
      <c r="R289" s="31"/>
      <c r="S289" s="31"/>
      <c r="T289" s="31"/>
      <c r="U289" s="31"/>
      <c r="V289" s="31"/>
      <c r="W289" s="31"/>
      <c r="X289" s="31">
        <v>0.33329999999999999</v>
      </c>
      <c r="Y289" s="31"/>
      <c r="Z289" s="31"/>
      <c r="AA289" s="31"/>
      <c r="AB289" s="31"/>
      <c r="AC289" s="31"/>
      <c r="AD289" s="31"/>
      <c r="AE289" s="31"/>
      <c r="AF289" s="31">
        <v>0.33329999999999999</v>
      </c>
      <c r="AG289" s="31"/>
      <c r="AH289" s="31">
        <f t="shared" si="23"/>
        <v>0.99990000000000001</v>
      </c>
      <c r="AI289" s="64">
        <v>45017</v>
      </c>
      <c r="AJ289" s="62">
        <v>45275</v>
      </c>
      <c r="AK289" s="43" t="s">
        <v>738</v>
      </c>
      <c r="AL289" s="44" t="s">
        <v>45</v>
      </c>
      <c r="AM289" s="44" t="s">
        <v>707</v>
      </c>
      <c r="AN289" s="25" t="s">
        <v>47</v>
      </c>
      <c r="AO289" s="25" t="s">
        <v>57</v>
      </c>
    </row>
    <row r="290" spans="1:41" s="1" customFormat="1" ht="102" hidden="1" customHeight="1" x14ac:dyDescent="0.3">
      <c r="A290" s="43" t="s">
        <v>40</v>
      </c>
      <c r="B290" s="60" t="s">
        <v>41</v>
      </c>
      <c r="C290" s="76" t="s">
        <v>70</v>
      </c>
      <c r="D290" s="76" t="s">
        <v>70</v>
      </c>
      <c r="E290" s="76" t="s">
        <v>70</v>
      </c>
      <c r="F290" s="44" t="s">
        <v>687</v>
      </c>
      <c r="G290" s="43" t="s">
        <v>695</v>
      </c>
      <c r="H290" s="31">
        <v>0.1</v>
      </c>
      <c r="I290" s="220"/>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+J290+L290+N290+P290+R290+T290+V290+X290+Z290+AB290+AD290+AF290</f>
        <v>1</v>
      </c>
      <c r="AI290" s="64">
        <v>44986</v>
      </c>
      <c r="AJ290" s="62">
        <v>45291</v>
      </c>
      <c r="AK290" s="43" t="s">
        <v>739</v>
      </c>
      <c r="AL290" s="44" t="s">
        <v>45</v>
      </c>
      <c r="AM290" s="44" t="s">
        <v>707</v>
      </c>
      <c r="AN290" s="25" t="s">
        <v>47</v>
      </c>
      <c r="AO290" s="25" t="s">
        <v>57</v>
      </c>
    </row>
    <row r="291" spans="1:41" s="1" customFormat="1" ht="102" hidden="1" customHeight="1" x14ac:dyDescent="0.3">
      <c r="A291" s="43" t="s">
        <v>40</v>
      </c>
      <c r="B291" s="60" t="s">
        <v>41</v>
      </c>
      <c r="C291" s="76" t="s">
        <v>70</v>
      </c>
      <c r="D291" s="76" t="s">
        <v>70</v>
      </c>
      <c r="E291" s="76" t="s">
        <v>70</v>
      </c>
      <c r="F291" s="44" t="s">
        <v>688</v>
      </c>
      <c r="G291" s="43" t="s">
        <v>761</v>
      </c>
      <c r="H291" s="31">
        <v>0.1</v>
      </c>
      <c r="I291" s="220"/>
      <c r="J291" s="31"/>
      <c r="K291" s="31"/>
      <c r="L291" s="31"/>
      <c r="M291" s="31"/>
      <c r="N291" s="31"/>
      <c r="O291" s="31"/>
      <c r="P291" s="31"/>
      <c r="Q291" s="31"/>
      <c r="R291" s="31"/>
      <c r="S291" s="31"/>
      <c r="T291" s="31">
        <v>1</v>
      </c>
      <c r="U291" s="31"/>
      <c r="V291" s="31"/>
      <c r="W291" s="31"/>
      <c r="X291" s="31"/>
      <c r="Y291" s="31"/>
      <c r="Z291" s="31"/>
      <c r="AA291" s="31"/>
      <c r="AB291" s="31"/>
      <c r="AC291" s="31"/>
      <c r="AD291" s="31"/>
      <c r="AE291" s="31"/>
      <c r="AF291" s="31"/>
      <c r="AG291" s="31"/>
      <c r="AH291" s="31">
        <f t="shared" si="23"/>
        <v>1</v>
      </c>
      <c r="AI291" s="64">
        <v>45078</v>
      </c>
      <c r="AJ291" s="62">
        <v>45107</v>
      </c>
      <c r="AK291" s="43" t="s">
        <v>740</v>
      </c>
      <c r="AL291" s="44" t="s">
        <v>45</v>
      </c>
      <c r="AM291" s="44" t="s">
        <v>707</v>
      </c>
      <c r="AN291" s="25" t="s">
        <v>47</v>
      </c>
      <c r="AO291" s="25" t="s">
        <v>57</v>
      </c>
    </row>
    <row r="292" spans="1:41" s="1" customFormat="1" ht="102" hidden="1" customHeight="1" x14ac:dyDescent="0.3">
      <c r="A292" s="43" t="s">
        <v>40</v>
      </c>
      <c r="B292" s="60" t="s">
        <v>41</v>
      </c>
      <c r="C292" s="76" t="s">
        <v>70</v>
      </c>
      <c r="D292" s="76" t="s">
        <v>70</v>
      </c>
      <c r="E292" s="76" t="s">
        <v>70</v>
      </c>
      <c r="F292" s="44" t="s">
        <v>689</v>
      </c>
      <c r="G292" s="43" t="s">
        <v>694</v>
      </c>
      <c r="H292" s="31">
        <v>0.1</v>
      </c>
      <c r="I292" s="221"/>
      <c r="J292" s="31"/>
      <c r="K292" s="31"/>
      <c r="L292" s="31"/>
      <c r="M292" s="31"/>
      <c r="N292" s="31"/>
      <c r="O292" s="31"/>
      <c r="P292" s="31"/>
      <c r="Q292" s="31"/>
      <c r="R292" s="31"/>
      <c r="S292" s="31"/>
      <c r="T292" s="31"/>
      <c r="U292" s="31"/>
      <c r="V292" s="31">
        <v>1</v>
      </c>
      <c r="W292" s="31"/>
      <c r="X292" s="31"/>
      <c r="Y292" s="31"/>
      <c r="Z292" s="31"/>
      <c r="AA292" s="31"/>
      <c r="AB292" s="31"/>
      <c r="AC292" s="31"/>
      <c r="AD292" s="31"/>
      <c r="AE292" s="31"/>
      <c r="AF292" s="31"/>
      <c r="AG292" s="31"/>
      <c r="AH292" s="31">
        <f t="shared" si="23"/>
        <v>1</v>
      </c>
      <c r="AI292" s="64">
        <v>45108</v>
      </c>
      <c r="AJ292" s="62">
        <v>45138</v>
      </c>
      <c r="AK292" s="43" t="s">
        <v>741</v>
      </c>
      <c r="AL292" s="44" t="s">
        <v>55</v>
      </c>
      <c r="AM292" s="44" t="s">
        <v>745</v>
      </c>
      <c r="AN292" s="25" t="s">
        <v>56</v>
      </c>
      <c r="AO292" s="25" t="s">
        <v>57</v>
      </c>
    </row>
    <row r="293" spans="1:41" s="1" customFormat="1" ht="76.8" hidden="1" x14ac:dyDescent="0.3">
      <c r="A293" s="43" t="s">
        <v>40</v>
      </c>
      <c r="B293" s="60" t="s">
        <v>41</v>
      </c>
      <c r="C293" s="76" t="s">
        <v>70</v>
      </c>
      <c r="D293" s="76" t="s">
        <v>70</v>
      </c>
      <c r="E293" s="76" t="s">
        <v>70</v>
      </c>
      <c r="F293" s="44" t="s">
        <v>690</v>
      </c>
      <c r="G293" s="43" t="s">
        <v>523</v>
      </c>
      <c r="H293" s="33">
        <v>0.1</v>
      </c>
      <c r="I293" s="201">
        <f>+H293+H294+H295+H296+H297+H298</f>
        <v>1</v>
      </c>
      <c r="J293" s="31"/>
      <c r="K293" s="31"/>
      <c r="L293" s="31">
        <v>0.33329999999999999</v>
      </c>
      <c r="M293" s="31"/>
      <c r="N293" s="31"/>
      <c r="O293" s="31"/>
      <c r="P293" s="31"/>
      <c r="Q293" s="31"/>
      <c r="R293" s="31"/>
      <c r="S293" s="31"/>
      <c r="T293" s="31"/>
      <c r="U293" s="31"/>
      <c r="V293" s="31">
        <v>0.33329999999999999</v>
      </c>
      <c r="W293" s="31"/>
      <c r="X293" s="31"/>
      <c r="Y293" s="31"/>
      <c r="Z293" s="31"/>
      <c r="AA293" s="31"/>
      <c r="AB293" s="31"/>
      <c r="AC293" s="31"/>
      <c r="AD293" s="31"/>
      <c r="AE293" s="31"/>
      <c r="AF293" s="31">
        <v>0.33329999999999999</v>
      </c>
      <c r="AG293" s="31"/>
      <c r="AH293" s="31">
        <v>0.99990000000000001</v>
      </c>
      <c r="AI293" s="62">
        <v>44958</v>
      </c>
      <c r="AJ293" s="62">
        <v>45291</v>
      </c>
      <c r="AK293" s="44" t="s">
        <v>524</v>
      </c>
      <c r="AL293" s="44" t="s">
        <v>55</v>
      </c>
      <c r="AM293" s="44" t="s">
        <v>745</v>
      </c>
      <c r="AN293" s="25" t="s">
        <v>56</v>
      </c>
      <c r="AO293" s="25" t="s">
        <v>57</v>
      </c>
    </row>
    <row r="294" spans="1:41" s="1" customFormat="1" ht="97.5" hidden="1" customHeight="1" x14ac:dyDescent="0.3">
      <c r="A294" s="43" t="s">
        <v>40</v>
      </c>
      <c r="B294" s="60" t="s">
        <v>41</v>
      </c>
      <c r="C294" s="76" t="s">
        <v>70</v>
      </c>
      <c r="D294" s="76" t="s">
        <v>70</v>
      </c>
      <c r="E294" s="76" t="s">
        <v>70</v>
      </c>
      <c r="F294" s="44" t="s">
        <v>635</v>
      </c>
      <c r="G294" s="43" t="s">
        <v>526</v>
      </c>
      <c r="H294" s="33">
        <v>0.2</v>
      </c>
      <c r="I294" s="202"/>
      <c r="J294" s="31"/>
      <c r="K294" s="31"/>
      <c r="L294" s="31"/>
      <c r="M294" s="31"/>
      <c r="N294" s="31"/>
      <c r="O294" s="31"/>
      <c r="P294" s="31"/>
      <c r="Q294" s="31"/>
      <c r="R294" s="31"/>
      <c r="S294" s="31"/>
      <c r="T294" s="31"/>
      <c r="U294" s="31"/>
      <c r="V294" s="31"/>
      <c r="W294" s="31"/>
      <c r="X294" s="31"/>
      <c r="Y294" s="31"/>
      <c r="Z294" s="31"/>
      <c r="AA294" s="31"/>
      <c r="AB294" s="31"/>
      <c r="AC294" s="31"/>
      <c r="AD294" s="31">
        <v>0.5</v>
      </c>
      <c r="AE294" s="31"/>
      <c r="AF294" s="31">
        <v>0.5</v>
      </c>
      <c r="AG294" s="31"/>
      <c r="AH294" s="31">
        <v>1</v>
      </c>
      <c r="AI294" s="64">
        <v>45231</v>
      </c>
      <c r="AJ294" s="62">
        <v>45291</v>
      </c>
      <c r="AK294" s="44" t="s">
        <v>527</v>
      </c>
      <c r="AL294" s="44" t="s">
        <v>55</v>
      </c>
      <c r="AM294" s="44" t="s">
        <v>745</v>
      </c>
      <c r="AN294" s="25" t="s">
        <v>56</v>
      </c>
      <c r="AO294" s="25" t="s">
        <v>57</v>
      </c>
    </row>
    <row r="295" spans="1:41" s="1" customFormat="1" ht="76.8" hidden="1" x14ac:dyDescent="0.3">
      <c r="A295" s="43" t="s">
        <v>40</v>
      </c>
      <c r="B295" s="60" t="s">
        <v>41</v>
      </c>
      <c r="C295" s="76" t="s">
        <v>70</v>
      </c>
      <c r="D295" s="76" t="s">
        <v>70</v>
      </c>
      <c r="E295" s="76" t="s">
        <v>70</v>
      </c>
      <c r="F295" s="44" t="s">
        <v>634</v>
      </c>
      <c r="G295" s="43" t="s">
        <v>528</v>
      </c>
      <c r="H295" s="33">
        <v>0.1</v>
      </c>
      <c r="I295" s="202"/>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v>1</v>
      </c>
      <c r="AI295" s="64">
        <v>44928</v>
      </c>
      <c r="AJ295" s="62">
        <v>44957</v>
      </c>
      <c r="AK295" s="44" t="s">
        <v>529</v>
      </c>
      <c r="AL295" s="44" t="s">
        <v>55</v>
      </c>
      <c r="AM295" s="44" t="s">
        <v>745</v>
      </c>
      <c r="AN295" s="25" t="s">
        <v>56</v>
      </c>
      <c r="AO295" s="25" t="s">
        <v>57</v>
      </c>
    </row>
    <row r="296" spans="1:41" s="1" customFormat="1" ht="113.25" hidden="1" customHeight="1" x14ac:dyDescent="0.3">
      <c r="A296" s="43" t="s">
        <v>40</v>
      </c>
      <c r="B296" s="60" t="s">
        <v>41</v>
      </c>
      <c r="C296" s="76" t="s">
        <v>70</v>
      </c>
      <c r="D296" s="76" t="s">
        <v>70</v>
      </c>
      <c r="E296" s="76" t="s">
        <v>70</v>
      </c>
      <c r="F296" s="44" t="s">
        <v>634</v>
      </c>
      <c r="G296" s="43" t="s">
        <v>530</v>
      </c>
      <c r="H296" s="33">
        <v>0.2</v>
      </c>
      <c r="I296" s="202"/>
      <c r="J296" s="31"/>
      <c r="K296" s="31"/>
      <c r="L296" s="31">
        <v>1</v>
      </c>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44958</v>
      </c>
      <c r="AJ296" s="62">
        <v>44985</v>
      </c>
      <c r="AK296" s="44" t="s">
        <v>531</v>
      </c>
      <c r="AL296" s="44" t="s">
        <v>55</v>
      </c>
      <c r="AM296" s="44" t="s">
        <v>745</v>
      </c>
      <c r="AN296" s="25" t="s">
        <v>56</v>
      </c>
      <c r="AO296" s="25" t="s">
        <v>57</v>
      </c>
    </row>
    <row r="297" spans="1:41" s="1" customFormat="1" ht="92.25" hidden="1" customHeight="1" x14ac:dyDescent="0.3">
      <c r="A297" s="43" t="s">
        <v>40</v>
      </c>
      <c r="B297" s="60" t="s">
        <v>41</v>
      </c>
      <c r="C297" s="76" t="s">
        <v>70</v>
      </c>
      <c r="D297" s="76" t="s">
        <v>70</v>
      </c>
      <c r="E297" s="76" t="s">
        <v>70</v>
      </c>
      <c r="F297" s="44" t="s">
        <v>637</v>
      </c>
      <c r="G297" s="43" t="s">
        <v>532</v>
      </c>
      <c r="H297" s="33">
        <v>0.2</v>
      </c>
      <c r="I297" s="202"/>
      <c r="J297" s="31"/>
      <c r="K297" s="31"/>
      <c r="L297" s="31">
        <v>0.09</v>
      </c>
      <c r="M297" s="31"/>
      <c r="N297" s="31">
        <v>0.09</v>
      </c>
      <c r="O297" s="31"/>
      <c r="P297" s="31">
        <v>0.09</v>
      </c>
      <c r="Q297" s="31"/>
      <c r="R297" s="31">
        <v>0.09</v>
      </c>
      <c r="S297" s="31"/>
      <c r="T297" s="31">
        <v>0.09</v>
      </c>
      <c r="U297" s="31"/>
      <c r="V297" s="31">
        <v>0.09</v>
      </c>
      <c r="W297" s="31"/>
      <c r="X297" s="31">
        <v>0.09</v>
      </c>
      <c r="Y297" s="31"/>
      <c r="Z297" s="31">
        <v>0.09</v>
      </c>
      <c r="AA297" s="31"/>
      <c r="AB297" s="31">
        <v>0.09</v>
      </c>
      <c r="AC297" s="31"/>
      <c r="AD297" s="31">
        <v>0.09</v>
      </c>
      <c r="AE297" s="31"/>
      <c r="AF297" s="31">
        <v>0.1</v>
      </c>
      <c r="AG297" s="31"/>
      <c r="AH297" s="31">
        <v>0.99999999999999978</v>
      </c>
      <c r="AI297" s="64">
        <v>44958</v>
      </c>
      <c r="AJ297" s="62">
        <v>45291</v>
      </c>
      <c r="AK297" s="44" t="s">
        <v>533</v>
      </c>
      <c r="AL297" s="44" t="s">
        <v>700</v>
      </c>
      <c r="AM297" s="44" t="s">
        <v>535</v>
      </c>
      <c r="AN297" s="25" t="s">
        <v>536</v>
      </c>
      <c r="AO297" s="25" t="s">
        <v>57</v>
      </c>
    </row>
    <row r="298" spans="1:41" s="1" customFormat="1" ht="98.25" hidden="1" customHeight="1" x14ac:dyDescent="0.3">
      <c r="A298" s="43" t="s">
        <v>40</v>
      </c>
      <c r="B298" s="60" t="s">
        <v>41</v>
      </c>
      <c r="C298" s="76" t="s">
        <v>70</v>
      </c>
      <c r="D298" s="76" t="s">
        <v>70</v>
      </c>
      <c r="E298" s="76" t="s">
        <v>70</v>
      </c>
      <c r="F298" s="44" t="s">
        <v>636</v>
      </c>
      <c r="G298" s="43" t="s">
        <v>537</v>
      </c>
      <c r="H298" s="33">
        <v>0.2</v>
      </c>
      <c r="I298" s="203"/>
      <c r="J298" s="31"/>
      <c r="K298" s="31"/>
      <c r="L298" s="31"/>
      <c r="M298" s="31"/>
      <c r="N298" s="31"/>
      <c r="O298" s="31"/>
      <c r="P298" s="31">
        <v>0.3333333</v>
      </c>
      <c r="Q298" s="31"/>
      <c r="R298" s="31"/>
      <c r="S298" s="31"/>
      <c r="T298" s="31"/>
      <c r="U298" s="31"/>
      <c r="V298" s="31"/>
      <c r="W298" s="31"/>
      <c r="X298" s="31">
        <v>0.3333333</v>
      </c>
      <c r="Y298" s="31"/>
      <c r="Z298" s="31"/>
      <c r="AA298" s="31"/>
      <c r="AB298" s="31"/>
      <c r="AC298" s="31"/>
      <c r="AD298" s="31"/>
      <c r="AE298" s="31"/>
      <c r="AF298" s="31">
        <v>0.3333333</v>
      </c>
      <c r="AG298" s="31"/>
      <c r="AH298" s="31">
        <v>0.99999989999999994</v>
      </c>
      <c r="AI298" s="64">
        <v>45017</v>
      </c>
      <c r="AJ298" s="62">
        <v>45291</v>
      </c>
      <c r="AK298" s="44" t="s">
        <v>538</v>
      </c>
      <c r="AL298" s="44" t="s">
        <v>55</v>
      </c>
      <c r="AM298" s="44" t="s">
        <v>745</v>
      </c>
      <c r="AN298" s="25" t="s">
        <v>56</v>
      </c>
      <c r="AO298" s="25" t="s">
        <v>57</v>
      </c>
    </row>
    <row r="301" spans="1:41" s="1" customFormat="1" x14ac:dyDescent="0.3">
      <c r="A301" s="3"/>
      <c r="B301" s="3"/>
      <c r="C301" s="3"/>
      <c r="D301" s="3"/>
      <c r="E301" s="3"/>
      <c r="F301" s="2"/>
      <c r="G301" s="38"/>
      <c r="H301" s="2"/>
      <c r="I301" s="3"/>
      <c r="J301" s="3"/>
      <c r="K301" s="3"/>
      <c r="L301" s="3"/>
      <c r="M301" s="3"/>
      <c r="N301" s="3"/>
      <c r="O301" s="3"/>
      <c r="P301" s="3"/>
      <c r="Q301" s="3"/>
      <c r="R301" s="3"/>
      <c r="S301" s="3"/>
      <c r="T301" s="3"/>
      <c r="U301" s="3"/>
      <c r="V301" s="3"/>
      <c r="W301" s="3"/>
      <c r="X301" s="9"/>
      <c r="Y301" s="9"/>
      <c r="Z301" s="3"/>
      <c r="AA301" s="9"/>
      <c r="AB301" s="3"/>
      <c r="AC301" s="3"/>
      <c r="AD301" s="3"/>
      <c r="AE301" s="3"/>
      <c r="AF301" s="3"/>
      <c r="AG301" s="3"/>
      <c r="AH301" s="3"/>
      <c r="AI301" s="3"/>
      <c r="AJ301" s="3"/>
      <c r="AK301" s="24"/>
      <c r="AL301" s="5"/>
      <c r="AM301" s="3"/>
      <c r="AN301" s="3"/>
      <c r="AO301" s="3"/>
    </row>
    <row r="302" spans="1:41" s="1" customFormat="1" x14ac:dyDescent="0.3">
      <c r="A302" s="3"/>
      <c r="B302" s="3"/>
      <c r="C302" s="3"/>
      <c r="D302" s="3"/>
      <c r="E302" s="3"/>
      <c r="F302" s="2"/>
      <c r="G302" s="39"/>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3">
      <c r="A303" s="3"/>
      <c r="B303" s="3"/>
      <c r="C303" s="3"/>
      <c r="D303" s="3"/>
      <c r="E303" s="3"/>
      <c r="F303" s="2"/>
      <c r="G303" s="40"/>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sheetData>
  <autoFilter ref="A9:DL9"/>
  <dataConsolidate/>
  <mergeCells count="125">
    <mergeCell ref="I269:I282"/>
    <mergeCell ref="I283:I284"/>
    <mergeCell ref="I285:I292"/>
    <mergeCell ref="I293:I298"/>
    <mergeCell ref="AP7:AP9"/>
    <mergeCell ref="I160:I163"/>
    <mergeCell ref="I223:I225"/>
    <mergeCell ref="I226:I227"/>
    <mergeCell ref="I228:I237"/>
    <mergeCell ref="I238:I248"/>
    <mergeCell ref="I249:I266"/>
    <mergeCell ref="I267:I268"/>
    <mergeCell ref="I207:I213"/>
    <mergeCell ref="I214:I215"/>
    <mergeCell ref="I141:I146"/>
    <mergeCell ref="I59:I60"/>
    <mergeCell ref="I61:I67"/>
    <mergeCell ref="I68:I69"/>
    <mergeCell ref="I70:I75"/>
    <mergeCell ref="I20:I26"/>
    <mergeCell ref="I27:I28"/>
    <mergeCell ref="I29:I30"/>
    <mergeCell ref="I31:I32"/>
    <mergeCell ref="I35:I37"/>
    <mergeCell ref="D216:D222"/>
    <mergeCell ref="E216:E222"/>
    <mergeCell ref="I216:I222"/>
    <mergeCell ref="H220:H221"/>
    <mergeCell ref="I185:I193"/>
    <mergeCell ref="D195:D200"/>
    <mergeCell ref="E195:E206"/>
    <mergeCell ref="I195:I200"/>
    <mergeCell ref="D201:D206"/>
    <mergeCell ref="I201:I206"/>
    <mergeCell ref="D164:D168"/>
    <mergeCell ref="E164:E168"/>
    <mergeCell ref="I164:I168"/>
    <mergeCell ref="I170:I173"/>
    <mergeCell ref="D174:D179"/>
    <mergeCell ref="E174:E183"/>
    <mergeCell ref="I174:I179"/>
    <mergeCell ref="D180:D183"/>
    <mergeCell ref="I180:I183"/>
    <mergeCell ref="D147:D149"/>
    <mergeCell ref="E147:E149"/>
    <mergeCell ref="I147:I149"/>
    <mergeCell ref="D150:D159"/>
    <mergeCell ref="E150:E159"/>
    <mergeCell ref="I150:I159"/>
    <mergeCell ref="I114:I116"/>
    <mergeCell ref="D117:D119"/>
    <mergeCell ref="I117:I119"/>
    <mergeCell ref="I120:I127"/>
    <mergeCell ref="I128:I129"/>
    <mergeCell ref="D132:D140"/>
    <mergeCell ref="E132:E140"/>
    <mergeCell ref="I132:I140"/>
    <mergeCell ref="H136:H137"/>
    <mergeCell ref="H138:H140"/>
    <mergeCell ref="E104:E105"/>
    <mergeCell ref="D106:D109"/>
    <mergeCell ref="E106:E109"/>
    <mergeCell ref="I106:I109"/>
    <mergeCell ref="D111:D113"/>
    <mergeCell ref="E111:E113"/>
    <mergeCell ref="I111:I113"/>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3 F64673:F64674"/>
    <dataValidation allowBlank="1" showInputMessage="1" showErrorMessage="1" prompt="Describir el alcance de la tarea. En este sentido se deben detallar  los principales aspectos que permitirán tener claro lo que deben realizar, los entregables y los resultados esperados. " sqref="G64683:H64683 G64673:H64674"/>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PAI 2023</vt:lpstr>
      <vt:lpstr>Modificación 1. CIGD 2</vt:lpstr>
      <vt:lpstr>Modificación 2. CIGD 3</vt:lpstr>
      <vt:lpstr>Modificación 3. CIGD 4</vt:lpstr>
      <vt:lpstr>'Modificación 1. CIGD 2'!Área_de_impresión</vt:lpstr>
      <vt:lpstr>'Modificación 2. CIGD 3'!Área_de_impresión</vt:lpstr>
      <vt:lpstr>'Modificación 3. CIGD 4'!Área_de_impresión</vt:lpstr>
      <vt:lpstr>'PAI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Adriana Robles Cardenas</cp:lastModifiedBy>
  <cp:revision/>
  <dcterms:created xsi:type="dcterms:W3CDTF">2021-12-15T00:21:49Z</dcterms:created>
  <dcterms:modified xsi:type="dcterms:W3CDTF">2023-05-17T17:05:44Z</dcterms:modified>
</cp:coreProperties>
</file>